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tianagerena\Documents\GitHub\Circadian_rhythm_runs_seasonal_timing\Data\"/>
    </mc:Choice>
  </mc:AlternateContent>
  <xr:revisionPtr revIDLastSave="0" documentId="13_ncr:1_{EC923976-0036-4929-966F-87D59A8CDD96}" xr6:coauthVersionLast="40" xr6:coauthVersionMax="40" xr10:uidLastSave="{00000000-0000-0000-0000-000000000000}"/>
  <bookViews>
    <workbookView xWindow="-120" yWindow="-120" windowWidth="25440" windowHeight="15390" activeTab="1" xr2:uid="{C7477166-8A7C-B04A-9643-C277FEDCDAAB}"/>
  </bookViews>
  <sheets>
    <sheet name="Maggot_Collections" sheetId="2" r:id="rId1"/>
    <sheet name="Data_collect" sheetId="1" r:id="rId2"/>
    <sheet name="Pupal_Split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1277" i="1" l="1"/>
  <c r="AE882" i="1"/>
  <c r="AE1150" i="1"/>
  <c r="AE631" i="1"/>
  <c r="AE355" i="1" l="1"/>
  <c r="AE608" i="1"/>
  <c r="AE818" i="1"/>
  <c r="AE541" i="1"/>
  <c r="AE1632" i="1"/>
  <c r="AE112" i="1"/>
  <c r="AE68" i="1"/>
  <c r="AE432" i="1" l="1"/>
  <c r="AE615" i="1"/>
  <c r="AE907" i="1"/>
  <c r="AE714" i="1"/>
  <c r="AE2359" i="1"/>
  <c r="AE885" i="1" l="1"/>
  <c r="AE262" i="1"/>
  <c r="AE1658" i="1" l="1"/>
  <c r="AE1272" i="1"/>
  <c r="AE347" i="1" l="1"/>
  <c r="AE3137" i="1"/>
  <c r="AE819" i="1"/>
  <c r="AE723" i="1" l="1"/>
  <c r="AE625" i="1"/>
  <c r="AE515" i="1"/>
  <c r="AE266" i="1"/>
  <c r="AE77" i="1"/>
  <c r="AE173" i="1"/>
  <c r="AE288" i="1"/>
  <c r="AE431" i="1"/>
  <c r="AE1614" i="1"/>
  <c r="AE1727" i="1" l="1"/>
  <c r="AE86" i="1"/>
  <c r="AE527" i="1"/>
  <c r="AE447" i="1"/>
  <c r="AE270" i="1" l="1"/>
  <c r="AE820" i="1"/>
  <c r="AE620" i="1"/>
  <c r="AE443" i="1"/>
  <c r="AE89" i="1" l="1"/>
  <c r="AC1905" i="1" l="1"/>
  <c r="AH107" i="1" l="1"/>
  <c r="AH104" i="1"/>
  <c r="AH103" i="1"/>
  <c r="AE98" i="1"/>
  <c r="AE628" i="1" l="1"/>
  <c r="AE125" i="1"/>
  <c r="AE2400" i="1" l="1"/>
  <c r="AE690" i="1"/>
  <c r="AE280" i="1"/>
  <c r="AE689" i="1" l="1"/>
  <c r="AE1299" i="1" l="1"/>
  <c r="AE2755" i="1"/>
  <c r="AE2238" i="1"/>
  <c r="AE2041" i="1" l="1"/>
  <c r="AE1073" i="1"/>
  <c r="AE2223" i="1" l="1"/>
  <c r="AE1543" i="1" l="1"/>
  <c r="AE513" i="1"/>
  <c r="AC513" i="1"/>
  <c r="AE2804" i="1" l="1"/>
  <c r="AE3185" i="1" l="1"/>
  <c r="AE3441" i="1"/>
  <c r="AE3253" i="1" l="1"/>
  <c r="AE3177" i="1"/>
  <c r="AE2947" i="1"/>
  <c r="AE1949" i="1" l="1"/>
  <c r="AE2132" i="1" l="1"/>
  <c r="AE2349" i="1"/>
  <c r="AE2619" i="1" l="1"/>
  <c r="AE3447" i="1"/>
  <c r="AE3319" i="1"/>
  <c r="AE3094" i="1" l="1"/>
  <c r="AE2115" i="1"/>
  <c r="AE1946" i="1"/>
  <c r="AE2104" i="1" l="1"/>
  <c r="AE3509" i="1"/>
  <c r="AE2284" i="1" l="1"/>
  <c r="AE2923" i="1" l="1"/>
  <c r="AE3130" i="1" l="1"/>
  <c r="AE699" i="1"/>
  <c r="AE3044" i="1"/>
  <c r="AE3469" i="1"/>
  <c r="AE3051" i="1" l="1"/>
  <c r="AE2694" i="1"/>
  <c r="AE3311" i="1"/>
  <c r="AE1468" i="1"/>
  <c r="AE1092" i="1"/>
  <c r="AE2920" i="1"/>
  <c r="AE3271" i="1"/>
  <c r="AE2556" i="1" l="1"/>
  <c r="AE2368" i="1"/>
  <c r="AE2053" i="1" l="1"/>
  <c r="AC2054" i="1"/>
  <c r="AE2040" i="1"/>
  <c r="AE3413" i="1"/>
  <c r="AE2561" i="1" l="1"/>
  <c r="AE2242" i="1"/>
  <c r="AE2180" i="1"/>
  <c r="AE1375" i="1"/>
  <c r="AE1410" i="1"/>
  <c r="AE1462" i="1"/>
  <c r="AE2458" i="1"/>
  <c r="AE2825" i="1"/>
  <c r="AE2101" i="1"/>
  <c r="AC2825" i="1" l="1"/>
  <c r="AE1958" i="1" l="1"/>
  <c r="AE2025" i="1"/>
  <c r="AE1383" i="1"/>
  <c r="AE1111" i="1"/>
  <c r="AE2109" i="1" l="1"/>
  <c r="AE3461" i="1"/>
  <c r="AE2929" i="1"/>
  <c r="AE1619" i="1"/>
  <c r="AE1401" i="1"/>
  <c r="AE2177" i="1"/>
  <c r="AE2230" i="1" l="1"/>
  <c r="AE2228" i="1"/>
  <c r="AE1551" i="1"/>
  <c r="AE2898" i="1"/>
  <c r="AE1889" i="1"/>
  <c r="AE598" i="1"/>
  <c r="AE1212" i="1" l="1"/>
  <c r="AE406" i="1"/>
  <c r="AE3321" i="1" l="1"/>
  <c r="AE1617" i="1" l="1"/>
  <c r="AE1145" i="1"/>
  <c r="AE2565" i="1"/>
  <c r="AE325" i="1"/>
  <c r="AE315" i="1"/>
  <c r="AE1006" i="1"/>
  <c r="AE1646" i="1"/>
  <c r="AE1808" i="1"/>
  <c r="AE2297" i="1" l="1"/>
  <c r="AE1467" i="1"/>
  <c r="AE862" i="1"/>
  <c r="AE2689" i="1"/>
  <c r="AE2117" i="1"/>
  <c r="AE1797" i="1"/>
  <c r="AE977" i="1"/>
  <c r="AE790" i="1"/>
  <c r="AE1544" i="1"/>
  <c r="AE1680" i="1"/>
  <c r="AE1947" i="1"/>
  <c r="AE1430" i="1"/>
  <c r="AE1699" i="1"/>
  <c r="AE2267" i="1" l="1"/>
  <c r="AC2267" i="1"/>
  <c r="AE1620" i="1"/>
  <c r="AE360" i="1"/>
  <c r="AE2048" i="1"/>
  <c r="AE1114" i="1" l="1"/>
  <c r="AE878" i="1"/>
  <c r="AE217" i="1"/>
  <c r="AE1344" i="1"/>
  <c r="AC360" i="1" l="1"/>
  <c r="AE1794" i="1" l="1"/>
  <c r="AE42" i="1" l="1"/>
  <c r="AE167" i="1"/>
  <c r="AE1086" i="1"/>
  <c r="AE778" i="1"/>
  <c r="AE1302" i="1"/>
  <c r="AE2050" i="1"/>
  <c r="AE3559" i="1"/>
  <c r="AE3546" i="1"/>
  <c r="AE1698" i="1"/>
  <c r="AE1723" i="1"/>
  <c r="AE3427" i="1"/>
  <c r="AE327" i="1"/>
  <c r="AE697" i="1"/>
  <c r="AE1011" i="1" l="1"/>
  <c r="AE3274" i="1"/>
  <c r="AE3230" i="1"/>
  <c r="AE3508" i="1"/>
  <c r="AE3510" i="1"/>
  <c r="AE3334" i="1"/>
  <c r="AE3336" i="1"/>
  <c r="AE3462" i="1"/>
  <c r="AE1613" i="1"/>
  <c r="AE1391" i="1"/>
  <c r="AE1759" i="1"/>
  <c r="AE1416" i="1"/>
  <c r="AE1886" i="1"/>
  <c r="AC2084" i="1"/>
  <c r="AC2705" i="1" l="1"/>
  <c r="AC2703" i="1"/>
  <c r="AC2568" i="1" l="1"/>
  <c r="AC2706" i="1"/>
  <c r="AH2863" i="1"/>
  <c r="AH2864" i="1"/>
  <c r="AH2865" i="1"/>
  <c r="AH2866" i="1"/>
  <c r="AH2867" i="1"/>
  <c r="AH2868" i="1"/>
  <c r="AH2862" i="1"/>
  <c r="AC2704" i="1"/>
  <c r="AH2853" i="1"/>
  <c r="AH2854" i="1"/>
  <c r="AH2855" i="1"/>
  <c r="AH2856" i="1"/>
  <c r="AH2857" i="1"/>
  <c r="AH2858" i="1"/>
  <c r="AH2859" i="1"/>
  <c r="AH2860" i="1"/>
  <c r="AH2861" i="1"/>
  <c r="AH2852" i="1"/>
  <c r="AC2806" i="1"/>
  <c r="AC2807" i="1"/>
  <c r="AC2808" i="1"/>
  <c r="AC2809" i="1"/>
  <c r="AC2810" i="1"/>
  <c r="AC2811" i="1"/>
  <c r="AC2812" i="1"/>
  <c r="AC2813" i="1"/>
  <c r="AC2814" i="1"/>
  <c r="AC2815" i="1"/>
  <c r="AC2816" i="1"/>
  <c r="AC2817" i="1"/>
  <c r="AC2818" i="1"/>
  <c r="AC2819" i="1"/>
  <c r="AC2820" i="1"/>
  <c r="AC2821" i="1"/>
  <c r="AC2822" i="1"/>
  <c r="AC2823" i="1"/>
  <c r="AC2824" i="1"/>
  <c r="AC2805" i="1"/>
  <c r="AC2688" i="1"/>
  <c r="AC2689" i="1"/>
  <c r="AC2690" i="1"/>
  <c r="AC2691" i="1"/>
  <c r="AC2692" i="1"/>
  <c r="AC2693" i="1"/>
  <c r="AC2694" i="1"/>
  <c r="AC2695" i="1"/>
  <c r="AC2696" i="1"/>
  <c r="AC2697" i="1"/>
  <c r="AC2698" i="1"/>
  <c r="AC2699" i="1"/>
  <c r="AC2700" i="1"/>
  <c r="AC2701" i="1"/>
  <c r="AC2702" i="1"/>
  <c r="AC2687" i="1"/>
  <c r="AC2552" i="1"/>
  <c r="AC2553" i="1"/>
  <c r="AC2554" i="1"/>
  <c r="AC2555" i="1"/>
  <c r="AC2556" i="1"/>
  <c r="AC2557" i="1"/>
  <c r="AC2558" i="1"/>
  <c r="AC2559" i="1"/>
  <c r="AC2560" i="1"/>
  <c r="AC2561" i="1"/>
  <c r="AC2562" i="1"/>
  <c r="AC2563" i="1"/>
  <c r="AC2564" i="1"/>
  <c r="AC2565" i="1"/>
  <c r="AC2566" i="1"/>
  <c r="AC2567" i="1"/>
  <c r="AC2569" i="1"/>
  <c r="AC2570" i="1"/>
  <c r="AC2571" i="1"/>
  <c r="AC2572" i="1"/>
  <c r="AC2573" i="1"/>
  <c r="AC2574" i="1"/>
  <c r="AC2575" i="1"/>
  <c r="AC2576" i="1"/>
  <c r="AC2577" i="1"/>
  <c r="AC2578" i="1"/>
  <c r="AC2579" i="1"/>
  <c r="AC2580" i="1"/>
  <c r="AC2581" i="1"/>
  <c r="AC2582" i="1"/>
  <c r="AC2583" i="1"/>
  <c r="AC2584" i="1"/>
  <c r="AC2585" i="1"/>
  <c r="AC2551" i="1"/>
  <c r="AC2284" i="1"/>
  <c r="AC2285" i="1"/>
  <c r="AC2286" i="1"/>
  <c r="AC2287" i="1"/>
  <c r="AC2288" i="1"/>
  <c r="AC2289" i="1"/>
  <c r="AC2290" i="1"/>
  <c r="AC2291" i="1"/>
  <c r="AC2292" i="1"/>
  <c r="AC2293" i="1"/>
  <c r="AC2294" i="1"/>
  <c r="AC2295" i="1"/>
  <c r="AC2296" i="1"/>
  <c r="AC2297" i="1"/>
  <c r="AC2298" i="1"/>
  <c r="AC2299" i="1"/>
  <c r="AC2300" i="1"/>
  <c r="AC2301" i="1"/>
  <c r="AC2302" i="1"/>
  <c r="AC2303" i="1"/>
  <c r="AC2304" i="1"/>
  <c r="AC2305" i="1"/>
  <c r="AC2306" i="1"/>
  <c r="AC2307" i="1"/>
  <c r="AC2308" i="1"/>
  <c r="AC2309" i="1"/>
  <c r="AC2310" i="1"/>
  <c r="AC2311" i="1"/>
  <c r="AC2312" i="1"/>
  <c r="AC2313" i="1"/>
  <c r="AC2314" i="1"/>
  <c r="AC2315" i="1"/>
  <c r="AC2316" i="1"/>
  <c r="AC2317" i="1"/>
  <c r="AC2318" i="1"/>
  <c r="AC2319" i="1"/>
  <c r="AC2320" i="1"/>
  <c r="AC2321" i="1"/>
  <c r="AC2322" i="1"/>
  <c r="AC2323" i="1"/>
  <c r="AC2324" i="1"/>
  <c r="AC2325" i="1"/>
  <c r="AC2326" i="1"/>
  <c r="AC2327" i="1"/>
  <c r="AC2328" i="1"/>
  <c r="AC2329" i="1"/>
  <c r="AC2330" i="1"/>
  <c r="AC2331" i="1"/>
  <c r="AC2332" i="1"/>
  <c r="AC2333" i="1"/>
  <c r="AC2334" i="1"/>
  <c r="AC2335" i="1"/>
  <c r="AC2336" i="1"/>
  <c r="AC2337" i="1"/>
  <c r="AC2338" i="1"/>
  <c r="AC2339" i="1"/>
  <c r="AC2340" i="1"/>
  <c r="AC2341" i="1"/>
  <c r="AC2342" i="1"/>
  <c r="AC2283" i="1"/>
  <c r="AH2827" i="1"/>
  <c r="AH2828" i="1"/>
  <c r="AH2829" i="1"/>
  <c r="AH2830" i="1"/>
  <c r="AH2831" i="1"/>
  <c r="AH2832" i="1"/>
  <c r="AH2833" i="1"/>
  <c r="AH2834" i="1"/>
  <c r="AH2835" i="1"/>
  <c r="AH2836" i="1"/>
  <c r="AH2837" i="1"/>
  <c r="AH2838" i="1"/>
  <c r="AH2839" i="1"/>
  <c r="AH2840" i="1"/>
  <c r="AH2841" i="1"/>
  <c r="AH2842" i="1"/>
  <c r="AH2843" i="1"/>
  <c r="AH2844" i="1"/>
  <c r="AH2845" i="1"/>
  <c r="AH2846" i="1"/>
  <c r="AH2847" i="1"/>
  <c r="AH2848" i="1"/>
  <c r="AH2849" i="1"/>
  <c r="AH2850" i="1"/>
  <c r="AH2851" i="1"/>
  <c r="AH2826" i="1"/>
  <c r="H161" i="3" l="1"/>
  <c r="J165" i="3" l="1"/>
  <c r="I165" i="3"/>
  <c r="H165" i="3"/>
  <c r="G165" i="3"/>
  <c r="AC2138" i="1" l="1"/>
  <c r="AC3539" i="1" l="1"/>
  <c r="AC3541" i="1"/>
  <c r="AC3542" i="1"/>
  <c r="AC3543" i="1"/>
  <c r="AC3544" i="1"/>
  <c r="AC3545" i="1"/>
  <c r="AC3546" i="1"/>
  <c r="AC3547" i="1"/>
  <c r="AC3548" i="1"/>
  <c r="AC3549" i="1"/>
  <c r="AC3550" i="1"/>
  <c r="AC3551" i="1"/>
  <c r="AC3552" i="1"/>
  <c r="AC3540" i="1"/>
  <c r="AC3490" i="1"/>
  <c r="AC3491" i="1"/>
  <c r="AC3492" i="1"/>
  <c r="AC3493" i="1"/>
  <c r="AC3494" i="1"/>
  <c r="AC3495" i="1"/>
  <c r="AC3496" i="1"/>
  <c r="AC3497" i="1"/>
  <c r="AC3498" i="1"/>
  <c r="AC3499" i="1"/>
  <c r="AC3500" i="1"/>
  <c r="AC3501" i="1"/>
  <c r="AC3502" i="1"/>
  <c r="AC3503" i="1"/>
  <c r="AC3504" i="1"/>
  <c r="AC3505" i="1"/>
  <c r="AC3506" i="1"/>
  <c r="AC3507" i="1"/>
  <c r="AC3508" i="1"/>
  <c r="AC3509" i="1"/>
  <c r="AC3510" i="1"/>
  <c r="AC3511" i="1"/>
  <c r="AC3512" i="1"/>
  <c r="AC3513" i="1"/>
  <c r="AC3514" i="1"/>
  <c r="AC3515" i="1"/>
  <c r="AC3516" i="1"/>
  <c r="AC3517" i="1"/>
  <c r="AC3518" i="1"/>
  <c r="AC3519" i="1"/>
  <c r="AC3520" i="1"/>
  <c r="AC3521" i="1"/>
  <c r="AC3522" i="1"/>
  <c r="AC3523" i="1"/>
  <c r="AC3524" i="1"/>
  <c r="AC3525" i="1"/>
  <c r="AC3526" i="1"/>
  <c r="AC3527" i="1"/>
  <c r="AC3528" i="1"/>
  <c r="AC3529" i="1"/>
  <c r="AC3530" i="1"/>
  <c r="AC3531" i="1"/>
  <c r="AC3532" i="1"/>
  <c r="AC3533" i="1"/>
  <c r="AC3534" i="1"/>
  <c r="AC3535" i="1"/>
  <c r="AC3536" i="1"/>
  <c r="AC3537" i="1"/>
  <c r="AC3538" i="1"/>
  <c r="AC3489" i="1"/>
  <c r="AC3471" i="1" l="1"/>
  <c r="AC3472" i="1"/>
  <c r="AC3473" i="1"/>
  <c r="AC3474" i="1"/>
  <c r="AC3475" i="1"/>
  <c r="AC3476" i="1"/>
  <c r="AC3477" i="1"/>
  <c r="AC3478" i="1"/>
  <c r="AC3462" i="1"/>
  <c r="AC3463" i="1"/>
  <c r="AC3464" i="1"/>
  <c r="AC3465" i="1"/>
  <c r="AC3466" i="1"/>
  <c r="AC3467" i="1"/>
  <c r="AC3468" i="1"/>
  <c r="AC3469" i="1"/>
  <c r="AC3470" i="1"/>
  <c r="AC3461" i="1"/>
  <c r="AC3439" i="1"/>
  <c r="AC3440" i="1"/>
  <c r="AC3441" i="1"/>
  <c r="AC3442" i="1"/>
  <c r="AC3443" i="1"/>
  <c r="AC3444" i="1"/>
  <c r="AC3445" i="1"/>
  <c r="AC3446" i="1"/>
  <c r="AC3447" i="1"/>
  <c r="AC3448" i="1"/>
  <c r="AC3449" i="1"/>
  <c r="AC3450" i="1"/>
  <c r="AC3451" i="1"/>
  <c r="AC3452" i="1"/>
  <c r="AC3453" i="1"/>
  <c r="AC3454" i="1"/>
  <c r="AC3455" i="1"/>
  <c r="AC3456" i="1"/>
  <c r="AC3457" i="1"/>
  <c r="AC3458" i="1"/>
  <c r="AC3459" i="1"/>
  <c r="AC3460" i="1"/>
  <c r="AC3390" i="1"/>
  <c r="AC3391" i="1"/>
  <c r="AC3392" i="1"/>
  <c r="AC3393" i="1"/>
  <c r="AC3394" i="1"/>
  <c r="AC3395" i="1"/>
  <c r="AC3396" i="1"/>
  <c r="AC3397" i="1"/>
  <c r="AC3398" i="1"/>
  <c r="AC3399" i="1"/>
  <c r="AC3400" i="1"/>
  <c r="AC3401" i="1"/>
  <c r="AC3402" i="1"/>
  <c r="AC3403" i="1"/>
  <c r="AC3404" i="1"/>
  <c r="AC3405" i="1"/>
  <c r="AC3406" i="1"/>
  <c r="AC3407" i="1"/>
  <c r="AC3408" i="1"/>
  <c r="AC3409" i="1"/>
  <c r="AC3410" i="1"/>
  <c r="AC3411" i="1"/>
  <c r="AC3412" i="1"/>
  <c r="AC3413" i="1"/>
  <c r="AC3414" i="1"/>
  <c r="AC3415" i="1"/>
  <c r="AC3416" i="1"/>
  <c r="AC3417" i="1"/>
  <c r="AC3418" i="1"/>
  <c r="AC3419" i="1"/>
  <c r="AC3420" i="1"/>
  <c r="AC3421" i="1"/>
  <c r="AC3422" i="1"/>
  <c r="AC3423" i="1"/>
  <c r="AC3424" i="1"/>
  <c r="AC3425" i="1"/>
  <c r="AC3426" i="1"/>
  <c r="AC3427" i="1"/>
  <c r="AC3428" i="1"/>
  <c r="AC3429" i="1"/>
  <c r="AC3430" i="1"/>
  <c r="AC3431" i="1"/>
  <c r="AC3432" i="1"/>
  <c r="AC3433" i="1"/>
  <c r="AC3434" i="1"/>
  <c r="AC3435" i="1"/>
  <c r="AC3436" i="1"/>
  <c r="AC3437" i="1"/>
  <c r="AC3438" i="1"/>
  <c r="AC3389" i="1"/>
  <c r="AC3320" i="1" l="1"/>
  <c r="AC3321" i="1"/>
  <c r="AC3322" i="1"/>
  <c r="AC3323" i="1"/>
  <c r="AC3324" i="1"/>
  <c r="AC3325" i="1"/>
  <c r="AC3326" i="1"/>
  <c r="AC3327" i="1"/>
  <c r="AC3328" i="1"/>
  <c r="AC3329" i="1"/>
  <c r="AC3330" i="1"/>
  <c r="AC3331" i="1"/>
  <c r="AC3332" i="1"/>
  <c r="AC3333" i="1"/>
  <c r="AC3334" i="1"/>
  <c r="AC3335" i="1"/>
  <c r="AC3336" i="1"/>
  <c r="AC3337" i="1"/>
  <c r="AC3338" i="1"/>
  <c r="AC3339" i="1"/>
  <c r="AC3340" i="1"/>
  <c r="AC3341" i="1"/>
  <c r="AC3342" i="1"/>
  <c r="AC3343" i="1"/>
  <c r="AC3344" i="1"/>
  <c r="AC3345" i="1"/>
  <c r="AC3346" i="1"/>
  <c r="AC3347" i="1"/>
  <c r="AC3348" i="1"/>
  <c r="AC3349" i="1"/>
  <c r="AC3350" i="1"/>
  <c r="AC3351" i="1"/>
  <c r="AC3352" i="1"/>
  <c r="AC3353" i="1"/>
  <c r="AC3354" i="1"/>
  <c r="AC3355" i="1"/>
  <c r="AC3356" i="1"/>
  <c r="AC3357" i="1"/>
  <c r="AC3358" i="1"/>
  <c r="AC3359" i="1"/>
  <c r="AC3360" i="1"/>
  <c r="AC3361" i="1"/>
  <c r="AC3362" i="1"/>
  <c r="AC3363" i="1"/>
  <c r="AC3364" i="1"/>
  <c r="AC3365" i="1"/>
  <c r="AC3366" i="1"/>
  <c r="AC3367" i="1"/>
  <c r="AC3368" i="1"/>
  <c r="AC3319" i="1"/>
  <c r="AC3311" i="1"/>
  <c r="AC3312" i="1"/>
  <c r="AC3313" i="1"/>
  <c r="AC3314" i="1"/>
  <c r="AC3315" i="1"/>
  <c r="AC3316" i="1"/>
  <c r="AC3317" i="1"/>
  <c r="AC3318" i="1"/>
  <c r="AC3310" i="1"/>
  <c r="AC3251" i="1" l="1"/>
  <c r="AC3252" i="1"/>
  <c r="AC3253" i="1"/>
  <c r="AC3254" i="1"/>
  <c r="AC3255" i="1"/>
  <c r="AC3256" i="1"/>
  <c r="AC3257" i="1"/>
  <c r="AC3258" i="1"/>
  <c r="AC3259" i="1"/>
  <c r="AC3260" i="1"/>
  <c r="AC3261" i="1"/>
  <c r="AC3262" i="1"/>
  <c r="AC3263" i="1"/>
  <c r="AC3264" i="1"/>
  <c r="AC3265" i="1"/>
  <c r="AC3266" i="1"/>
  <c r="AC3267" i="1"/>
  <c r="AC3268" i="1"/>
  <c r="AC3269" i="1"/>
  <c r="AC3270" i="1"/>
  <c r="AC3271" i="1"/>
  <c r="AC3272" i="1"/>
  <c r="AC3273" i="1"/>
  <c r="AC3274" i="1"/>
  <c r="AC3275" i="1"/>
  <c r="AC3276" i="1"/>
  <c r="AC3277" i="1"/>
  <c r="AC3278" i="1"/>
  <c r="AC3279" i="1"/>
  <c r="AC3280" i="1"/>
  <c r="AC3281" i="1"/>
  <c r="AC3282" i="1"/>
  <c r="AC3283" i="1"/>
  <c r="AC3284" i="1"/>
  <c r="AC3285" i="1"/>
  <c r="AC3286" i="1"/>
  <c r="AC3287" i="1"/>
  <c r="AC3288" i="1"/>
  <c r="AC3289" i="1"/>
  <c r="AC3290" i="1"/>
  <c r="AC3291" i="1"/>
  <c r="AC3292" i="1"/>
  <c r="AC3293" i="1"/>
  <c r="AC3294" i="1"/>
  <c r="AC3295" i="1"/>
  <c r="AC3296" i="1"/>
  <c r="AC3297" i="1"/>
  <c r="AC3298" i="1"/>
  <c r="AC3299" i="1"/>
  <c r="AC3250" i="1"/>
  <c r="AC3247" i="1" l="1"/>
  <c r="AC3248" i="1"/>
  <c r="AC3249" i="1"/>
  <c r="AC3246" i="1"/>
  <c r="AC3237" i="1"/>
  <c r="AC3238" i="1"/>
  <c r="AC3239" i="1"/>
  <c r="AC3240" i="1"/>
  <c r="AC3241" i="1"/>
  <c r="AC3236" i="1"/>
  <c r="AC3233" i="1" l="1"/>
  <c r="AC3232" i="1"/>
  <c r="AC3231" i="1"/>
  <c r="AC3230" i="1"/>
  <c r="AC3229" i="1"/>
  <c r="AC3228" i="1"/>
  <c r="AC3227" i="1"/>
  <c r="AC3226" i="1"/>
  <c r="AC3225" i="1"/>
  <c r="AC3224" i="1"/>
  <c r="AC3223" i="1"/>
  <c r="AC3222" i="1"/>
  <c r="AC3221" i="1"/>
  <c r="AC3220" i="1"/>
  <c r="AC3219" i="1"/>
  <c r="AC3218" i="1"/>
  <c r="AC3217" i="1"/>
  <c r="AC3216" i="1"/>
  <c r="AC3215" i="1"/>
  <c r="AC3214" i="1"/>
  <c r="AC3213" i="1"/>
  <c r="AC3212" i="1"/>
  <c r="AC3211" i="1"/>
  <c r="AC3210" i="1"/>
  <c r="AC3209" i="1"/>
  <c r="AC3183" i="1"/>
  <c r="AC3184" i="1"/>
  <c r="AC3185" i="1"/>
  <c r="AC3186" i="1"/>
  <c r="AC3187" i="1"/>
  <c r="AC3188" i="1"/>
  <c r="AC3189" i="1"/>
  <c r="AC3190" i="1"/>
  <c r="AC3191" i="1"/>
  <c r="AC3192" i="1"/>
  <c r="AC3193" i="1"/>
  <c r="AC3194" i="1"/>
  <c r="AC3195" i="1"/>
  <c r="AC3196" i="1"/>
  <c r="AC3197" i="1"/>
  <c r="AC3198" i="1"/>
  <c r="AC3199" i="1"/>
  <c r="AC3200" i="1"/>
  <c r="AC3201" i="1"/>
  <c r="AC3202" i="1"/>
  <c r="AC3203" i="1"/>
  <c r="AC3204" i="1"/>
  <c r="AC3205" i="1"/>
  <c r="AC3206" i="1"/>
  <c r="AC3182" i="1"/>
  <c r="AC3179" i="1"/>
  <c r="AC3178" i="1"/>
  <c r="AC3177" i="1"/>
  <c r="AC3176" i="1"/>
  <c r="AC3175" i="1"/>
  <c r="AC3174" i="1"/>
  <c r="AC3173" i="1"/>
  <c r="AC3172" i="1"/>
  <c r="AC3171" i="1"/>
  <c r="AC3170" i="1"/>
  <c r="AC3169" i="1"/>
  <c r="AC3168" i="1"/>
  <c r="AC3167" i="1"/>
  <c r="AC3166" i="1"/>
  <c r="AC3165" i="1"/>
  <c r="AC3164" i="1"/>
  <c r="AC3163" i="1"/>
  <c r="AC3162" i="1"/>
  <c r="AC3161" i="1"/>
  <c r="AC3160" i="1"/>
  <c r="AC3159" i="1"/>
  <c r="AC3158" i="1"/>
  <c r="AC3157" i="1"/>
  <c r="AC3156" i="1"/>
  <c r="AC3155" i="1"/>
  <c r="AC3129" i="1"/>
  <c r="AC3130" i="1"/>
  <c r="AC3131" i="1"/>
  <c r="AC3132" i="1"/>
  <c r="AC3133" i="1"/>
  <c r="AC3134" i="1"/>
  <c r="AC3135" i="1"/>
  <c r="AC3136" i="1"/>
  <c r="AC3137" i="1"/>
  <c r="AC3138" i="1"/>
  <c r="AC3139" i="1"/>
  <c r="AC3140" i="1"/>
  <c r="AC3141" i="1"/>
  <c r="AC3142" i="1"/>
  <c r="AC3143" i="1"/>
  <c r="AC3144" i="1"/>
  <c r="AC3145" i="1"/>
  <c r="AC3146" i="1"/>
  <c r="AC3147" i="1"/>
  <c r="AC3148" i="1"/>
  <c r="AC3149" i="1"/>
  <c r="AC3150" i="1"/>
  <c r="AC3151" i="1"/>
  <c r="AC3152" i="1"/>
  <c r="AC3128" i="1"/>
  <c r="AC3125" i="1"/>
  <c r="AC3124" i="1"/>
  <c r="AC3123" i="1"/>
  <c r="AC3122" i="1"/>
  <c r="AC3121" i="1"/>
  <c r="AC3120" i="1"/>
  <c r="AC3119" i="1"/>
  <c r="AC3118" i="1"/>
  <c r="AC3117" i="1"/>
  <c r="AC3116" i="1"/>
  <c r="AC3115" i="1"/>
  <c r="AC3114" i="1"/>
  <c r="AC3113" i="1"/>
  <c r="AC3112" i="1"/>
  <c r="AC3111" i="1"/>
  <c r="AC3110" i="1"/>
  <c r="AC3109" i="1"/>
  <c r="AC3108" i="1"/>
  <c r="AC3107" i="1"/>
  <c r="AC3106" i="1"/>
  <c r="AC3105" i="1"/>
  <c r="AC3104" i="1"/>
  <c r="AC3103" i="1"/>
  <c r="AC3102" i="1"/>
  <c r="AC3101" i="1"/>
  <c r="AC3075" i="1"/>
  <c r="AC3076" i="1"/>
  <c r="AC3077" i="1"/>
  <c r="AC3078" i="1"/>
  <c r="AC3079" i="1"/>
  <c r="AC3080" i="1"/>
  <c r="AC3081" i="1"/>
  <c r="AC3082" i="1"/>
  <c r="AC3083" i="1"/>
  <c r="AC3084" i="1"/>
  <c r="AC3085" i="1"/>
  <c r="AC3086" i="1"/>
  <c r="AC3087" i="1"/>
  <c r="AC3088" i="1"/>
  <c r="AC3089" i="1"/>
  <c r="AC3090" i="1"/>
  <c r="AC3091" i="1"/>
  <c r="AC3092" i="1"/>
  <c r="AC3093" i="1"/>
  <c r="AC3094" i="1"/>
  <c r="AC3095" i="1"/>
  <c r="AC3096" i="1"/>
  <c r="AC3097" i="1"/>
  <c r="AC3098" i="1"/>
  <c r="AC3071" i="1"/>
  <c r="AC3070" i="1"/>
  <c r="AC3069" i="1"/>
  <c r="AC3068" i="1"/>
  <c r="AC3067" i="1"/>
  <c r="AC3066" i="1"/>
  <c r="AC3065" i="1"/>
  <c r="AC3064" i="1"/>
  <c r="AC3063" i="1"/>
  <c r="AC3062" i="1"/>
  <c r="AC3061" i="1"/>
  <c r="AC3060" i="1"/>
  <c r="AC3059" i="1"/>
  <c r="AC3058" i="1"/>
  <c r="AC3057" i="1"/>
  <c r="AC3056" i="1"/>
  <c r="AC3055" i="1"/>
  <c r="AC3054" i="1"/>
  <c r="AC3053" i="1"/>
  <c r="AC3052" i="1"/>
  <c r="AC3051" i="1"/>
  <c r="AC3050" i="1"/>
  <c r="AC3049" i="1"/>
  <c r="AC3048" i="1"/>
  <c r="AC3047" i="1"/>
  <c r="AC3021" i="1"/>
  <c r="AC3022" i="1"/>
  <c r="AC3023" i="1"/>
  <c r="AC3024" i="1"/>
  <c r="AC3025" i="1"/>
  <c r="AC3026" i="1"/>
  <c r="AC3027" i="1"/>
  <c r="AC3028" i="1"/>
  <c r="AC3029" i="1"/>
  <c r="AC3030" i="1"/>
  <c r="AC3031" i="1"/>
  <c r="AC3032" i="1"/>
  <c r="AC3033" i="1"/>
  <c r="AC3034" i="1"/>
  <c r="AC3035" i="1"/>
  <c r="AC3036" i="1"/>
  <c r="AC3037" i="1"/>
  <c r="AC3038" i="1"/>
  <c r="AC3039" i="1"/>
  <c r="AC3040" i="1"/>
  <c r="AC3041" i="1"/>
  <c r="AC3042" i="1"/>
  <c r="AC3043" i="1"/>
  <c r="AC3044" i="1"/>
  <c r="AC3020" i="1"/>
  <c r="AC681" i="1"/>
  <c r="AC398" i="1"/>
  <c r="AC1753" i="1"/>
  <c r="AC975" i="1"/>
  <c r="AC949" i="1"/>
  <c r="AC54" i="1"/>
  <c r="AC227" i="1"/>
  <c r="AC3010" i="1" l="1"/>
  <c r="AC3011" i="1"/>
  <c r="AC3012" i="1"/>
  <c r="AC3013" i="1"/>
  <c r="AC3014" i="1"/>
  <c r="AC3015" i="1"/>
  <c r="AC3016" i="1"/>
  <c r="AC3017" i="1"/>
  <c r="AC3018" i="1"/>
  <c r="AC3019" i="1"/>
  <c r="AC3009" i="1"/>
  <c r="AC2950" i="1" l="1"/>
  <c r="AC2951" i="1"/>
  <c r="AC2952" i="1"/>
  <c r="AC2953" i="1"/>
  <c r="AC2954" i="1"/>
  <c r="AC2955" i="1"/>
  <c r="AC2956" i="1"/>
  <c r="AC2957" i="1"/>
  <c r="AC2958" i="1"/>
  <c r="AC2959" i="1"/>
  <c r="AC2960" i="1"/>
  <c r="AC2961" i="1"/>
  <c r="AC2962" i="1"/>
  <c r="AC2963" i="1"/>
  <c r="AC2964" i="1"/>
  <c r="AC2965" i="1"/>
  <c r="AC2966" i="1"/>
  <c r="AC2967" i="1"/>
  <c r="AC2968" i="1"/>
  <c r="AC2969" i="1"/>
  <c r="AC2970" i="1"/>
  <c r="AC2971" i="1"/>
  <c r="AC2972" i="1"/>
  <c r="AC2973" i="1"/>
  <c r="AC2974" i="1"/>
  <c r="AC2975" i="1"/>
  <c r="AC2976" i="1"/>
  <c r="AC2977" i="1"/>
  <c r="AC2978" i="1"/>
  <c r="AC2979" i="1"/>
  <c r="AC2980" i="1"/>
  <c r="AC2981" i="1"/>
  <c r="AC2982" i="1"/>
  <c r="AC2983" i="1"/>
  <c r="AC2984" i="1"/>
  <c r="AC2985" i="1"/>
  <c r="AC2986" i="1"/>
  <c r="AC2987" i="1"/>
  <c r="AC2988" i="1"/>
  <c r="AC2989" i="1"/>
  <c r="AC2990" i="1"/>
  <c r="AC2991" i="1"/>
  <c r="AC2992" i="1"/>
  <c r="AC2993" i="1"/>
  <c r="AC2994" i="1"/>
  <c r="AC2995" i="1"/>
  <c r="AC2996" i="1"/>
  <c r="AC2997" i="1"/>
  <c r="AC2998" i="1"/>
  <c r="AC2999" i="1"/>
  <c r="AC3000" i="1"/>
  <c r="AC3001" i="1"/>
  <c r="AC3002" i="1"/>
  <c r="AC2949" i="1"/>
  <c r="AC2940" i="1" l="1"/>
  <c r="AC2941" i="1"/>
  <c r="AC2942" i="1"/>
  <c r="AC2943" i="1"/>
  <c r="AC2944" i="1"/>
  <c r="AC2945" i="1"/>
  <c r="AC2946" i="1"/>
  <c r="AC2947" i="1"/>
  <c r="AC2948" i="1"/>
  <c r="AC2939" i="1"/>
  <c r="AC2935" i="1"/>
  <c r="AC2934" i="1"/>
  <c r="AC2932" i="1" l="1"/>
  <c r="AC2931" i="1"/>
  <c r="AC2930" i="1"/>
  <c r="AC2929" i="1"/>
  <c r="AC2924" i="1"/>
  <c r="AC2925" i="1"/>
  <c r="AC2926" i="1"/>
  <c r="AC2927" i="1"/>
  <c r="AC2928" i="1"/>
  <c r="AC2921" i="1"/>
  <c r="AC2922" i="1"/>
  <c r="AC2920" i="1"/>
  <c r="AC2906" i="1"/>
  <c r="AC2905" i="1"/>
  <c r="AC2911" i="1"/>
  <c r="AC2912" i="1"/>
  <c r="AC2913" i="1"/>
  <c r="AC2914" i="1"/>
  <c r="AC2915" i="1"/>
  <c r="AC2916" i="1"/>
  <c r="AC2917" i="1"/>
  <c r="AC2918" i="1"/>
  <c r="AC2919" i="1"/>
  <c r="AC2910" i="1"/>
  <c r="AC2903" i="1" l="1"/>
  <c r="AC2902" i="1"/>
  <c r="AC2901" i="1"/>
  <c r="AC2900" i="1"/>
  <c r="AC2899" i="1"/>
  <c r="AC2898" i="1"/>
  <c r="AC2897" i="1"/>
  <c r="AC2896" i="1"/>
  <c r="AC2895" i="1"/>
  <c r="AC2894" i="1"/>
  <c r="AC2893" i="1"/>
  <c r="AC2892" i="1"/>
  <c r="AC2891" i="1"/>
  <c r="AC2890" i="1"/>
  <c r="AC2889" i="1"/>
  <c r="AC2888" i="1"/>
  <c r="AC2887" i="1"/>
  <c r="AC2886" i="1"/>
  <c r="AC2885" i="1"/>
  <c r="AC2884" i="1"/>
  <c r="AC2883" i="1"/>
  <c r="AC2882" i="1"/>
  <c r="AC2881" i="1"/>
  <c r="AC2880" i="1"/>
  <c r="AC2879" i="1"/>
  <c r="AC2878" i="1"/>
  <c r="AC2877" i="1"/>
  <c r="AC2876" i="1"/>
  <c r="AC2875" i="1"/>
  <c r="AC2266" i="1"/>
  <c r="AC2265" i="1"/>
  <c r="AC2264" i="1"/>
  <c r="AC2263" i="1"/>
  <c r="AC2262" i="1"/>
  <c r="AC2261" i="1"/>
  <c r="AC2260" i="1"/>
  <c r="AC2259" i="1"/>
  <c r="AC2258" i="1"/>
  <c r="AC2257" i="1"/>
  <c r="AC2256" i="1"/>
  <c r="AC2255" i="1"/>
  <c r="AC2254" i="1"/>
  <c r="AC2253" i="1"/>
  <c r="AC2252" i="1"/>
  <c r="AC2251" i="1"/>
  <c r="AC2250" i="1"/>
  <c r="AC2249" i="1"/>
  <c r="AC2248" i="1"/>
  <c r="AC2247" i="1"/>
  <c r="AC2246" i="1"/>
  <c r="AC2245" i="1"/>
  <c r="AC2244" i="1"/>
  <c r="AC2243" i="1"/>
  <c r="AC2242" i="1"/>
  <c r="AC2241" i="1"/>
  <c r="AC2240" i="1"/>
  <c r="AC2239" i="1"/>
  <c r="AC2238" i="1"/>
  <c r="AC2237" i="1"/>
  <c r="AC2236" i="1"/>
  <c r="AC2235" i="1"/>
  <c r="AC2234" i="1"/>
  <c r="AC2233" i="1"/>
  <c r="AC2232" i="1"/>
  <c r="AC2231" i="1"/>
  <c r="AC2230" i="1"/>
  <c r="AC2229" i="1"/>
  <c r="AC2228" i="1"/>
  <c r="AC2227" i="1"/>
  <c r="AC2226" i="1"/>
  <c r="AC2225" i="1"/>
  <c r="AC2224" i="1"/>
  <c r="AC2223" i="1"/>
  <c r="AC2222" i="1"/>
  <c r="AC2221" i="1"/>
  <c r="AC2220" i="1"/>
  <c r="AC2219" i="1"/>
  <c r="AC2188" i="1"/>
  <c r="AC2187" i="1"/>
  <c r="AC2186" i="1"/>
  <c r="AC2185" i="1"/>
  <c r="AC2184" i="1"/>
  <c r="AC2183" i="1"/>
  <c r="AC2182" i="1"/>
  <c r="AC2181" i="1"/>
  <c r="AC2180" i="1"/>
  <c r="AC2179" i="1"/>
  <c r="AC2178" i="1"/>
  <c r="AC2177" i="1"/>
  <c r="AC2176" i="1"/>
  <c r="AC2175" i="1"/>
  <c r="AC2174" i="1"/>
  <c r="AC2173" i="1"/>
  <c r="AC2172" i="1"/>
  <c r="AC2171" i="1"/>
  <c r="AC2170" i="1"/>
  <c r="AC2169" i="1"/>
  <c r="AC2168" i="1"/>
  <c r="AC2167" i="1"/>
  <c r="AC2166" i="1"/>
  <c r="AC2165" i="1"/>
  <c r="AC2164" i="1"/>
  <c r="AC2163" i="1"/>
  <c r="AC2162" i="1"/>
  <c r="AC2161" i="1"/>
  <c r="AC2160" i="1"/>
  <c r="AC2159" i="1"/>
  <c r="AC2158" i="1"/>
  <c r="AC2157" i="1"/>
  <c r="AC2156" i="1"/>
  <c r="AC2155" i="1"/>
  <c r="AC2154" i="1"/>
  <c r="AC2153" i="1"/>
  <c r="AC2152" i="1"/>
  <c r="AC2151" i="1"/>
  <c r="AC2150" i="1"/>
  <c r="AC2149" i="1"/>
  <c r="AC2148" i="1"/>
  <c r="AC2147" i="1"/>
  <c r="AC2146" i="1"/>
  <c r="AC2145" i="1"/>
  <c r="AC2144" i="1"/>
  <c r="AC2143" i="1"/>
  <c r="AC2142" i="1"/>
  <c r="AC2141" i="1"/>
  <c r="AC2140" i="1"/>
  <c r="AC2139" i="1"/>
  <c r="AC2137" i="1"/>
  <c r="AC2136" i="1"/>
  <c r="AC2135" i="1"/>
  <c r="AC2134" i="1"/>
  <c r="AC2133" i="1"/>
  <c r="AC2132" i="1"/>
  <c r="AC2131" i="1"/>
  <c r="AC2130" i="1"/>
  <c r="AC2129" i="1"/>
  <c r="AC2128" i="1"/>
  <c r="AC2127" i="1"/>
  <c r="AC2126" i="1"/>
  <c r="AC2125" i="1"/>
  <c r="AC2124" i="1"/>
  <c r="AC2123" i="1"/>
  <c r="AC2122" i="1"/>
  <c r="AC2121" i="1"/>
  <c r="AC2120" i="1"/>
  <c r="AC2119" i="1"/>
  <c r="AC2118" i="1"/>
  <c r="AC2117" i="1"/>
  <c r="AC2116" i="1"/>
  <c r="AC2115" i="1"/>
  <c r="AC2114" i="1"/>
  <c r="AC2113" i="1"/>
  <c r="AC2112" i="1"/>
  <c r="AC2111" i="1"/>
  <c r="AC2110" i="1"/>
  <c r="AC2109" i="1"/>
  <c r="AC2108" i="1"/>
  <c r="AC2107" i="1"/>
  <c r="AC2106" i="1"/>
  <c r="AC2105" i="1"/>
  <c r="AC2104" i="1"/>
  <c r="AC2103" i="1"/>
  <c r="AC2102" i="1"/>
  <c r="AC2101" i="1"/>
  <c r="AC2100" i="1"/>
  <c r="AC2083" i="1"/>
  <c r="AC2082" i="1"/>
  <c r="AC2081" i="1"/>
  <c r="AC2080" i="1"/>
  <c r="AC2079" i="1"/>
  <c r="AC2078" i="1"/>
  <c r="AC2077" i="1"/>
  <c r="AC2076" i="1"/>
  <c r="AC2075" i="1"/>
  <c r="AC2074" i="1"/>
  <c r="AC2073" i="1"/>
  <c r="AC2072" i="1"/>
  <c r="AC2071" i="1"/>
  <c r="AC2070" i="1"/>
  <c r="AC2069" i="1"/>
  <c r="AC2068" i="1"/>
  <c r="AC2067" i="1"/>
  <c r="AC2066" i="1"/>
  <c r="AC2065" i="1"/>
  <c r="AC2064" i="1"/>
  <c r="AC2063" i="1"/>
  <c r="AC2062" i="1"/>
  <c r="AC2061" i="1"/>
  <c r="AC2060" i="1"/>
  <c r="AC2059" i="1"/>
  <c r="AC2058" i="1"/>
  <c r="AC2057" i="1"/>
  <c r="AC2056" i="1"/>
  <c r="AC2055" i="1"/>
  <c r="AC2052" i="1"/>
  <c r="AC2051" i="1"/>
  <c r="AC2050" i="1"/>
  <c r="AC2049" i="1"/>
  <c r="AC2048" i="1"/>
  <c r="AC2047" i="1"/>
  <c r="AC2046" i="1"/>
  <c r="AC2045" i="1"/>
  <c r="AC2044" i="1"/>
  <c r="AC2043" i="1"/>
  <c r="AC2042" i="1"/>
  <c r="AC2041" i="1"/>
  <c r="AC2040" i="1"/>
  <c r="AC2039" i="1"/>
  <c r="AC2038" i="1"/>
  <c r="AC2037" i="1"/>
  <c r="AC2036" i="1"/>
  <c r="AC2035" i="1"/>
  <c r="AC2034" i="1"/>
  <c r="AC2033" i="1"/>
  <c r="AC2032" i="1"/>
  <c r="AC2031" i="1"/>
  <c r="AC2030" i="1"/>
  <c r="AC2029" i="1"/>
  <c r="AC2028" i="1"/>
  <c r="AC2027" i="1"/>
  <c r="AC2026" i="1"/>
  <c r="AC2025" i="1"/>
  <c r="AC2024" i="1"/>
  <c r="AC2023" i="1"/>
  <c r="AC2004" i="1"/>
  <c r="AC2003" i="1"/>
  <c r="AC2002" i="1"/>
  <c r="AC2001" i="1"/>
  <c r="AC2000" i="1"/>
  <c r="AC1999" i="1"/>
  <c r="AC1998" i="1"/>
  <c r="AC1997" i="1"/>
  <c r="AC1996" i="1"/>
  <c r="AC1995" i="1"/>
  <c r="AC1994" i="1"/>
  <c r="AC1993" i="1"/>
  <c r="AC1992" i="1"/>
  <c r="AC1991" i="1"/>
  <c r="AC1990" i="1"/>
  <c r="AC1989" i="1"/>
  <c r="AC1988" i="1"/>
  <c r="AC1987" i="1"/>
  <c r="AC1986" i="1"/>
  <c r="AC1985" i="1"/>
  <c r="AC1984" i="1"/>
  <c r="AC1983" i="1"/>
  <c r="AC1982" i="1"/>
  <c r="AC1981" i="1"/>
  <c r="AC1980" i="1"/>
  <c r="AC1979" i="1"/>
  <c r="AC1978" i="1"/>
  <c r="AC1977" i="1"/>
  <c r="AC1976" i="1"/>
  <c r="AC1975" i="1"/>
  <c r="AC1974" i="1"/>
  <c r="AC1973" i="1"/>
  <c r="AC1972" i="1"/>
  <c r="AC1971" i="1"/>
  <c r="AC1970" i="1"/>
  <c r="AC1969" i="1"/>
  <c r="AC1968" i="1"/>
  <c r="AC1967" i="1"/>
  <c r="AC1966" i="1"/>
  <c r="AC1965" i="1"/>
  <c r="AC1964" i="1"/>
  <c r="AC1963" i="1"/>
  <c r="AC1962" i="1"/>
  <c r="AC1961" i="1"/>
  <c r="AC1960" i="1"/>
  <c r="AC1959" i="1"/>
  <c r="AC1958" i="1"/>
  <c r="AC1957" i="1"/>
  <c r="AC1956" i="1"/>
  <c r="AC1955" i="1"/>
  <c r="AC1954" i="1"/>
  <c r="AC1953" i="1"/>
  <c r="AC1952" i="1"/>
  <c r="AC1951" i="1"/>
  <c r="AC1950" i="1"/>
  <c r="AC1949" i="1"/>
  <c r="AC1948" i="1"/>
  <c r="AC1947" i="1"/>
  <c r="AC1946" i="1"/>
  <c r="AC1945" i="1"/>
  <c r="AC1914" i="1"/>
  <c r="AC1913" i="1"/>
  <c r="AC1912" i="1"/>
  <c r="AC1911" i="1"/>
  <c r="AC1910" i="1"/>
  <c r="AC1909" i="1"/>
  <c r="AC1908" i="1"/>
  <c r="AC1907" i="1"/>
  <c r="AC1906" i="1"/>
  <c r="AC1904" i="1"/>
  <c r="AC1903" i="1"/>
  <c r="AC1902" i="1"/>
  <c r="AC1901" i="1"/>
  <c r="AC1900" i="1"/>
  <c r="AC1899" i="1"/>
  <c r="AC1898" i="1"/>
  <c r="AC1897" i="1"/>
  <c r="AC1896" i="1"/>
  <c r="AC1895" i="1"/>
  <c r="AC1894" i="1"/>
  <c r="AC1893" i="1"/>
  <c r="AC1892" i="1"/>
  <c r="AC1891" i="1"/>
  <c r="AC1890" i="1"/>
  <c r="AC1889" i="1"/>
  <c r="AC1888" i="1"/>
  <c r="AC1887" i="1"/>
  <c r="AC1886" i="1"/>
  <c r="AC1885" i="1"/>
  <c r="AC1874" i="1"/>
  <c r="AC1873" i="1"/>
  <c r="AC1872" i="1"/>
  <c r="AC1871" i="1"/>
  <c r="AC1870" i="1"/>
  <c r="AC1869" i="1"/>
  <c r="AC1868" i="1"/>
  <c r="AC1867" i="1"/>
  <c r="AC1866" i="1"/>
  <c r="AC1865" i="1"/>
  <c r="AC1864" i="1"/>
  <c r="AC1863" i="1"/>
  <c r="AC1858" i="1"/>
  <c r="AC1857" i="1"/>
  <c r="AC1856" i="1"/>
  <c r="AC1855" i="1"/>
  <c r="AC1854" i="1"/>
  <c r="AC1853" i="1"/>
  <c r="AC1849" i="1"/>
  <c r="AC1848" i="1"/>
  <c r="AC1847" i="1"/>
  <c r="AC1846" i="1"/>
  <c r="AC1845" i="1"/>
  <c r="AC1844" i="1"/>
  <c r="AC1843" i="1"/>
  <c r="AC1842" i="1"/>
  <c r="AC1841" i="1"/>
  <c r="AC1840" i="1"/>
  <c r="AC1839" i="1"/>
  <c r="AC1838" i="1"/>
  <c r="AC1837" i="1"/>
  <c r="AC1836" i="1"/>
  <c r="AC1835" i="1"/>
  <c r="AC1834" i="1"/>
  <c r="AC1833" i="1"/>
  <c r="AC1832" i="1"/>
  <c r="AC1831" i="1"/>
  <c r="AC1830" i="1"/>
  <c r="AC1829" i="1"/>
  <c r="AC1828" i="1"/>
  <c r="AC1827" i="1"/>
  <c r="AC1826" i="1"/>
  <c r="AC1825" i="1"/>
  <c r="AC1822" i="1"/>
  <c r="AC1821" i="1"/>
  <c r="AC1820" i="1"/>
  <c r="AC1819" i="1"/>
  <c r="AC1818" i="1"/>
  <c r="AC1817" i="1"/>
  <c r="AC1816" i="1"/>
  <c r="AC1815" i="1"/>
  <c r="AC1814" i="1"/>
  <c r="AC1813" i="1"/>
  <c r="AC1812" i="1"/>
  <c r="AC1811" i="1"/>
  <c r="AC1810" i="1"/>
  <c r="AC1809" i="1"/>
  <c r="AC1808" i="1"/>
  <c r="AC1807" i="1"/>
  <c r="AC1806" i="1"/>
  <c r="AC1805" i="1"/>
  <c r="AC1804" i="1"/>
  <c r="AC1803" i="1"/>
  <c r="AC1802" i="1"/>
  <c r="AC1801" i="1"/>
  <c r="AC1800" i="1"/>
  <c r="AC1799" i="1"/>
  <c r="AC1798" i="1"/>
  <c r="AC1794" i="1"/>
  <c r="AC1793" i="1"/>
  <c r="AC1792" i="1"/>
  <c r="AC1791" i="1"/>
  <c r="AC1790" i="1"/>
  <c r="AC1789" i="1"/>
  <c r="AC1788" i="1"/>
  <c r="AC1787" i="1"/>
  <c r="AC1786" i="1"/>
  <c r="AC1785" i="1"/>
  <c r="AC1784" i="1"/>
  <c r="AC1783" i="1"/>
  <c r="AC1782" i="1"/>
  <c r="AC1781" i="1"/>
  <c r="AC1780" i="1"/>
  <c r="AC1779" i="1"/>
  <c r="AC1778" i="1"/>
  <c r="AC1777" i="1"/>
  <c r="AC1776" i="1"/>
  <c r="AC1775" i="1"/>
  <c r="AC1774" i="1"/>
  <c r="AC1773" i="1"/>
  <c r="AC1772" i="1"/>
  <c r="AC1771" i="1"/>
  <c r="AC1770" i="1"/>
  <c r="AC1767" i="1"/>
  <c r="AC1766" i="1"/>
  <c r="AC1765" i="1"/>
  <c r="AC1764" i="1"/>
  <c r="AC1763" i="1"/>
  <c r="AC1762" i="1"/>
  <c r="AC1761" i="1"/>
  <c r="AC1760" i="1"/>
  <c r="AC1759" i="1"/>
  <c r="AC1758" i="1"/>
  <c r="AC1757" i="1"/>
  <c r="AC1756" i="1"/>
  <c r="AC1755" i="1"/>
  <c r="AC1754" i="1"/>
  <c r="AC1752" i="1"/>
  <c r="AC1751" i="1"/>
  <c r="AC1750" i="1"/>
  <c r="AC1749" i="1"/>
  <c r="AC1748" i="1"/>
  <c r="AC1747" i="1"/>
  <c r="AC1746" i="1"/>
  <c r="AC1745" i="1"/>
  <c r="AC1744" i="1"/>
  <c r="AC1743" i="1"/>
  <c r="AC1740" i="1"/>
  <c r="AC1739" i="1"/>
  <c r="AC1738" i="1"/>
  <c r="AC1737" i="1"/>
  <c r="AC1736" i="1"/>
  <c r="AC1735" i="1"/>
  <c r="AC1734" i="1"/>
  <c r="AC1733" i="1"/>
  <c r="AC1732" i="1"/>
  <c r="AC1731" i="1"/>
  <c r="AC1730" i="1"/>
  <c r="AC1729" i="1"/>
  <c r="AC1728" i="1"/>
  <c r="AC1727" i="1"/>
  <c r="AC1726" i="1"/>
  <c r="AC1725" i="1"/>
  <c r="AC1724" i="1"/>
  <c r="AC1723" i="1"/>
  <c r="AC1722" i="1"/>
  <c r="AC1721" i="1"/>
  <c r="AC1720" i="1"/>
  <c r="AC1719" i="1"/>
  <c r="AC1718" i="1"/>
  <c r="AC1717" i="1"/>
  <c r="AC1716" i="1"/>
  <c r="AC1713" i="1"/>
  <c r="AC1712" i="1"/>
  <c r="AC1711" i="1"/>
  <c r="AC1710" i="1"/>
  <c r="AC1709" i="1"/>
  <c r="AC1708" i="1"/>
  <c r="AC1707" i="1"/>
  <c r="AC1706" i="1"/>
  <c r="AC1705" i="1"/>
  <c r="AC1704" i="1"/>
  <c r="AC1703" i="1"/>
  <c r="AC1702" i="1"/>
  <c r="AC1701" i="1"/>
  <c r="AC1700" i="1"/>
  <c r="AC1699" i="1"/>
  <c r="AC1698" i="1"/>
  <c r="AC1697" i="1"/>
  <c r="AC1696" i="1"/>
  <c r="AC1695" i="1"/>
  <c r="AC1694" i="1"/>
  <c r="AC1693" i="1"/>
  <c r="AC1692" i="1"/>
  <c r="AC1691" i="1"/>
  <c r="AC1690" i="1"/>
  <c r="AC1689" i="1"/>
  <c r="AC1686" i="1"/>
  <c r="AC1685" i="1"/>
  <c r="AC1684" i="1"/>
  <c r="AC1683" i="1"/>
  <c r="AC1682" i="1"/>
  <c r="AC1681" i="1"/>
  <c r="AC1680" i="1"/>
  <c r="AC1679" i="1"/>
  <c r="AC1678" i="1"/>
  <c r="AC1677" i="1"/>
  <c r="AC1676" i="1"/>
  <c r="AC1675" i="1"/>
  <c r="AC1674" i="1"/>
  <c r="AC1673" i="1"/>
  <c r="AC1672" i="1"/>
  <c r="AC1671" i="1"/>
  <c r="AC1670" i="1"/>
  <c r="AC1669" i="1"/>
  <c r="AC1668" i="1"/>
  <c r="AC1667" i="1"/>
  <c r="AC1666" i="1"/>
  <c r="AC1665" i="1"/>
  <c r="AC1664" i="1"/>
  <c r="AC1663" i="1"/>
  <c r="AC1662" i="1"/>
  <c r="AC1659" i="1"/>
  <c r="AC1658" i="1"/>
  <c r="AC1657" i="1"/>
  <c r="AC1656" i="1"/>
  <c r="AC1655" i="1"/>
  <c r="AC1654" i="1"/>
  <c r="AC1653" i="1"/>
  <c r="AC1652" i="1"/>
  <c r="AC1651" i="1"/>
  <c r="AC1650" i="1"/>
  <c r="AC1649" i="1"/>
  <c r="AC1648" i="1"/>
  <c r="AC1647" i="1"/>
  <c r="AC1646" i="1"/>
  <c r="AC1645" i="1"/>
  <c r="AC1644" i="1"/>
  <c r="AC1643" i="1"/>
  <c r="AC1642" i="1"/>
  <c r="AC1641" i="1"/>
  <c r="AC1640" i="1"/>
  <c r="AC1639" i="1"/>
  <c r="AC1638" i="1"/>
  <c r="AC1637" i="1"/>
  <c r="AC1636" i="1"/>
  <c r="AC1635" i="1"/>
  <c r="AC1634" i="1"/>
  <c r="AC1633" i="1"/>
  <c r="AC1632" i="1"/>
  <c r="AC1631" i="1"/>
  <c r="AC1630" i="1"/>
  <c r="AC1629" i="1"/>
  <c r="AC1628" i="1"/>
  <c r="AC1627" i="1"/>
  <c r="AC1626" i="1"/>
  <c r="AC1625" i="1"/>
  <c r="AC1624" i="1"/>
  <c r="AC1623" i="1"/>
  <c r="AC1622" i="1"/>
  <c r="AC1621" i="1"/>
  <c r="AC1620" i="1"/>
  <c r="AC1619" i="1"/>
  <c r="AC1618" i="1"/>
  <c r="AC1617" i="1"/>
  <c r="AC1616" i="1"/>
  <c r="AC1615" i="1"/>
  <c r="AC1614" i="1"/>
  <c r="AC1613" i="1"/>
  <c r="AC1612" i="1"/>
  <c r="AC1611" i="1"/>
  <c r="AC1599" i="1"/>
  <c r="AC1598" i="1"/>
  <c r="AC1597" i="1"/>
  <c r="AC1596" i="1"/>
  <c r="AC1595" i="1"/>
  <c r="AC1594" i="1"/>
  <c r="AC1590" i="1"/>
  <c r="AC1589" i="1"/>
  <c r="AC1588" i="1"/>
  <c r="AC1586" i="1"/>
  <c r="AC1585" i="1"/>
  <c r="AC1492" i="1"/>
  <c r="AC1491" i="1"/>
  <c r="AC1490" i="1"/>
  <c r="AC1489" i="1"/>
  <c r="AC1488" i="1"/>
  <c r="AC1487" i="1"/>
  <c r="AC1486" i="1"/>
  <c r="AC1485" i="1"/>
  <c r="AC1484" i="1"/>
  <c r="AC1483" i="1"/>
  <c r="AC1482" i="1"/>
  <c r="AC1481" i="1"/>
  <c r="AC1480" i="1"/>
  <c r="AC1479" i="1"/>
  <c r="AC1478" i="1"/>
  <c r="AC1477" i="1"/>
  <c r="AC1476" i="1"/>
  <c r="AC1475" i="1"/>
  <c r="AC1474" i="1"/>
  <c r="AC1473" i="1"/>
  <c r="AC1472" i="1"/>
  <c r="AC1471" i="1"/>
  <c r="AC1470" i="1"/>
  <c r="AC1469" i="1"/>
  <c r="AC1468" i="1"/>
  <c r="AC1467" i="1"/>
  <c r="AC1466" i="1"/>
  <c r="AC1465" i="1"/>
  <c r="AC1464" i="1"/>
  <c r="AC1463" i="1"/>
  <c r="AC1462" i="1"/>
  <c r="AC1451" i="1"/>
  <c r="AC1450" i="1"/>
  <c r="AC1449" i="1"/>
  <c r="AC1448" i="1"/>
  <c r="AC1447" i="1"/>
  <c r="AC1446" i="1"/>
  <c r="AC1445" i="1"/>
  <c r="AC1444" i="1"/>
  <c r="AC1443" i="1"/>
  <c r="AC1442" i="1"/>
  <c r="AC1441" i="1"/>
  <c r="AC1440" i="1"/>
  <c r="AC1433" i="1"/>
  <c r="AC1432" i="1"/>
  <c r="AC1431" i="1"/>
  <c r="AC1430" i="1"/>
  <c r="AC1427" i="1"/>
  <c r="AC1426" i="1"/>
  <c r="AC1425" i="1"/>
  <c r="AC1424" i="1"/>
  <c r="AC1423" i="1"/>
  <c r="AC1422" i="1"/>
  <c r="AC1419" i="1"/>
  <c r="AC1418" i="1"/>
  <c r="AC1417" i="1"/>
  <c r="AC1416" i="1"/>
  <c r="AC1313" i="1"/>
  <c r="AC1312" i="1"/>
  <c r="AC1311" i="1"/>
  <c r="AC1310" i="1"/>
  <c r="AC1309" i="1"/>
  <c r="AC1308" i="1"/>
  <c r="AC1307" i="1"/>
  <c r="AC1306" i="1"/>
  <c r="AC1305" i="1"/>
  <c r="AC1304" i="1"/>
  <c r="AC1303" i="1"/>
  <c r="AC1302" i="1"/>
  <c r="AC1301" i="1"/>
  <c r="AC1300" i="1"/>
  <c r="AC1299" i="1"/>
  <c r="AC1298" i="1"/>
  <c r="AC1297" i="1"/>
  <c r="AC1296" i="1"/>
  <c r="AC1295" i="1"/>
  <c r="AC1294" i="1"/>
  <c r="AC1285" i="1"/>
  <c r="AC1284" i="1"/>
  <c r="AC1283" i="1"/>
  <c r="AC1282" i="1"/>
  <c r="AC1281" i="1"/>
  <c r="AC1280" i="1"/>
  <c r="AC1278" i="1"/>
  <c r="AC1277" i="1"/>
  <c r="AC1276" i="1"/>
  <c r="AC1275" i="1"/>
  <c r="AC1274" i="1"/>
  <c r="AC1273" i="1"/>
  <c r="AC1272" i="1"/>
  <c r="AC1271" i="1"/>
  <c r="AC1270" i="1"/>
  <c r="AC1269" i="1"/>
  <c r="AC1267" i="1"/>
  <c r="AC1266" i="1"/>
  <c r="AC1265" i="1"/>
  <c r="AC1264" i="1"/>
  <c r="AC1263" i="1"/>
  <c r="AC1262" i="1"/>
  <c r="AC1261" i="1"/>
  <c r="AC1260" i="1"/>
  <c r="AC1259" i="1"/>
  <c r="AC1258" i="1"/>
  <c r="AC1257" i="1"/>
  <c r="AC1256" i="1"/>
  <c r="AC1255" i="1"/>
  <c r="AC1254" i="1"/>
  <c r="AC1253" i="1"/>
  <c r="AC1252" i="1"/>
  <c r="AC1156" i="1"/>
  <c r="AC1155" i="1"/>
  <c r="AC1154" i="1"/>
  <c r="AC1153" i="1"/>
  <c r="AC1152" i="1"/>
  <c r="AC1151" i="1"/>
  <c r="AC1150" i="1"/>
  <c r="AC1149" i="1"/>
  <c r="AC1148" i="1"/>
  <c r="AC1147" i="1"/>
  <c r="AC1146" i="1"/>
  <c r="AC1145" i="1"/>
  <c r="AC1144" i="1"/>
  <c r="AC1138" i="1"/>
  <c r="AC1137" i="1"/>
  <c r="AC1135" i="1"/>
  <c r="AC1134" i="1"/>
  <c r="AC1133" i="1"/>
  <c r="AC1132" i="1"/>
  <c r="AC1131" i="1"/>
  <c r="AC1130" i="1"/>
  <c r="AC1129" i="1"/>
  <c r="AC1128" i="1"/>
  <c r="AC1127" i="1"/>
  <c r="AC1126" i="1"/>
  <c r="AC1005" i="1"/>
  <c r="AC1004" i="1"/>
  <c r="AC1003" i="1"/>
  <c r="AC1002" i="1"/>
  <c r="AC1001" i="1"/>
  <c r="AC1000" i="1"/>
  <c r="AC999" i="1"/>
  <c r="AC998" i="1"/>
  <c r="AC997" i="1"/>
  <c r="AC996" i="1"/>
  <c r="AC995" i="1"/>
  <c r="AC994" i="1"/>
  <c r="AC993" i="1"/>
  <c r="AC992" i="1"/>
  <c r="AC991" i="1"/>
  <c r="AC990" i="1"/>
  <c r="AC989" i="1"/>
  <c r="AC988" i="1"/>
  <c r="AC987" i="1"/>
  <c r="AC986" i="1"/>
  <c r="AC985" i="1"/>
  <c r="AC984" i="1"/>
  <c r="AC983" i="1"/>
  <c r="AC982" i="1"/>
  <c r="AC981" i="1"/>
  <c r="AC980" i="1"/>
  <c r="AC979" i="1"/>
  <c r="AC978" i="1"/>
  <c r="AC977" i="1"/>
  <c r="AC976" i="1"/>
  <c r="AC973" i="1"/>
  <c r="AC972" i="1"/>
  <c r="AC971" i="1"/>
  <c r="AC970" i="1"/>
  <c r="AC969" i="1"/>
  <c r="AC968" i="1"/>
  <c r="AC967" i="1"/>
  <c r="AC966" i="1"/>
  <c r="AC965" i="1"/>
  <c r="AC964" i="1"/>
  <c r="AC963" i="1"/>
  <c r="AC962" i="1"/>
  <c r="AC961" i="1"/>
  <c r="AC960" i="1"/>
  <c r="AC959" i="1"/>
  <c r="AC958" i="1"/>
  <c r="AC957" i="1"/>
  <c r="AC956" i="1"/>
  <c r="AC955" i="1"/>
  <c r="AC954" i="1"/>
  <c r="AC953" i="1"/>
  <c r="AC952" i="1"/>
  <c r="AC951" i="1"/>
  <c r="AC950" i="1"/>
  <c r="AC948" i="1"/>
  <c r="AC947" i="1"/>
  <c r="AC946" i="1"/>
  <c r="AC945" i="1"/>
  <c r="AC944" i="1"/>
  <c r="AC910" i="1"/>
  <c r="AC909" i="1"/>
  <c r="AC908" i="1"/>
  <c r="AC907" i="1"/>
  <c r="AC906" i="1"/>
  <c r="AC905" i="1"/>
  <c r="AC904" i="1"/>
  <c r="AC903" i="1"/>
  <c r="AC902" i="1"/>
  <c r="AC901" i="1"/>
  <c r="AC900" i="1"/>
  <c r="AC899" i="1"/>
  <c r="AC898" i="1"/>
  <c r="AC897" i="1"/>
  <c r="AC896" i="1"/>
  <c r="AC895" i="1"/>
  <c r="AC894" i="1"/>
  <c r="AC893" i="1"/>
  <c r="AC892" i="1"/>
  <c r="AC891" i="1"/>
  <c r="AC890" i="1"/>
  <c r="AC889" i="1"/>
  <c r="AC888" i="1"/>
  <c r="AC887" i="1"/>
  <c r="AC886" i="1"/>
  <c r="AC885" i="1"/>
  <c r="AC884" i="1"/>
  <c r="AC883" i="1"/>
  <c r="AC882" i="1"/>
  <c r="AC881" i="1"/>
  <c r="AC880" i="1"/>
  <c r="AC879" i="1"/>
  <c r="AC878" i="1"/>
  <c r="AC877" i="1"/>
  <c r="AC876" i="1"/>
  <c r="AC875" i="1"/>
  <c r="AC874" i="1"/>
  <c r="AC873" i="1"/>
  <c r="AC872" i="1"/>
  <c r="AC871" i="1"/>
  <c r="AC870" i="1"/>
  <c r="AC869" i="1"/>
  <c r="AC868" i="1"/>
  <c r="AC867" i="1"/>
  <c r="AC866" i="1"/>
  <c r="AC865" i="1"/>
  <c r="AC864" i="1"/>
  <c r="AC863" i="1"/>
  <c r="AC862" i="1"/>
  <c r="AC861" i="1"/>
  <c r="AC860" i="1"/>
  <c r="AC859" i="1"/>
  <c r="AC858" i="1"/>
  <c r="AC857" i="1"/>
  <c r="AC856" i="1"/>
  <c r="AC855" i="1"/>
  <c r="AC854" i="1"/>
  <c r="AC853" i="1"/>
  <c r="AC852" i="1"/>
  <c r="AC851" i="1"/>
  <c r="AC820" i="1"/>
  <c r="AC819" i="1"/>
  <c r="AC818" i="1"/>
  <c r="AC817" i="1"/>
  <c r="AC816" i="1"/>
  <c r="AC815" i="1"/>
  <c r="AC814" i="1"/>
  <c r="AC813" i="1"/>
  <c r="AC812" i="1"/>
  <c r="AC811" i="1"/>
  <c r="AC810" i="1"/>
  <c r="AC809" i="1"/>
  <c r="AC808" i="1"/>
  <c r="AC807" i="1"/>
  <c r="AC806" i="1"/>
  <c r="AC805" i="1"/>
  <c r="AC804" i="1"/>
  <c r="AC803" i="1"/>
  <c r="AC802" i="1"/>
  <c r="AC801" i="1"/>
  <c r="AC800" i="1"/>
  <c r="AC799" i="1"/>
  <c r="AC798" i="1"/>
  <c r="AC797" i="1"/>
  <c r="AC796" i="1"/>
  <c r="AC795" i="1"/>
  <c r="AC794" i="1"/>
  <c r="AC793" i="1"/>
  <c r="AC792" i="1"/>
  <c r="AC791" i="1"/>
  <c r="AC790" i="1"/>
  <c r="AC789" i="1"/>
  <c r="AC788" i="1"/>
  <c r="AC787" i="1"/>
  <c r="AC786" i="1"/>
  <c r="AC785" i="1"/>
  <c r="AC784" i="1"/>
  <c r="AC783" i="1"/>
  <c r="AC782" i="1"/>
  <c r="AC781" i="1"/>
  <c r="AC780" i="1"/>
  <c r="AC779" i="1"/>
  <c r="AC778" i="1"/>
  <c r="AC777" i="1"/>
  <c r="AC776" i="1"/>
  <c r="AC775" i="1"/>
  <c r="AC774" i="1"/>
  <c r="AC773" i="1"/>
  <c r="AC772" i="1"/>
  <c r="AC771" i="1"/>
  <c r="AC770" i="1"/>
  <c r="AC769" i="1"/>
  <c r="AC768" i="1"/>
  <c r="AC767" i="1"/>
  <c r="AC766" i="1"/>
  <c r="AC765" i="1"/>
  <c r="AC764" i="1"/>
  <c r="AC763" i="1"/>
  <c r="AC762" i="1"/>
  <c r="AC761" i="1"/>
  <c r="AC730" i="1"/>
  <c r="AC729" i="1"/>
  <c r="AC728" i="1"/>
  <c r="AC727" i="1"/>
  <c r="AC726" i="1"/>
  <c r="AC725" i="1"/>
  <c r="AC724" i="1"/>
  <c r="AC723" i="1"/>
  <c r="AC722" i="1"/>
  <c r="AC721" i="1"/>
  <c r="AC720" i="1"/>
  <c r="AC719" i="1"/>
  <c r="AC718" i="1"/>
  <c r="AC717" i="1"/>
  <c r="AC716" i="1"/>
  <c r="AC715" i="1"/>
  <c r="AC714" i="1"/>
  <c r="AC713" i="1"/>
  <c r="AC712" i="1"/>
  <c r="AC711" i="1"/>
  <c r="AC710" i="1"/>
  <c r="AC709" i="1"/>
  <c r="AC708" i="1"/>
  <c r="AC707" i="1"/>
  <c r="AC706" i="1"/>
  <c r="AC705" i="1"/>
  <c r="AC704" i="1"/>
  <c r="AC703" i="1"/>
  <c r="AC702" i="1"/>
  <c r="AC701" i="1"/>
  <c r="AC700" i="1"/>
  <c r="AC699" i="1"/>
  <c r="AC698" i="1"/>
  <c r="AC697" i="1"/>
  <c r="AC696" i="1"/>
  <c r="AC695" i="1"/>
  <c r="AC694" i="1"/>
  <c r="AC693" i="1"/>
  <c r="AC692" i="1"/>
  <c r="AC691" i="1"/>
  <c r="AC690" i="1"/>
  <c r="AC689" i="1"/>
  <c r="AC688" i="1"/>
  <c r="AC687" i="1"/>
  <c r="AC686" i="1"/>
  <c r="AC685" i="1"/>
  <c r="AC684" i="1"/>
  <c r="AC683" i="1"/>
  <c r="AC682" i="1"/>
  <c r="AC680" i="1"/>
  <c r="AC679" i="1"/>
  <c r="AC678" i="1"/>
  <c r="AC677" i="1"/>
  <c r="AC676" i="1"/>
  <c r="AC675" i="1"/>
  <c r="AC674" i="1"/>
  <c r="AC673" i="1"/>
  <c r="AC672" i="1"/>
  <c r="AC671" i="1"/>
  <c r="AC640" i="1"/>
  <c r="AC639" i="1"/>
  <c r="AC638" i="1"/>
  <c r="AC637" i="1"/>
  <c r="AC633" i="1"/>
  <c r="AC632" i="1"/>
  <c r="AC631" i="1"/>
  <c r="AC630" i="1"/>
  <c r="AC629" i="1"/>
  <c r="AC628" i="1"/>
  <c r="AC627" i="1"/>
  <c r="AC626" i="1"/>
  <c r="AC625" i="1"/>
  <c r="AC624" i="1"/>
  <c r="AC623" i="1"/>
  <c r="AC622" i="1"/>
  <c r="AC621" i="1"/>
  <c r="AC620" i="1"/>
  <c r="AC619" i="1"/>
  <c r="AC618" i="1"/>
  <c r="AC617" i="1"/>
  <c r="AC616" i="1"/>
  <c r="AC615" i="1"/>
  <c r="AC614" i="1"/>
  <c r="AC613" i="1"/>
  <c r="AC612" i="1"/>
  <c r="AC611" i="1"/>
  <c r="AC610" i="1"/>
  <c r="AC609" i="1"/>
  <c r="AC608" i="1"/>
  <c r="AC607" i="1"/>
  <c r="AC606" i="1"/>
  <c r="AC605" i="1"/>
  <c r="AC604" i="1"/>
  <c r="AC603" i="1"/>
  <c r="AC602" i="1"/>
  <c r="AC601" i="1"/>
  <c r="AC600" i="1"/>
  <c r="AC599" i="1"/>
  <c r="AC598" i="1"/>
  <c r="AC597" i="1"/>
  <c r="AC596" i="1"/>
  <c r="AC595" i="1"/>
  <c r="AC594" i="1"/>
  <c r="AC593" i="1"/>
  <c r="AC592" i="1"/>
  <c r="AC591" i="1"/>
  <c r="AC590" i="1"/>
  <c r="AC589" i="1"/>
  <c r="AC588" i="1"/>
  <c r="AC587" i="1"/>
  <c r="AC586" i="1"/>
  <c r="AC585" i="1"/>
  <c r="AC584" i="1"/>
  <c r="AC583" i="1"/>
  <c r="AC582" i="1"/>
  <c r="AC581" i="1"/>
  <c r="AC580" i="1"/>
  <c r="AC579" i="1"/>
  <c r="AC578" i="1"/>
  <c r="AC577" i="1"/>
  <c r="AC576" i="1"/>
  <c r="AC575" i="1"/>
  <c r="AC574" i="1"/>
  <c r="AC543" i="1"/>
  <c r="AC542" i="1"/>
  <c r="AC541" i="1"/>
  <c r="AC540" i="1"/>
  <c r="AC539" i="1"/>
  <c r="AC538" i="1"/>
  <c r="AC537" i="1"/>
  <c r="AC536" i="1"/>
  <c r="AC535" i="1"/>
  <c r="AC534" i="1"/>
  <c r="AC533" i="1"/>
  <c r="AC532" i="1"/>
  <c r="AC531" i="1"/>
  <c r="AC530" i="1"/>
  <c r="AC529" i="1"/>
  <c r="AC528" i="1"/>
  <c r="AC527" i="1"/>
  <c r="AC526" i="1"/>
  <c r="AC525" i="1"/>
  <c r="AC524" i="1"/>
  <c r="AC523" i="1"/>
  <c r="AC522" i="1"/>
  <c r="AC521" i="1"/>
  <c r="AC520" i="1"/>
  <c r="AC519" i="1"/>
  <c r="AC518" i="1"/>
  <c r="AC517" i="1"/>
  <c r="AC516" i="1"/>
  <c r="AC515" i="1"/>
  <c r="AC514" i="1"/>
  <c r="AC512" i="1"/>
  <c r="AC511" i="1"/>
  <c r="AC510" i="1"/>
  <c r="AC509" i="1"/>
  <c r="AC508" i="1"/>
  <c r="AC507" i="1"/>
  <c r="AC506" i="1"/>
  <c r="AC505" i="1"/>
  <c r="AC503" i="1"/>
  <c r="AC502" i="1"/>
  <c r="AC501" i="1"/>
  <c r="AC500" i="1"/>
  <c r="AC499" i="1"/>
  <c r="AC498" i="1"/>
  <c r="AC497" i="1"/>
  <c r="AC496" i="1"/>
  <c r="AC495" i="1"/>
  <c r="AC494" i="1"/>
  <c r="AC493" i="1"/>
  <c r="AC492" i="1"/>
  <c r="AC491" i="1"/>
  <c r="AC490" i="1"/>
  <c r="AC489" i="1"/>
  <c r="AC488" i="1"/>
  <c r="AC487" i="1"/>
  <c r="AC486" i="1"/>
  <c r="AC485" i="1"/>
  <c r="AC484" i="1"/>
  <c r="AC483" i="1"/>
  <c r="AC482" i="1"/>
  <c r="AC451" i="1"/>
  <c r="AC450" i="1"/>
  <c r="AC449" i="1"/>
  <c r="AC448" i="1"/>
  <c r="AC447" i="1"/>
  <c r="AC446" i="1"/>
  <c r="AC445" i="1"/>
  <c r="AC444" i="1"/>
  <c r="AC443" i="1"/>
  <c r="AC442" i="1"/>
  <c r="AC441" i="1"/>
  <c r="AC440" i="1"/>
  <c r="AC439" i="1"/>
  <c r="AC438" i="1"/>
  <c r="AC437" i="1"/>
  <c r="AC436" i="1"/>
  <c r="AC435" i="1"/>
  <c r="AC434" i="1"/>
  <c r="AC433" i="1"/>
  <c r="AC432" i="1"/>
  <c r="AC431" i="1"/>
  <c r="AC430" i="1"/>
  <c r="AC429" i="1"/>
  <c r="AC428" i="1"/>
  <c r="AC427" i="1"/>
  <c r="AC426" i="1"/>
  <c r="AC425" i="1"/>
  <c r="AC424" i="1"/>
  <c r="AC423" i="1"/>
  <c r="AC422" i="1"/>
  <c r="AC421" i="1"/>
  <c r="AC420" i="1"/>
  <c r="AC419" i="1"/>
  <c r="AC418" i="1"/>
  <c r="AC417" i="1"/>
  <c r="AC416" i="1"/>
  <c r="AC415" i="1"/>
  <c r="AC414" i="1"/>
  <c r="AC413" i="1"/>
  <c r="AC412" i="1"/>
  <c r="AC411" i="1"/>
  <c r="AC410" i="1"/>
  <c r="AC409" i="1"/>
  <c r="AC408" i="1"/>
  <c r="AC407" i="1"/>
  <c r="AC406" i="1"/>
  <c r="AC405" i="1"/>
  <c r="AC404" i="1"/>
  <c r="AC403" i="1"/>
  <c r="AC402" i="1"/>
  <c r="AC401" i="1"/>
  <c r="AC400" i="1"/>
  <c r="AC399" i="1"/>
  <c r="AC397" i="1"/>
  <c r="AC396" i="1"/>
  <c r="AC395" i="1"/>
  <c r="AC394" i="1"/>
  <c r="AC393" i="1"/>
  <c r="AC392" i="1"/>
  <c r="AC359" i="1"/>
  <c r="AC358" i="1"/>
  <c r="AC357" i="1"/>
  <c r="AC356" i="1"/>
  <c r="AC355" i="1"/>
  <c r="AC354" i="1"/>
  <c r="AC353" i="1"/>
  <c r="AC352" i="1"/>
  <c r="AC351" i="1"/>
  <c r="AC350" i="1"/>
  <c r="AC349" i="1"/>
  <c r="AC348" i="1"/>
  <c r="AC347" i="1"/>
  <c r="AC346" i="1"/>
  <c r="AC345" i="1"/>
  <c r="AC344" i="1"/>
  <c r="AC343" i="1"/>
  <c r="AC342" i="1"/>
  <c r="AC341" i="1"/>
  <c r="AC340" i="1"/>
  <c r="AC339" i="1"/>
  <c r="AC338" i="1"/>
  <c r="AC337" i="1"/>
  <c r="AC336" i="1"/>
  <c r="AC335" i="1"/>
  <c r="AC334" i="1"/>
  <c r="AC333" i="1"/>
  <c r="AC332" i="1"/>
  <c r="AC331" i="1"/>
  <c r="AC330" i="1"/>
  <c r="AC329" i="1"/>
  <c r="AC328" i="1"/>
  <c r="AC327" i="1"/>
  <c r="AC326" i="1"/>
  <c r="AC325" i="1"/>
  <c r="AC324" i="1"/>
  <c r="AC323" i="1"/>
  <c r="AC322" i="1"/>
  <c r="AC321" i="1"/>
  <c r="AC320" i="1"/>
  <c r="AC275" i="1"/>
  <c r="AC274" i="1"/>
  <c r="AC273" i="1"/>
  <c r="AC272" i="1"/>
  <c r="AC271" i="1"/>
  <c r="AC270" i="1"/>
  <c r="AC269" i="1"/>
  <c r="AC268" i="1"/>
  <c r="AC267" i="1"/>
  <c r="AC266" i="1"/>
  <c r="AC265" i="1"/>
  <c r="AC264" i="1"/>
  <c r="AC263" i="1"/>
  <c r="AC262" i="1"/>
  <c r="AC261" i="1"/>
  <c r="AC260" i="1"/>
  <c r="AC259" i="1"/>
  <c r="AC258" i="1"/>
  <c r="AC257" i="1"/>
  <c r="AC256" i="1"/>
  <c r="AC255" i="1"/>
  <c r="AC254" i="1"/>
  <c r="AC253" i="1"/>
  <c r="AC252" i="1"/>
  <c r="AC251" i="1"/>
  <c r="AC250" i="1"/>
  <c r="AC249" i="1"/>
  <c r="AC248" i="1"/>
  <c r="AC247" i="1"/>
  <c r="AC246" i="1"/>
  <c r="AC245" i="1"/>
  <c r="AC244" i="1"/>
  <c r="AC243" i="1"/>
  <c r="AC242" i="1"/>
  <c r="AC241" i="1"/>
  <c r="AC240" i="1"/>
  <c r="AC239" i="1"/>
  <c r="AC238" i="1"/>
  <c r="AC237" i="1"/>
  <c r="AC236" i="1"/>
  <c r="AC235" i="1"/>
  <c r="AC234" i="1"/>
  <c r="AC233" i="1"/>
  <c r="AC232" i="1"/>
  <c r="AC231" i="1"/>
  <c r="AC230" i="1"/>
  <c r="AC229" i="1"/>
  <c r="AC228" i="1"/>
  <c r="AC226" i="1"/>
  <c r="AC225" i="1"/>
  <c r="AC224" i="1"/>
  <c r="AC223" i="1"/>
  <c r="AC222" i="1"/>
  <c r="AC221" i="1"/>
  <c r="AC220" i="1"/>
  <c r="AC219" i="1"/>
  <c r="AC218" i="1"/>
  <c r="AC217" i="1"/>
  <c r="AC216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M165" i="3" l="1"/>
  <c r="K25" i="3" l="1"/>
  <c r="K26" i="3"/>
  <c r="K27" i="3"/>
  <c r="K28" i="3"/>
  <c r="K165" i="3" l="1"/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" i="3"/>
</calcChain>
</file>

<file path=xl/sharedStrings.xml><?xml version="1.0" encoding="utf-8"?>
<sst xmlns="http://schemas.openxmlformats.org/spreadsheetml/2006/main" count="32977" uniqueCount="1849">
  <si>
    <t>Ind_ID</t>
  </si>
  <si>
    <t>tape</t>
  </si>
  <si>
    <t>Site_name</t>
  </si>
  <si>
    <t>mass_day10</t>
  </si>
  <si>
    <t>purge_time_1</t>
  </si>
  <si>
    <t>purge1</t>
  </si>
  <si>
    <t>collection_date</t>
  </si>
  <si>
    <t>day10</t>
  </si>
  <si>
    <t>cohort_date</t>
  </si>
  <si>
    <t>cohort_day</t>
  </si>
  <si>
    <t>Host</t>
  </si>
  <si>
    <t>Li-cor_1</t>
  </si>
  <si>
    <t>resp_time_1</t>
  </si>
  <si>
    <t>resp_day11</t>
  </si>
  <si>
    <t>mass_day14</t>
  </si>
  <si>
    <t>purge_time_2</t>
  </si>
  <si>
    <t>resp_time_2</t>
  </si>
  <si>
    <t>resp_day15</t>
  </si>
  <si>
    <t xml:space="preserve">treatment_day15 </t>
  </si>
  <si>
    <t>exit_fridge_date</t>
  </si>
  <si>
    <t>Eclosion_reference_date</t>
  </si>
  <si>
    <t>notes</t>
  </si>
  <si>
    <t>Resp_code</t>
  </si>
  <si>
    <t>treatment</t>
  </si>
  <si>
    <t>uniqueID</t>
  </si>
  <si>
    <t>eclosion_date</t>
  </si>
  <si>
    <t>eclosion_days</t>
  </si>
  <si>
    <t>well_id</t>
  </si>
  <si>
    <t>organism</t>
  </si>
  <si>
    <t>Trikinetics_position</t>
  </si>
  <si>
    <t>Trik_monitor</t>
  </si>
  <si>
    <t>Trikinetics_entry_LD_time</t>
  </si>
  <si>
    <t>Trikinetic_exit_date</t>
  </si>
  <si>
    <t>Trikinetics_exit_LD_time</t>
  </si>
  <si>
    <t>notes_2</t>
  </si>
  <si>
    <t>Free_run_trik_monitor</t>
  </si>
  <si>
    <t>Free_run_trik_position</t>
  </si>
  <si>
    <t>Free_run_entry_date</t>
  </si>
  <si>
    <t>Free_run_entry_time</t>
  </si>
  <si>
    <t>Free_run_exit_date</t>
  </si>
  <si>
    <t>Free_run_exit_time</t>
  </si>
  <si>
    <t>notes_3</t>
  </si>
  <si>
    <t>Adult_death_date</t>
  </si>
  <si>
    <t>Uncaused_death</t>
  </si>
  <si>
    <t>Site</t>
  </si>
  <si>
    <t>Collect_fruit</t>
  </si>
  <si>
    <t>Collect_day</t>
  </si>
  <si>
    <t>Collect_larvae</t>
  </si>
  <si>
    <t>Petri_dish</t>
  </si>
  <si>
    <t>Collector</t>
  </si>
  <si>
    <t>Petri_density</t>
  </si>
  <si>
    <t>Day10_weights_date</t>
  </si>
  <si>
    <t>Day11_respirometry_date</t>
  </si>
  <si>
    <t>Day14_weights_date</t>
  </si>
  <si>
    <t>Day15_respirometry_date</t>
  </si>
  <si>
    <t>DH</t>
  </si>
  <si>
    <t>NA</t>
  </si>
  <si>
    <t>Grant</t>
  </si>
  <si>
    <t>OG</t>
  </si>
  <si>
    <t>Ferris</t>
  </si>
  <si>
    <t>Apple</t>
  </si>
  <si>
    <t>Day19_weight</t>
  </si>
  <si>
    <t>Day20_respirometry</t>
  </si>
  <si>
    <t>2018-09-01</t>
  </si>
  <si>
    <t>2018-09-02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</si>
  <si>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</si>
  <si>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</si>
  <si>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</si>
  <si>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</si>
  <si>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</si>
  <si>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</si>
  <si>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</si>
  <si>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2018-09-10</t>
  </si>
  <si>
    <t>2018-09-11</t>
  </si>
  <si>
    <t>2018-09-12</t>
  </si>
  <si>
    <t>2018-09-13</t>
  </si>
  <si>
    <t>2018-09-14</t>
  </si>
  <si>
    <t>2018-09-15</t>
  </si>
  <si>
    <t>2018-09-16</t>
  </si>
  <si>
    <t>2018-09-17</t>
  </si>
  <si>
    <t>2018-09-18</t>
  </si>
  <si>
    <t>2018-09-19</t>
  </si>
  <si>
    <t>2018-09-20</t>
  </si>
  <si>
    <t>2018-08-31</t>
  </si>
  <si>
    <t>GC</t>
  </si>
  <si>
    <t>RT</t>
  </si>
  <si>
    <t>SO</t>
  </si>
  <si>
    <t>2018-08-16</t>
  </si>
  <si>
    <t>green</t>
  </si>
  <si>
    <t>red</t>
  </si>
  <si>
    <t>A6-1</t>
  </si>
  <si>
    <t>A6-2</t>
  </si>
  <si>
    <t>A6-3</t>
  </si>
  <si>
    <t>A6-4</t>
  </si>
  <si>
    <t>A6-5</t>
  </si>
  <si>
    <t>A6-6</t>
  </si>
  <si>
    <t>A6-7</t>
  </si>
  <si>
    <t>A6-8</t>
  </si>
  <si>
    <t>A6-9</t>
  </si>
  <si>
    <t>A6-10</t>
  </si>
  <si>
    <t>A6-11</t>
  </si>
  <si>
    <t>A6-12</t>
  </si>
  <si>
    <t>A6-13</t>
  </si>
  <si>
    <t>A6-14</t>
  </si>
  <si>
    <t>A6-15</t>
  </si>
  <si>
    <t>A6-16</t>
  </si>
  <si>
    <t>A6-17</t>
  </si>
  <si>
    <t>A6-18</t>
  </si>
  <si>
    <t>A6-19</t>
  </si>
  <si>
    <t>A6-20</t>
  </si>
  <si>
    <t>A6-21</t>
  </si>
  <si>
    <t>A6-22</t>
  </si>
  <si>
    <t>A6-23</t>
  </si>
  <si>
    <t>A6-24</t>
  </si>
  <si>
    <t>A6-25</t>
  </si>
  <si>
    <t>A6-26</t>
  </si>
  <si>
    <t>A6-27</t>
  </si>
  <si>
    <t>A6-28</t>
  </si>
  <si>
    <t>A6-29</t>
  </si>
  <si>
    <t>A6-30</t>
  </si>
  <si>
    <t>A2</t>
  </si>
  <si>
    <t>F12</t>
  </si>
  <si>
    <t>H2</t>
  </si>
  <si>
    <t>C5</t>
  </si>
  <si>
    <t>B4</t>
  </si>
  <si>
    <t>B9</t>
  </si>
  <si>
    <t>C10</t>
  </si>
  <si>
    <t>G2</t>
  </si>
  <si>
    <t>D11</t>
  </si>
  <si>
    <t>B11</t>
  </si>
  <si>
    <t>B6</t>
  </si>
  <si>
    <t>E7</t>
  </si>
  <si>
    <t>B12</t>
  </si>
  <si>
    <t>A9</t>
  </si>
  <si>
    <t>F8</t>
  </si>
  <si>
    <t>C7</t>
  </si>
  <si>
    <t>G7</t>
  </si>
  <si>
    <t>E1</t>
  </si>
  <si>
    <t>A10</t>
  </si>
  <si>
    <t>G3</t>
  </si>
  <si>
    <t>H4</t>
  </si>
  <si>
    <t>H11</t>
  </si>
  <si>
    <t>B2</t>
  </si>
  <si>
    <t>H6</t>
  </si>
  <si>
    <t>C11</t>
  </si>
  <si>
    <t>H5</t>
  </si>
  <si>
    <t>C1</t>
  </si>
  <si>
    <t>G12</t>
  </si>
  <si>
    <t>G8</t>
  </si>
  <si>
    <t>C2</t>
  </si>
  <si>
    <t>F4</t>
  </si>
  <si>
    <t>D9</t>
  </si>
  <si>
    <t>H8</t>
  </si>
  <si>
    <t>H12</t>
  </si>
  <si>
    <t>B10</t>
  </si>
  <si>
    <t>D3</t>
  </si>
  <si>
    <t>E6</t>
  </si>
  <si>
    <t>F1</t>
  </si>
  <si>
    <t>F11</t>
  </si>
  <si>
    <t>G9</t>
  </si>
  <si>
    <t>D6</t>
  </si>
  <si>
    <t>C4</t>
  </si>
  <si>
    <t>D12</t>
  </si>
  <si>
    <t>B5</t>
  </si>
  <si>
    <t>A7</t>
  </si>
  <si>
    <t>H3</t>
  </si>
  <si>
    <t>A8</t>
  </si>
  <si>
    <t>E9</t>
  </si>
  <si>
    <t>C6</t>
  </si>
  <si>
    <t>B1</t>
  </si>
  <si>
    <t>D8</t>
  </si>
  <si>
    <t>F7</t>
  </si>
  <si>
    <t>D2</t>
  </si>
  <si>
    <t>B8</t>
  </si>
  <si>
    <t>H10</t>
  </si>
  <si>
    <t>E12</t>
  </si>
  <si>
    <t>C9</t>
  </si>
  <si>
    <t>B7</t>
  </si>
  <si>
    <t>E2</t>
  </si>
  <si>
    <t>E3</t>
  </si>
  <si>
    <t>1</t>
  </si>
  <si>
    <t>2</t>
  </si>
  <si>
    <t>3</t>
  </si>
  <si>
    <t>4</t>
  </si>
  <si>
    <t>17</t>
  </si>
  <si>
    <t>27</t>
  </si>
  <si>
    <t>257</t>
  </si>
  <si>
    <t>2018-08-29</t>
  </si>
  <si>
    <t>TG</t>
  </si>
  <si>
    <t>44</t>
  </si>
  <si>
    <t>15</t>
  </si>
  <si>
    <t>10</t>
  </si>
  <si>
    <t>8</t>
  </si>
  <si>
    <t>2018-09-22</t>
  </si>
  <si>
    <t>Lansing</t>
  </si>
  <si>
    <t>MSU F+W</t>
  </si>
  <si>
    <t>MSU clinical</t>
  </si>
  <si>
    <t>2018-09-21</t>
  </si>
  <si>
    <t>147</t>
  </si>
  <si>
    <t>TG + Hinal</t>
  </si>
  <si>
    <t>16</t>
  </si>
  <si>
    <t>MSU</t>
  </si>
  <si>
    <t>Crab</t>
  </si>
  <si>
    <t>9</t>
  </si>
  <si>
    <t>6</t>
  </si>
  <si>
    <t>Leonard Ferris road</t>
  </si>
  <si>
    <t>5</t>
  </si>
  <si>
    <t>MSU ATC</t>
  </si>
  <si>
    <t>TG + ANBE</t>
  </si>
  <si>
    <t>71</t>
  </si>
  <si>
    <t>19</t>
  </si>
  <si>
    <t>0</t>
  </si>
  <si>
    <t>2018-09-23</t>
  </si>
  <si>
    <t>7</t>
  </si>
  <si>
    <t>41</t>
  </si>
  <si>
    <t>22</t>
  </si>
  <si>
    <t>18</t>
  </si>
  <si>
    <t>20</t>
  </si>
  <si>
    <t>70</t>
  </si>
  <si>
    <t>13</t>
  </si>
  <si>
    <t>2018-09-24</t>
  </si>
  <si>
    <t>Cohort_day</t>
  </si>
  <si>
    <t>Collection_date</t>
  </si>
  <si>
    <t>Cohort_date</t>
  </si>
  <si>
    <t>Site_Name</t>
  </si>
  <si>
    <t>Andrew</t>
  </si>
  <si>
    <t>2018-08-21</t>
  </si>
  <si>
    <t>Total</t>
  </si>
  <si>
    <t>2018-08-26</t>
  </si>
  <si>
    <t>white</t>
  </si>
  <si>
    <t>blue</t>
  </si>
  <si>
    <t>blank</t>
  </si>
  <si>
    <t>16:49</t>
  </si>
  <si>
    <t>17:04</t>
  </si>
  <si>
    <t>16:37</t>
  </si>
  <si>
    <t>G6</t>
  </si>
  <si>
    <t>D4</t>
  </si>
  <si>
    <t>A11</t>
  </si>
  <si>
    <t>C8</t>
  </si>
  <si>
    <t>H1</t>
  </si>
  <si>
    <t>F9</t>
  </si>
  <si>
    <t>F3</t>
  </si>
  <si>
    <t>B3</t>
  </si>
  <si>
    <t>G4</t>
  </si>
  <si>
    <t>A6</t>
  </si>
  <si>
    <t>A3</t>
  </si>
  <si>
    <t>A5</t>
  </si>
  <si>
    <t>A1</t>
  </si>
  <si>
    <t>E10</t>
  </si>
  <si>
    <t>G11</t>
  </si>
  <si>
    <t>F5</t>
  </si>
  <si>
    <t>D5</t>
  </si>
  <si>
    <t>A4</t>
  </si>
  <si>
    <t>2018-08-22</t>
  </si>
  <si>
    <t>A7-1</t>
  </si>
  <si>
    <t>A7-2</t>
  </si>
  <si>
    <t>A7-3</t>
  </si>
  <si>
    <t>A7-4</t>
  </si>
  <si>
    <t>A7-5</t>
  </si>
  <si>
    <t>A7-6</t>
  </si>
  <si>
    <t>A7-7</t>
  </si>
  <si>
    <t>A7-8</t>
  </si>
  <si>
    <t>A7-9</t>
  </si>
  <si>
    <t>A7-10</t>
  </si>
  <si>
    <t>A7-11</t>
  </si>
  <si>
    <t>A7-12</t>
  </si>
  <si>
    <t>A7-13</t>
  </si>
  <si>
    <t>A7-14</t>
  </si>
  <si>
    <t>A7-15</t>
  </si>
  <si>
    <t>A7-16</t>
  </si>
  <si>
    <t>A7-17</t>
  </si>
  <si>
    <t>A7-18</t>
  </si>
  <si>
    <t>A7-19</t>
  </si>
  <si>
    <t>A7-20</t>
  </si>
  <si>
    <t>A7-21</t>
  </si>
  <si>
    <t>A7-22</t>
  </si>
  <si>
    <t>A7-23</t>
  </si>
  <si>
    <t>A7-24</t>
  </si>
  <si>
    <t>A7-25</t>
  </si>
  <si>
    <t>A7-26</t>
  </si>
  <si>
    <t>A7-27</t>
  </si>
  <si>
    <t>A7-28</t>
  </si>
  <si>
    <t>A7-29</t>
  </si>
  <si>
    <t>A7-30</t>
  </si>
  <si>
    <t>A12</t>
  </si>
  <si>
    <t>D7</t>
  </si>
  <si>
    <t>H7</t>
  </si>
  <si>
    <t>H9</t>
  </si>
  <si>
    <t>D1</t>
  </si>
  <si>
    <t>F10</t>
  </si>
  <si>
    <t>G1</t>
  </si>
  <si>
    <t>F6</t>
  </si>
  <si>
    <t>E8</t>
  </si>
  <si>
    <t>orange</t>
  </si>
  <si>
    <t>2018-08-27</t>
  </si>
  <si>
    <t>13:44</t>
  </si>
  <si>
    <t>13:49</t>
  </si>
  <si>
    <t>13:38</t>
  </si>
  <si>
    <t>21</t>
  </si>
  <si>
    <t>36</t>
  </si>
  <si>
    <t>2018-08-23</t>
  </si>
  <si>
    <t>C3</t>
  </si>
  <si>
    <t>G10</t>
  </si>
  <si>
    <t>C12</t>
  </si>
  <si>
    <t>E4</t>
  </si>
  <si>
    <t>E5</t>
  </si>
  <si>
    <t>A8-1</t>
  </si>
  <si>
    <t>A8-2</t>
  </si>
  <si>
    <t>A8-3</t>
  </si>
  <si>
    <t>A8-4</t>
  </si>
  <si>
    <t>A8-5</t>
  </si>
  <si>
    <t>A8-6</t>
  </si>
  <si>
    <t>A8-7</t>
  </si>
  <si>
    <t>A8-8</t>
  </si>
  <si>
    <t>A8-9</t>
  </si>
  <si>
    <t>A8-10</t>
  </si>
  <si>
    <t>A8-11</t>
  </si>
  <si>
    <t>A8-12</t>
  </si>
  <si>
    <t>A8-13</t>
  </si>
  <si>
    <t>A8-14</t>
  </si>
  <si>
    <t>A8-15</t>
  </si>
  <si>
    <t>A8-16</t>
  </si>
  <si>
    <t>A8-17</t>
  </si>
  <si>
    <t>A8-18</t>
  </si>
  <si>
    <t>A8-19</t>
  </si>
  <si>
    <t>A8-20</t>
  </si>
  <si>
    <t>A8-21</t>
  </si>
  <si>
    <t>A8-22</t>
  </si>
  <si>
    <t>A8-23</t>
  </si>
  <si>
    <t>A8-24</t>
  </si>
  <si>
    <t>A8-25</t>
  </si>
  <si>
    <t>A8-26</t>
  </si>
  <si>
    <t>A8-27</t>
  </si>
  <si>
    <t>A8-28</t>
  </si>
  <si>
    <t>A8-29</t>
  </si>
  <si>
    <t>A8-30</t>
  </si>
  <si>
    <t>2018-08-24</t>
  </si>
  <si>
    <t>G5</t>
  </si>
  <si>
    <t>E11</t>
  </si>
  <si>
    <t>A9-1</t>
  </si>
  <si>
    <t>A9-2</t>
  </si>
  <si>
    <t>A9-3</t>
  </si>
  <si>
    <t>A9-4</t>
  </si>
  <si>
    <t>A9-5</t>
  </si>
  <si>
    <t>A9-6</t>
  </si>
  <si>
    <t>A9-7</t>
  </si>
  <si>
    <t>A9-8</t>
  </si>
  <si>
    <t>A9-9</t>
  </si>
  <si>
    <t>A9-10</t>
  </si>
  <si>
    <t>A9-11</t>
  </si>
  <si>
    <t>A9-12</t>
  </si>
  <si>
    <t>A9-13</t>
  </si>
  <si>
    <t>A9-14</t>
  </si>
  <si>
    <t>A9-15</t>
  </si>
  <si>
    <t>A9-16</t>
  </si>
  <si>
    <t>A9-17</t>
  </si>
  <si>
    <t>A9-18</t>
  </si>
  <si>
    <t>A9-19</t>
  </si>
  <si>
    <t>A9-20</t>
  </si>
  <si>
    <t>A9-21</t>
  </si>
  <si>
    <t>A9-22</t>
  </si>
  <si>
    <t>A9-23</t>
  </si>
  <si>
    <t>A9-24</t>
  </si>
  <si>
    <t>A9-25</t>
  </si>
  <si>
    <t>A9-26</t>
  </si>
  <si>
    <t>A9-27</t>
  </si>
  <si>
    <t>A9-28</t>
  </si>
  <si>
    <t>A9-29</t>
  </si>
  <si>
    <t>A9-30</t>
  </si>
  <si>
    <t>2018-08-25</t>
  </si>
  <si>
    <t>F2</t>
  </si>
  <si>
    <t>D10</t>
  </si>
  <si>
    <t>A10-1</t>
  </si>
  <si>
    <t>A10-2</t>
  </si>
  <si>
    <t>A10-3</t>
  </si>
  <si>
    <t>A10-4</t>
  </si>
  <si>
    <t>A10-5</t>
  </si>
  <si>
    <t>A10-6</t>
  </si>
  <si>
    <t>A10-7</t>
  </si>
  <si>
    <t>A10-8</t>
  </si>
  <si>
    <t>A10-9</t>
  </si>
  <si>
    <t>A10-10</t>
  </si>
  <si>
    <t>A10-11</t>
  </si>
  <si>
    <t>A10-12</t>
  </si>
  <si>
    <t>A10-13</t>
  </si>
  <si>
    <t>A10-14</t>
  </si>
  <si>
    <t>A10-15</t>
  </si>
  <si>
    <t>A10-16</t>
  </si>
  <si>
    <t>A10-17</t>
  </si>
  <si>
    <t>A10-18</t>
  </si>
  <si>
    <t>A10-19</t>
  </si>
  <si>
    <t>A10-20</t>
  </si>
  <si>
    <t>A10-21</t>
  </si>
  <si>
    <t>A10-22</t>
  </si>
  <si>
    <t>A10-23</t>
  </si>
  <si>
    <t>A10-24</t>
  </si>
  <si>
    <t>A10-25</t>
  </si>
  <si>
    <t>A10-26</t>
  </si>
  <si>
    <t>A10-27</t>
  </si>
  <si>
    <t>A10-28</t>
  </si>
  <si>
    <t>A10-29</t>
  </si>
  <si>
    <t>A10-30</t>
  </si>
  <si>
    <t>Day8resp</t>
  </si>
  <si>
    <t>Day7weight</t>
  </si>
  <si>
    <t>a12r1_18</t>
  </si>
  <si>
    <t>a12r2_18</t>
  </si>
  <si>
    <t>a12r3_18</t>
  </si>
  <si>
    <t>a12r4_18</t>
  </si>
  <si>
    <t>a12r5_18</t>
  </si>
  <si>
    <t>a12r6_18</t>
  </si>
  <si>
    <t>a12r7_18</t>
  </si>
  <si>
    <t>a12r8_18</t>
  </si>
  <si>
    <t>a12r9_18</t>
  </si>
  <si>
    <t>a12r10_18</t>
  </si>
  <si>
    <t>a12r11_18</t>
  </si>
  <si>
    <t>a12r12_18</t>
  </si>
  <si>
    <t>a12r13_18</t>
  </si>
  <si>
    <t>a12r14_18</t>
  </si>
  <si>
    <t>a12r15_18</t>
  </si>
  <si>
    <t>a12r16_18</t>
  </si>
  <si>
    <t>a12r17_18</t>
  </si>
  <si>
    <t>a12r18_18</t>
  </si>
  <si>
    <t>a12r19_18</t>
  </si>
  <si>
    <t>a12r20_18</t>
  </si>
  <si>
    <t>a12r21_18</t>
  </si>
  <si>
    <t>a12r22_18</t>
  </si>
  <si>
    <t>a12o1_18</t>
  </si>
  <si>
    <t>a12o2_18</t>
  </si>
  <si>
    <t>a12o3_18</t>
  </si>
  <si>
    <t>a12o4_18</t>
  </si>
  <si>
    <t>a12o5_18</t>
  </si>
  <si>
    <t>a12o6_18</t>
  </si>
  <si>
    <t>a12o7_18</t>
  </si>
  <si>
    <t>a12o8_18</t>
  </si>
  <si>
    <t>a12o9_18</t>
  </si>
  <si>
    <t>a12o10_18</t>
  </si>
  <si>
    <t>a12o11_18</t>
  </si>
  <si>
    <t>a12o12_18</t>
  </si>
  <si>
    <t>a12o13_18</t>
  </si>
  <si>
    <t>a12o14_18</t>
  </si>
  <si>
    <t>a12o15_18</t>
  </si>
  <si>
    <t>a12o16_18</t>
  </si>
  <si>
    <t>a12o17_18</t>
  </si>
  <si>
    <t>a12o18_18</t>
  </si>
  <si>
    <t>a12o19_18</t>
  </si>
  <si>
    <t>a12o20_18</t>
  </si>
  <si>
    <t>Hinal_save</t>
  </si>
  <si>
    <t>Day9_weights_date</t>
  </si>
  <si>
    <t>2018-09-25</t>
  </si>
  <si>
    <t>2018-09-26</t>
  </si>
  <si>
    <t>2018-09-27</t>
  </si>
  <si>
    <t>12</t>
  </si>
  <si>
    <t>158</t>
  </si>
  <si>
    <t>30</t>
  </si>
  <si>
    <t>182</t>
  </si>
  <si>
    <t>32</t>
  </si>
  <si>
    <t>11</t>
  </si>
  <si>
    <t>206</t>
  </si>
  <si>
    <t>25</t>
  </si>
  <si>
    <t>23</t>
  </si>
  <si>
    <t>24</t>
  </si>
  <si>
    <t>2018-08-28</t>
  </si>
  <si>
    <t>A13-1</t>
  </si>
  <si>
    <t>A13-2</t>
  </si>
  <si>
    <t>A13-3</t>
  </si>
  <si>
    <t>A13-4</t>
  </si>
  <si>
    <t>A13-5</t>
  </si>
  <si>
    <t>A13-6</t>
  </si>
  <si>
    <t>A13-7</t>
  </si>
  <si>
    <t>A13-8</t>
  </si>
  <si>
    <t>A13-9</t>
  </si>
  <si>
    <t>A13-10</t>
  </si>
  <si>
    <t>A13-11</t>
  </si>
  <si>
    <t>A13-12</t>
  </si>
  <si>
    <t>A13-13</t>
  </si>
  <si>
    <t>A13-14</t>
  </si>
  <si>
    <t>A13-15</t>
  </si>
  <si>
    <t>A13-16</t>
  </si>
  <si>
    <t>A13-17</t>
  </si>
  <si>
    <t>A13-18</t>
  </si>
  <si>
    <t>A13-19</t>
  </si>
  <si>
    <t>A13-20</t>
  </si>
  <si>
    <t>A13-21</t>
  </si>
  <si>
    <t>A13-22</t>
  </si>
  <si>
    <t>A13-23</t>
  </si>
  <si>
    <t>A13-24</t>
  </si>
  <si>
    <t>A13-25</t>
  </si>
  <si>
    <t>A13-26</t>
  </si>
  <si>
    <t>A13-27</t>
  </si>
  <si>
    <t>A13-28</t>
  </si>
  <si>
    <t>A13-29</t>
  </si>
  <si>
    <t>A13-30</t>
  </si>
  <si>
    <t>A14-1</t>
  </si>
  <si>
    <t>A14-2</t>
  </si>
  <si>
    <t>A14-3</t>
  </si>
  <si>
    <t>A14-4</t>
  </si>
  <si>
    <t>A14-5</t>
  </si>
  <si>
    <t>A14-6</t>
  </si>
  <si>
    <t>A14-7</t>
  </si>
  <si>
    <t>A14-8</t>
  </si>
  <si>
    <t>A14-9</t>
  </si>
  <si>
    <t>A14-10</t>
  </si>
  <si>
    <t>A14-11</t>
  </si>
  <si>
    <t>A14-12</t>
  </si>
  <si>
    <t>A14-13</t>
  </si>
  <si>
    <t>A14-14</t>
  </si>
  <si>
    <t>A14-15</t>
  </si>
  <si>
    <t>A14-16</t>
  </si>
  <si>
    <t>A14-17</t>
  </si>
  <si>
    <t>A14-18</t>
  </si>
  <si>
    <t>A14-19</t>
  </si>
  <si>
    <t>A14-20</t>
  </si>
  <si>
    <t>A14-21</t>
  </si>
  <si>
    <t>A14-22</t>
  </si>
  <si>
    <t>A14-23</t>
  </si>
  <si>
    <t>A14-24</t>
  </si>
  <si>
    <t>A14-25</t>
  </si>
  <si>
    <t>A14-26</t>
  </si>
  <si>
    <t>A14-27</t>
  </si>
  <si>
    <t>A14-28</t>
  </si>
  <si>
    <t>A14-29</t>
  </si>
  <si>
    <t>A14-30</t>
  </si>
  <si>
    <t>2018-08-30</t>
  </si>
  <si>
    <t>A15-1</t>
  </si>
  <si>
    <t>A15-2</t>
  </si>
  <si>
    <t>A15-3</t>
  </si>
  <si>
    <t>A15-4</t>
  </si>
  <si>
    <t>A15-5</t>
  </si>
  <si>
    <t>A15-6</t>
  </si>
  <si>
    <t>A15-7</t>
  </si>
  <si>
    <t>A15-8</t>
  </si>
  <si>
    <t>A15-9</t>
  </si>
  <si>
    <t>A15-10</t>
  </si>
  <si>
    <t>A15-11</t>
  </si>
  <si>
    <t>A15-12</t>
  </si>
  <si>
    <t>A15-13</t>
  </si>
  <si>
    <t>A15-14</t>
  </si>
  <si>
    <t>A15-15</t>
  </si>
  <si>
    <t>A15-16</t>
  </si>
  <si>
    <t>A15-17</t>
  </si>
  <si>
    <t>A15-18</t>
  </si>
  <si>
    <t>A15-19</t>
  </si>
  <si>
    <t>A15-20</t>
  </si>
  <si>
    <t>A15-21</t>
  </si>
  <si>
    <t>A15-22</t>
  </si>
  <si>
    <t>A15-23</t>
  </si>
  <si>
    <t>A15-24</t>
  </si>
  <si>
    <t>A15-25</t>
  </si>
  <si>
    <t>A15-26</t>
  </si>
  <si>
    <t>A15-27</t>
  </si>
  <si>
    <t>A15-28</t>
  </si>
  <si>
    <t>A15-29</t>
  </si>
  <si>
    <t>A15-30</t>
  </si>
  <si>
    <t>A17-1</t>
  </si>
  <si>
    <t>A17-2</t>
  </si>
  <si>
    <t>A17-3</t>
  </si>
  <si>
    <t>A17-4</t>
  </si>
  <si>
    <t>A17-5</t>
  </si>
  <si>
    <t>A17-6</t>
  </si>
  <si>
    <t>A17-7</t>
  </si>
  <si>
    <t>A17-8</t>
  </si>
  <si>
    <t>A17-9</t>
  </si>
  <si>
    <t>A17-10</t>
  </si>
  <si>
    <t>A17-11</t>
  </si>
  <si>
    <t>A17-12</t>
  </si>
  <si>
    <t>A17-13</t>
  </si>
  <si>
    <t>A17-14</t>
  </si>
  <si>
    <t>A17-15</t>
  </si>
  <si>
    <t>A17-16</t>
  </si>
  <si>
    <t>A17-17</t>
  </si>
  <si>
    <t>A17-18</t>
  </si>
  <si>
    <t>A17-19</t>
  </si>
  <si>
    <t>A17-20</t>
  </si>
  <si>
    <t>A17-21</t>
  </si>
  <si>
    <t>A17-22</t>
  </si>
  <si>
    <t>A17-23</t>
  </si>
  <si>
    <t>A17-24</t>
  </si>
  <si>
    <t>A17-25</t>
  </si>
  <si>
    <t>A17-26</t>
  </si>
  <si>
    <t>A17-27</t>
  </si>
  <si>
    <t>A17-28</t>
  </si>
  <si>
    <t>A17-29</t>
  </si>
  <si>
    <t>A17-30</t>
  </si>
  <si>
    <t>2018-09-28</t>
  </si>
  <si>
    <t>2018-09-29</t>
  </si>
  <si>
    <t>MSU F+ W</t>
  </si>
  <si>
    <t>2018-09-30</t>
  </si>
  <si>
    <t>2018-10-01</t>
  </si>
  <si>
    <t>2018-10-02</t>
  </si>
  <si>
    <t>MSU F+W, cli</t>
  </si>
  <si>
    <t>Crab apple</t>
  </si>
  <si>
    <t>Crab apples at RT</t>
  </si>
  <si>
    <t>Leonard 2</t>
  </si>
  <si>
    <t>wasp</t>
  </si>
  <si>
    <t>15:36</t>
  </si>
  <si>
    <t>15:28</t>
  </si>
  <si>
    <t>15:27</t>
  </si>
  <si>
    <t>15:17</t>
  </si>
  <si>
    <t>A20-1</t>
  </si>
  <si>
    <t>A20-2</t>
  </si>
  <si>
    <t>A20-3</t>
  </si>
  <si>
    <t>A20-4</t>
  </si>
  <si>
    <t>A2-5-1</t>
  </si>
  <si>
    <t>A2-5-2</t>
  </si>
  <si>
    <t>A2-5-3</t>
  </si>
  <si>
    <t>A2-5-4</t>
  </si>
  <si>
    <t>A2-5-5</t>
  </si>
  <si>
    <t>A2-5-6</t>
  </si>
  <si>
    <t>Blank</t>
  </si>
  <si>
    <t>14:45</t>
  </si>
  <si>
    <t>14:37</t>
  </si>
  <si>
    <t>14:36</t>
  </si>
  <si>
    <t>14:25</t>
  </si>
  <si>
    <t>Ferris road2</t>
  </si>
  <si>
    <t>Hinal 20day respirationRT</t>
  </si>
  <si>
    <t>Hinal_non_diapauseRT</t>
  </si>
  <si>
    <t>OG1</t>
  </si>
  <si>
    <t>OG3</t>
  </si>
  <si>
    <t>MSUF&amp;W</t>
  </si>
  <si>
    <t>Crab apples</t>
  </si>
  <si>
    <t>2018-10-03</t>
  </si>
  <si>
    <t>2018-10-04</t>
  </si>
  <si>
    <t>2018-10-05</t>
  </si>
  <si>
    <t>2018-10-06</t>
  </si>
  <si>
    <t>2018-10-07</t>
  </si>
  <si>
    <t>2018-10-08</t>
  </si>
  <si>
    <t>2018-10-09</t>
  </si>
  <si>
    <t>a10r1_18</t>
  </si>
  <si>
    <t>a10r2_18</t>
  </si>
  <si>
    <t>a10r3_18</t>
  </si>
  <si>
    <t>a10r4_18</t>
  </si>
  <si>
    <t>a10r5_18</t>
  </si>
  <si>
    <t>a10r6_18</t>
  </si>
  <si>
    <t>a10r7_18</t>
  </si>
  <si>
    <t>a10r8_18</t>
  </si>
  <si>
    <t>a10r9_18</t>
  </si>
  <si>
    <t>a10r10_18</t>
  </si>
  <si>
    <t>a10r11_18</t>
  </si>
  <si>
    <t>a10r12_18</t>
  </si>
  <si>
    <t>a10r13_18</t>
  </si>
  <si>
    <t>a10r14_18</t>
  </si>
  <si>
    <t>a10r15_18</t>
  </si>
  <si>
    <t>a10r16_18</t>
  </si>
  <si>
    <t>a10r17_18</t>
  </si>
  <si>
    <t>a10r18_18</t>
  </si>
  <si>
    <t>a10r19_18</t>
  </si>
  <si>
    <t>a10r20_18</t>
  </si>
  <si>
    <t>a10r21_18</t>
  </si>
  <si>
    <t>a10r22_18</t>
  </si>
  <si>
    <t>a10r23_18</t>
  </si>
  <si>
    <t>a10r24_18</t>
  </si>
  <si>
    <t>a10r25_18</t>
  </si>
  <si>
    <t>a10r26_18</t>
  </si>
  <si>
    <t>a10r27_18</t>
  </si>
  <si>
    <t>a10r28_18</t>
  </si>
  <si>
    <t>a10r29_18</t>
  </si>
  <si>
    <t>a10r30_18</t>
  </si>
  <si>
    <t>a10r31_18</t>
  </si>
  <si>
    <t>a10r32_18</t>
  </si>
  <si>
    <t>a1033_18</t>
  </si>
  <si>
    <t>a10r34_18</t>
  </si>
  <si>
    <t>a10r35_18</t>
  </si>
  <si>
    <t>a10r36_18</t>
  </si>
  <si>
    <t>a10r37_18</t>
  </si>
  <si>
    <t>a10r38_18</t>
  </si>
  <si>
    <t>a10r39_18</t>
  </si>
  <si>
    <t>a10o1_18</t>
  </si>
  <si>
    <t>a10o2_18</t>
  </si>
  <si>
    <t>a10o3_18</t>
  </si>
  <si>
    <t>a25o4_18</t>
  </si>
  <si>
    <t>a10o5_18</t>
  </si>
  <si>
    <t>a10o6_18</t>
  </si>
  <si>
    <t>a10o7_18</t>
  </si>
  <si>
    <t>a10o8_18</t>
  </si>
  <si>
    <t>a10o9_18</t>
  </si>
  <si>
    <t>a10o10_18</t>
  </si>
  <si>
    <t>a10o11_18</t>
  </si>
  <si>
    <t>a10o12_18</t>
  </si>
  <si>
    <t>a10o13_18</t>
  </si>
  <si>
    <t>a10o14_18</t>
  </si>
  <si>
    <t>a10o15_18</t>
  </si>
  <si>
    <t>a10o16_18</t>
  </si>
  <si>
    <t>a10o17_18</t>
  </si>
  <si>
    <t>a25o18_18</t>
  </si>
  <si>
    <t>a10o19_18</t>
  </si>
  <si>
    <t>a10o20_18</t>
  </si>
  <si>
    <t>a10o21_18</t>
  </si>
  <si>
    <t>a10o22_18</t>
  </si>
  <si>
    <t>a10o23_18</t>
  </si>
  <si>
    <t>a10o24_18</t>
  </si>
  <si>
    <t>a10o25_18</t>
  </si>
  <si>
    <t>a10o26_18</t>
  </si>
  <si>
    <t>a10o27_18</t>
  </si>
  <si>
    <t>a10o28_18</t>
  </si>
  <si>
    <t>a10o29_18</t>
  </si>
  <si>
    <t>a10o30_18</t>
  </si>
  <si>
    <t>a10o31_18</t>
  </si>
  <si>
    <t>a10o32_18</t>
  </si>
  <si>
    <t>a10o33_18</t>
  </si>
  <si>
    <t>a10o34_18</t>
  </si>
  <si>
    <t>a10o35_18</t>
  </si>
  <si>
    <t>a10o36_18</t>
  </si>
  <si>
    <t>a10o37_18</t>
  </si>
  <si>
    <t>a10o38_18</t>
  </si>
  <si>
    <t>a10o39_18</t>
  </si>
  <si>
    <t>a10o40_18</t>
  </si>
  <si>
    <t>a10o41_18</t>
  </si>
  <si>
    <t>a10o42_18</t>
  </si>
  <si>
    <t>a10o43_18</t>
  </si>
  <si>
    <t>a10o44_18</t>
  </si>
  <si>
    <t>a10o45_18</t>
  </si>
  <si>
    <t>a9b1_18</t>
  </si>
  <si>
    <t>a9b2_18</t>
  </si>
  <si>
    <t>a9b3_18</t>
  </si>
  <si>
    <t>a24b4_18</t>
  </si>
  <si>
    <t>a9b5_18</t>
  </si>
  <si>
    <t>a9b6_18</t>
  </si>
  <si>
    <t>a9b7_18</t>
  </si>
  <si>
    <t>a24b8_18</t>
  </si>
  <si>
    <t>a9b9_18</t>
  </si>
  <si>
    <t>a9b10_18</t>
  </si>
  <si>
    <t>a9b11_18</t>
  </si>
  <si>
    <t>a9b12_18</t>
  </si>
  <si>
    <t>a9b13_18</t>
  </si>
  <si>
    <t>a9b14_18</t>
  </si>
  <si>
    <t>a9b15_18</t>
  </si>
  <si>
    <t>a9b16_18</t>
  </si>
  <si>
    <t>a9b17_18</t>
  </si>
  <si>
    <t>a9b18_18</t>
  </si>
  <si>
    <t>a9b19_18</t>
  </si>
  <si>
    <t>a9b20_18</t>
  </si>
  <si>
    <t>a9b21_18</t>
  </si>
  <si>
    <t>a9b22_18</t>
  </si>
  <si>
    <t>a9b23_18</t>
  </si>
  <si>
    <t>a9b24_18</t>
  </si>
  <si>
    <t>a24b25_18</t>
  </si>
  <si>
    <t>a9b26_18</t>
  </si>
  <si>
    <t>a9b27_18</t>
  </si>
  <si>
    <t>a9b28_18</t>
  </si>
  <si>
    <t>a9b29_18</t>
  </si>
  <si>
    <t>a24b30_18</t>
  </si>
  <si>
    <t>a9b31_18</t>
  </si>
  <si>
    <t>a9b32_18</t>
  </si>
  <si>
    <t>a9b33_18</t>
  </si>
  <si>
    <t>a9b34_18</t>
  </si>
  <si>
    <t>a24b35_18</t>
  </si>
  <si>
    <t>a9b36_18</t>
  </si>
  <si>
    <t>a9b37_18</t>
  </si>
  <si>
    <t>a9b38_18</t>
  </si>
  <si>
    <t>a9b39_18</t>
  </si>
  <si>
    <t>a9b40_18</t>
  </si>
  <si>
    <t>a9b41_18</t>
  </si>
  <si>
    <t>a9b42_18</t>
  </si>
  <si>
    <t>a9b43_18</t>
  </si>
  <si>
    <t>a9b44_18</t>
  </si>
  <si>
    <t>a9b45_18</t>
  </si>
  <si>
    <t>a9w1_18</t>
  </si>
  <si>
    <t>a9w2_18</t>
  </si>
  <si>
    <t>a9w3_18</t>
  </si>
  <si>
    <t>a9w4_18</t>
  </si>
  <si>
    <t>a9w5_18</t>
  </si>
  <si>
    <t>a24w6_18</t>
  </si>
  <si>
    <t>a9w7_18</t>
  </si>
  <si>
    <t>a9w8_18</t>
  </si>
  <si>
    <t>a9w9_18</t>
  </si>
  <si>
    <t>a9w10_18</t>
  </si>
  <si>
    <t>a9w11_18</t>
  </si>
  <si>
    <t>a9w12_18</t>
  </si>
  <si>
    <t>a9w13_18</t>
  </si>
  <si>
    <t>a9w14_18</t>
  </si>
  <si>
    <t>a9w15_18</t>
  </si>
  <si>
    <t>a9w16_18</t>
  </si>
  <si>
    <t>a9w17_18</t>
  </si>
  <si>
    <t>a24w18_18</t>
  </si>
  <si>
    <t>a9w19_18</t>
  </si>
  <si>
    <t>a9w20_18</t>
  </si>
  <si>
    <t>a9w21_18</t>
  </si>
  <si>
    <t>a9w22_18</t>
  </si>
  <si>
    <t>a9w23_18</t>
  </si>
  <si>
    <t>a9w24_18</t>
  </si>
  <si>
    <t>a9w25_18</t>
  </si>
  <si>
    <t>a9w26_18</t>
  </si>
  <si>
    <t>a9w27_18</t>
  </si>
  <si>
    <t>a9w28_18</t>
  </si>
  <si>
    <t>a9w29_18</t>
  </si>
  <si>
    <t>a24w30_18</t>
  </si>
  <si>
    <t>a9w31_18</t>
  </si>
  <si>
    <t>a9w32_18</t>
  </si>
  <si>
    <t>a9w33_18</t>
  </si>
  <si>
    <t>a9w34_18</t>
  </si>
  <si>
    <t>a9w35_18</t>
  </si>
  <si>
    <t>a9w36_18</t>
  </si>
  <si>
    <t>a9w37_18</t>
  </si>
  <si>
    <t>a24w38_18</t>
  </si>
  <si>
    <t>a9w39_18</t>
  </si>
  <si>
    <t>a9w40_18</t>
  </si>
  <si>
    <t>a9w41_18</t>
  </si>
  <si>
    <t>a9w42_18</t>
  </si>
  <si>
    <t>a9w43_18</t>
  </si>
  <si>
    <t>a9w44_18</t>
  </si>
  <si>
    <t>a9w45_18</t>
  </si>
  <si>
    <t>A2-10-1</t>
  </si>
  <si>
    <t>A2-10-2</t>
  </si>
  <si>
    <t>A2-10-3</t>
  </si>
  <si>
    <t>A2-10-4</t>
  </si>
  <si>
    <t>A2-10-5</t>
  </si>
  <si>
    <t>A2-10-6</t>
  </si>
  <si>
    <t>A2-10-7</t>
  </si>
  <si>
    <t>A2-10-8</t>
  </si>
  <si>
    <t>A2-10-9</t>
  </si>
  <si>
    <t>A2-10-10</t>
  </si>
  <si>
    <t>A2-10-11</t>
  </si>
  <si>
    <t>A2-10-12</t>
  </si>
  <si>
    <t>A2-10-13</t>
  </si>
  <si>
    <t>A2-10-14</t>
  </si>
  <si>
    <t>A2-10-15</t>
  </si>
  <si>
    <t>A2-10-16</t>
  </si>
  <si>
    <t>A2-10-17</t>
  </si>
  <si>
    <t>15:43</t>
  </si>
  <si>
    <t>14:53</t>
  </si>
  <si>
    <t>15:31</t>
  </si>
  <si>
    <t>15:42</t>
  </si>
  <si>
    <t>a11w1_18</t>
  </si>
  <si>
    <t>a11w2_18</t>
  </si>
  <si>
    <t>a11w3_18</t>
  </si>
  <si>
    <t>a11w4_18</t>
  </si>
  <si>
    <t>a26w5_18</t>
  </si>
  <si>
    <t>a11w6_18</t>
  </si>
  <si>
    <t>a11w7_18</t>
  </si>
  <si>
    <t>a11w8_18</t>
  </si>
  <si>
    <t>a11w9_18</t>
  </si>
  <si>
    <t>a11w10_18</t>
  </si>
  <si>
    <t>a11w11_18</t>
  </si>
  <si>
    <t>a11w12_18</t>
  </si>
  <si>
    <t>a11w13_18</t>
  </si>
  <si>
    <t>a11w14_18</t>
  </si>
  <si>
    <t>a11w15_18</t>
  </si>
  <si>
    <t>a11w16_18</t>
  </si>
  <si>
    <t>a11w17_18</t>
  </si>
  <si>
    <t>a11w18_18</t>
  </si>
  <si>
    <t>a11w19_18</t>
  </si>
  <si>
    <t>a11w20_18</t>
  </si>
  <si>
    <t>a11w21_18</t>
  </si>
  <si>
    <t>a11w22_18</t>
  </si>
  <si>
    <t>a11w23_18</t>
  </si>
  <si>
    <t>a11w24_18</t>
  </si>
  <si>
    <t>a11w25_18</t>
  </si>
  <si>
    <t>a11w26_18</t>
  </si>
  <si>
    <t>a11w27_18</t>
  </si>
  <si>
    <t>a11w28_18</t>
  </si>
  <si>
    <t>a11w29_18</t>
  </si>
  <si>
    <t>a11w30_18</t>
  </si>
  <si>
    <t>a11w31_18</t>
  </si>
  <si>
    <t>a11w32_18</t>
  </si>
  <si>
    <t>a11w33_18</t>
  </si>
  <si>
    <t>a11w34_18</t>
  </si>
  <si>
    <t>a11w35_18</t>
  </si>
  <si>
    <t>a11w36_18</t>
  </si>
  <si>
    <t>a11w37_18</t>
  </si>
  <si>
    <t>a11w38_18</t>
  </si>
  <si>
    <t>a11w39_18</t>
  </si>
  <si>
    <t>a11w40_18</t>
  </si>
  <si>
    <t>a11w41_18</t>
  </si>
  <si>
    <t>a11w42_18</t>
  </si>
  <si>
    <t>a11w43_18</t>
  </si>
  <si>
    <t>a11w44_18</t>
  </si>
  <si>
    <t>a11w45_18</t>
  </si>
  <si>
    <t>a11b1_18</t>
  </si>
  <si>
    <t>a11b2_18</t>
  </si>
  <si>
    <t>a11b3_18</t>
  </si>
  <si>
    <t>a11b4_18</t>
  </si>
  <si>
    <t>a11b5_18</t>
  </si>
  <si>
    <t>a11b6_18</t>
  </si>
  <si>
    <t>a11b7_18</t>
  </si>
  <si>
    <t>a11b8_18</t>
  </si>
  <si>
    <t>a11b9_18</t>
  </si>
  <si>
    <t>a11b10_18</t>
  </si>
  <si>
    <t>a11b11_18</t>
  </si>
  <si>
    <t>a11b12_18</t>
  </si>
  <si>
    <t>a11b13_18</t>
  </si>
  <si>
    <t>a26b14_18</t>
  </si>
  <si>
    <t>a11b15_18</t>
  </si>
  <si>
    <t>a11b16_18</t>
  </si>
  <si>
    <t>a11b17_18</t>
  </si>
  <si>
    <t>a11b18_18</t>
  </si>
  <si>
    <t>a11b19_18</t>
  </si>
  <si>
    <t>a11b20_18</t>
  </si>
  <si>
    <t>a11b21_18</t>
  </si>
  <si>
    <t>a11b22_18</t>
  </si>
  <si>
    <t>a11b23_18</t>
  </si>
  <si>
    <t>a11b24_18</t>
  </si>
  <si>
    <t>a11b25_18</t>
  </si>
  <si>
    <t>a11b26_18</t>
  </si>
  <si>
    <t>a11b27_18</t>
  </si>
  <si>
    <t>a11b28_18</t>
  </si>
  <si>
    <t>a11b29_18</t>
  </si>
  <si>
    <t>a11b30_18</t>
  </si>
  <si>
    <t>a11b31_18</t>
  </si>
  <si>
    <t>a11b32_18</t>
  </si>
  <si>
    <t>a11b33_18</t>
  </si>
  <si>
    <t>a11b34_18</t>
  </si>
  <si>
    <t>a11b35_18</t>
  </si>
  <si>
    <t>a11b36_18</t>
  </si>
  <si>
    <t>a11b37_18</t>
  </si>
  <si>
    <t>a11b38_18</t>
  </si>
  <si>
    <t>a11b39_18</t>
  </si>
  <si>
    <t>a11b40_18</t>
  </si>
  <si>
    <t>a11b41_18</t>
  </si>
  <si>
    <t>a11b42_18</t>
  </si>
  <si>
    <t>a11b43_18</t>
  </si>
  <si>
    <t>a11b44_18</t>
  </si>
  <si>
    <t>a11b45_18</t>
  </si>
  <si>
    <t>A2-7-1</t>
  </si>
  <si>
    <t>A2-7-2</t>
  </si>
  <si>
    <t>A2-7-3</t>
  </si>
  <si>
    <t>A2-7-4</t>
  </si>
  <si>
    <t>A2-7-5</t>
  </si>
  <si>
    <t>A2-7-6</t>
  </si>
  <si>
    <t>A2-7-7</t>
  </si>
  <si>
    <t>A2-7-8</t>
  </si>
  <si>
    <t>A2-7-9</t>
  </si>
  <si>
    <t>A2-7-10</t>
  </si>
  <si>
    <t>A2-7-11</t>
  </si>
  <si>
    <t>A2-7-12</t>
  </si>
  <si>
    <t>A2-7-13</t>
  </si>
  <si>
    <t>A2-7-14</t>
  </si>
  <si>
    <t>A2-7-15</t>
  </si>
  <si>
    <t>A2-7-16</t>
  </si>
  <si>
    <t>A2-7-17</t>
  </si>
  <si>
    <t>A2-7-18</t>
  </si>
  <si>
    <t>A2-7-19</t>
  </si>
  <si>
    <t>A2-7-20</t>
  </si>
  <si>
    <t>MSU F+ W,ATC</t>
  </si>
  <si>
    <t>15:05</t>
  </si>
  <si>
    <t>15:21</t>
  </si>
  <si>
    <t>14:55</t>
  </si>
  <si>
    <t>15:04</t>
  </si>
  <si>
    <t>A2-8-1</t>
  </si>
  <si>
    <t>A2-8-2</t>
  </si>
  <si>
    <t>A2-8-3</t>
  </si>
  <si>
    <t>A2-8-4</t>
  </si>
  <si>
    <t>A2-8-5</t>
  </si>
  <si>
    <t>A2-8-6</t>
  </si>
  <si>
    <t>A2-8-7</t>
  </si>
  <si>
    <t>A2-8-8</t>
  </si>
  <si>
    <t>A2-8-9</t>
  </si>
  <si>
    <t>A2-8-10</t>
  </si>
  <si>
    <t>A2-8-11</t>
  </si>
  <si>
    <t>A2-8-12</t>
  </si>
  <si>
    <t>A2-8-13</t>
  </si>
  <si>
    <t>A2-8-14</t>
  </si>
  <si>
    <t>A2-8-15</t>
  </si>
  <si>
    <t>Apple Gate</t>
  </si>
  <si>
    <t>New MSU Campus</t>
  </si>
  <si>
    <t>Haw</t>
  </si>
  <si>
    <t>Raintree MSU</t>
  </si>
  <si>
    <t>fly</t>
  </si>
  <si>
    <t>mass_day19</t>
  </si>
  <si>
    <t>purge_time_3</t>
  </si>
  <si>
    <t>resp_time_3</t>
  </si>
  <si>
    <t>resp_day20</t>
  </si>
  <si>
    <t>2018-10-10</t>
  </si>
  <si>
    <t>2018-10-11</t>
  </si>
  <si>
    <t>2018-10-12</t>
  </si>
  <si>
    <t>2018-10-13</t>
  </si>
  <si>
    <t>A9RT-H5</t>
  </si>
  <si>
    <t>A17RT-B7</t>
  </si>
  <si>
    <t>A15RT-F3</t>
  </si>
  <si>
    <t>Found roaming around plate; believed to have originated from H1</t>
  </si>
  <si>
    <t xml:space="preserve">squished </t>
  </si>
  <si>
    <t>A2-13-15</t>
  </si>
  <si>
    <t>A2-13-1</t>
  </si>
  <si>
    <t>A2-13-2</t>
  </si>
  <si>
    <t>A2-13-3</t>
  </si>
  <si>
    <t>A2-13-4</t>
  </si>
  <si>
    <t>A2-13-5</t>
  </si>
  <si>
    <t>A2-13-6</t>
  </si>
  <si>
    <t>A2-13-7</t>
  </si>
  <si>
    <t>A2-13-8</t>
  </si>
  <si>
    <t>A2-13-9</t>
  </si>
  <si>
    <t>A2-13-10</t>
  </si>
  <si>
    <t>A2-13-11</t>
  </si>
  <si>
    <t>A2-13-12</t>
  </si>
  <si>
    <t>A2-13-13</t>
  </si>
  <si>
    <t>A2-13-14</t>
  </si>
  <si>
    <t>A2-14-15</t>
  </si>
  <si>
    <t>A2-14-16</t>
  </si>
  <si>
    <t>A2-14-17</t>
  </si>
  <si>
    <t>A2-14-18</t>
  </si>
  <si>
    <t>A2-14-19</t>
  </si>
  <si>
    <t>A2-14-20</t>
  </si>
  <si>
    <t>A2-14-21</t>
  </si>
  <si>
    <t>A2-14-22</t>
  </si>
  <si>
    <t>A2-14-23</t>
  </si>
  <si>
    <t>A2-14-24</t>
  </si>
  <si>
    <t>A2-14-25</t>
  </si>
  <si>
    <t>A2-14-26</t>
  </si>
  <si>
    <t>A2-14-27</t>
  </si>
  <si>
    <t>A2-14-28</t>
  </si>
  <si>
    <t>A2-14-29</t>
  </si>
  <si>
    <t>A2-14-30</t>
  </si>
  <si>
    <t>A2-14-1</t>
  </si>
  <si>
    <t>A2-14-2</t>
  </si>
  <si>
    <t>A2-14-3</t>
  </si>
  <si>
    <t>A2-14-4</t>
  </si>
  <si>
    <t>A2-14-5</t>
  </si>
  <si>
    <t>A2-14-6</t>
  </si>
  <si>
    <t>A2-14-7</t>
  </si>
  <si>
    <t>A2-14-8</t>
  </si>
  <si>
    <t>A2-14-9</t>
  </si>
  <si>
    <t>A2-14-10</t>
  </si>
  <si>
    <t>A2-14-11</t>
  </si>
  <si>
    <t>A2-14-12</t>
  </si>
  <si>
    <t>A2-14-13</t>
  </si>
  <si>
    <t>A2-14-14</t>
  </si>
  <si>
    <t>Crab Apple</t>
  </si>
  <si>
    <t>A2RT-C2</t>
  </si>
  <si>
    <t>CA2RT-1</t>
  </si>
  <si>
    <t>TG+Matt</t>
  </si>
  <si>
    <t>believed to be dead, removed from 10:30 to 11:52 on 2801-09-28</t>
  </si>
  <si>
    <t>stuck in food</t>
  </si>
  <si>
    <t>A6RT-1</t>
  </si>
  <si>
    <t>A17RT-B2</t>
  </si>
  <si>
    <t>A6RT-2</t>
  </si>
  <si>
    <t>dead when eclosed</t>
  </si>
  <si>
    <t>lost</t>
  </si>
  <si>
    <t>empty</t>
  </si>
  <si>
    <t>A2-15-1</t>
  </si>
  <si>
    <t>A2-15-2</t>
  </si>
  <si>
    <t>A2-15-3</t>
  </si>
  <si>
    <t>A2-15-4</t>
  </si>
  <si>
    <t>A2-15-5</t>
  </si>
  <si>
    <t>A2-15-6</t>
  </si>
  <si>
    <t>A2-15-7</t>
  </si>
  <si>
    <t>A2-15-8</t>
  </si>
  <si>
    <t>A2-15-9</t>
  </si>
  <si>
    <t>A2-15-10</t>
  </si>
  <si>
    <t>A2-15-11</t>
  </si>
  <si>
    <t>A2-15-12</t>
  </si>
  <si>
    <t>A2-15-13</t>
  </si>
  <si>
    <t>A2-15-14</t>
  </si>
  <si>
    <t>A2-15-15</t>
  </si>
  <si>
    <t>A2-15-16</t>
  </si>
  <si>
    <t>A2-15-17</t>
  </si>
  <si>
    <t>A2-15-18</t>
  </si>
  <si>
    <t>A2-16-1</t>
  </si>
  <si>
    <t>A2-16-2</t>
  </si>
  <si>
    <t>A2-16-3</t>
  </si>
  <si>
    <t>A2-16-4</t>
  </si>
  <si>
    <t>A2-16-5</t>
  </si>
  <si>
    <t>A2-16-6</t>
  </si>
  <si>
    <t>A2-16-7</t>
  </si>
  <si>
    <t>A2-16-8</t>
  </si>
  <si>
    <t>A2-16-9</t>
  </si>
  <si>
    <t>A2-16-10</t>
  </si>
  <si>
    <t>A2-16-11</t>
  </si>
  <si>
    <t>A2-16-12</t>
  </si>
  <si>
    <t>A2-16-13</t>
  </si>
  <si>
    <t>A2-16-14</t>
  </si>
  <si>
    <t>A2-16-15</t>
  </si>
  <si>
    <t>a12o21_18</t>
  </si>
  <si>
    <t>a12o22_18</t>
  </si>
  <si>
    <t>a12o23_18</t>
  </si>
  <si>
    <t>a12o24_18</t>
  </si>
  <si>
    <t>a12o25_18</t>
  </si>
  <si>
    <t>a12o26_18</t>
  </si>
  <si>
    <t>a12o27_18</t>
  </si>
  <si>
    <t>a12o28_18</t>
  </si>
  <si>
    <t>a12o29_18</t>
  </si>
  <si>
    <t>a12o30_18</t>
  </si>
  <si>
    <t>a12o31_18</t>
  </si>
  <si>
    <t>a12o32_18</t>
  </si>
  <si>
    <t>a12o33_18</t>
  </si>
  <si>
    <t>a12o34_18</t>
  </si>
  <si>
    <t>a12o35_18</t>
  </si>
  <si>
    <t>a12o36_18</t>
  </si>
  <si>
    <t>a12o37_18</t>
  </si>
  <si>
    <t>a12o38_18</t>
  </si>
  <si>
    <t>a12o39_18</t>
  </si>
  <si>
    <t>a12o40_18</t>
  </si>
  <si>
    <t>a12o41_18</t>
  </si>
  <si>
    <t>a12o42_18</t>
  </si>
  <si>
    <t>a12o43_18</t>
  </si>
  <si>
    <t>a12o44_18</t>
  </si>
  <si>
    <t>a12w1_18</t>
  </si>
  <si>
    <t>a12w2_18</t>
  </si>
  <si>
    <t>a12w3_18</t>
  </si>
  <si>
    <t>a12w4_18</t>
  </si>
  <si>
    <t>a12w5_18</t>
  </si>
  <si>
    <t>a12w6_18</t>
  </si>
  <si>
    <t>a12w7_18</t>
  </si>
  <si>
    <t>a12w8_18</t>
  </si>
  <si>
    <t>a12w10_18</t>
  </si>
  <si>
    <t>a12w11_18</t>
  </si>
  <si>
    <t>a12w12_18</t>
  </si>
  <si>
    <t>a12w13_18</t>
  </si>
  <si>
    <t>a12w14_18</t>
  </si>
  <si>
    <t>a12w15_18</t>
  </si>
  <si>
    <t>a12w16_18</t>
  </si>
  <si>
    <t>a12w17_18</t>
  </si>
  <si>
    <t>a12w18_18</t>
  </si>
  <si>
    <t>a12w19_18</t>
  </si>
  <si>
    <t>a12w20_18</t>
  </si>
  <si>
    <t>a12w21_18</t>
  </si>
  <si>
    <t>a12w22_18</t>
  </si>
  <si>
    <t>a12w23_18</t>
  </si>
  <si>
    <t>a12w24_18</t>
  </si>
  <si>
    <t>a12w25_18</t>
  </si>
  <si>
    <t>a12w26_18</t>
  </si>
  <si>
    <t>a12w27_18</t>
  </si>
  <si>
    <t>a12w28_18</t>
  </si>
  <si>
    <t>a12w29_18</t>
  </si>
  <si>
    <t>a12w30_18</t>
  </si>
  <si>
    <t>a12w31_18</t>
  </si>
  <si>
    <t>a12w32_18</t>
  </si>
  <si>
    <t>a12w33_18</t>
  </si>
  <si>
    <t>a12w34_18</t>
  </si>
  <si>
    <t>a12w35_18</t>
  </si>
  <si>
    <t>a12w36_18</t>
  </si>
  <si>
    <t>a12w37_18</t>
  </si>
  <si>
    <t>a12w38_18</t>
  </si>
  <si>
    <t>a12w39_18</t>
  </si>
  <si>
    <t>a12w40_18</t>
  </si>
  <si>
    <t>a12w41_18</t>
  </si>
  <si>
    <t>a12w42_18</t>
  </si>
  <si>
    <t>a12w43_18</t>
  </si>
  <si>
    <t>a12w44_18</t>
  </si>
  <si>
    <t>a12w45_18</t>
  </si>
  <si>
    <t>misinjection</t>
  </si>
  <si>
    <t>stuck in cotton</t>
  </si>
  <si>
    <t>disturbed 2018-10-01 13:25</t>
  </si>
  <si>
    <t>A2RT-1</t>
  </si>
  <si>
    <t>A2RT-2</t>
  </si>
  <si>
    <t>A2RT-3</t>
  </si>
  <si>
    <t>A2-18-1</t>
  </si>
  <si>
    <t>A2-18-2</t>
  </si>
  <si>
    <t>A2-18-3</t>
  </si>
  <si>
    <t>A2-18-4</t>
  </si>
  <si>
    <t>A2-18-5</t>
  </si>
  <si>
    <t>A2-18-6</t>
  </si>
  <si>
    <t>A2-18-7</t>
  </si>
  <si>
    <t>A2-18-8</t>
  </si>
  <si>
    <t>A2-18-9</t>
  </si>
  <si>
    <t>A2-18-10</t>
  </si>
  <si>
    <t>A2-18-11</t>
  </si>
  <si>
    <t>A2-18-12</t>
  </si>
  <si>
    <t>A2-18-13</t>
  </si>
  <si>
    <t>A2-18-14</t>
  </si>
  <si>
    <t>A2-18-15</t>
  </si>
  <si>
    <t>2018-10-14</t>
  </si>
  <si>
    <t>2018-10-15</t>
  </si>
  <si>
    <t>A2RT-4</t>
  </si>
  <si>
    <t>A2RT-5</t>
  </si>
  <si>
    <t>A2RT-6</t>
  </si>
  <si>
    <t>disturbed 2018-10-02 11:40</t>
  </si>
  <si>
    <t>16:38</t>
  </si>
  <si>
    <t>16:48</t>
  </si>
  <si>
    <t>16:27</t>
  </si>
  <si>
    <t>A19RT-1</t>
  </si>
  <si>
    <t>disturbed 2018-10-03 10:04</t>
  </si>
  <si>
    <t>disturbed 2018-10-03 10:30</t>
  </si>
  <si>
    <t>13:02</t>
  </si>
  <si>
    <t>13:12</t>
  </si>
  <si>
    <t>12:51</t>
  </si>
  <si>
    <t>13:01</t>
  </si>
  <si>
    <t>A2-18-16</t>
  </si>
  <si>
    <t>A2-18-17</t>
  </si>
  <si>
    <t>A2-18-18</t>
  </si>
  <si>
    <t>A13</t>
  </si>
  <si>
    <t>A19RT-2</t>
  </si>
  <si>
    <t>A19RT-3</t>
  </si>
  <si>
    <t>A2RT-7</t>
  </si>
  <si>
    <t>A2RT-8</t>
  </si>
  <si>
    <t>A2RT-9</t>
  </si>
  <si>
    <t>A2RT-10</t>
  </si>
  <si>
    <t>A6RT-3</t>
  </si>
  <si>
    <t>disturbed 2018-10-04 food flipped over; removed from 13:20 to 14:20</t>
  </si>
  <si>
    <t>A2-20-1</t>
  </si>
  <si>
    <t>A2-20-2</t>
  </si>
  <si>
    <t>A2-20-3</t>
  </si>
  <si>
    <t>A2-20-4</t>
  </si>
  <si>
    <t>A2-20-5</t>
  </si>
  <si>
    <t>A2-20-6</t>
  </si>
  <si>
    <t>A2-20-7</t>
  </si>
  <si>
    <t>2018-10-16</t>
  </si>
  <si>
    <t>2018-10-17</t>
  </si>
  <si>
    <t>2018-10-18</t>
  </si>
  <si>
    <t>2018-10-19</t>
  </si>
  <si>
    <t>2018-10-20</t>
  </si>
  <si>
    <t>2018-10-21</t>
  </si>
  <si>
    <t>2018-10-22</t>
  </si>
  <si>
    <t>2018-10-23</t>
  </si>
  <si>
    <t>2018-10-24</t>
  </si>
  <si>
    <t>12:07</t>
  </si>
  <si>
    <t>12:17</t>
  </si>
  <si>
    <t>12:49</t>
  </si>
  <si>
    <t>9:44</t>
  </si>
  <si>
    <t>9:53</t>
  </si>
  <si>
    <t>10:04</t>
  </si>
  <si>
    <t>Matt</t>
  </si>
  <si>
    <t>A6RT-4</t>
  </si>
  <si>
    <t>A19RT-4</t>
  </si>
  <si>
    <t>A6RT-5</t>
  </si>
  <si>
    <t>A6RT-6</t>
  </si>
  <si>
    <t>MSU new Campus</t>
  </si>
  <si>
    <t>h5w1_18</t>
  </si>
  <si>
    <t>h5w2_18</t>
  </si>
  <si>
    <t>h5w3_18</t>
  </si>
  <si>
    <t>h5w4_18</t>
  </si>
  <si>
    <t>h5w5_18</t>
  </si>
  <si>
    <t>h5w6_18</t>
  </si>
  <si>
    <t>h5w7_18</t>
  </si>
  <si>
    <t>h5w8_18</t>
  </si>
  <si>
    <t>h5w9_18</t>
  </si>
  <si>
    <t>h5w10_18</t>
  </si>
  <si>
    <t>h5w11_18</t>
  </si>
  <si>
    <t>h5w12_18</t>
  </si>
  <si>
    <t>h5w13_18</t>
  </si>
  <si>
    <t>h5w14_18</t>
  </si>
  <si>
    <t>h5w15_18</t>
  </si>
  <si>
    <t>h5w16_18</t>
  </si>
  <si>
    <t>h5w17_18</t>
  </si>
  <si>
    <t>h5w18_18</t>
  </si>
  <si>
    <t>h5w19_18</t>
  </si>
  <si>
    <t>h5w20_18</t>
  </si>
  <si>
    <t>h5w21_18</t>
  </si>
  <si>
    <t>h5w22_18</t>
  </si>
  <si>
    <t>h5w23_18</t>
  </si>
  <si>
    <t>h5w24_18</t>
  </si>
  <si>
    <t>h5w25_18</t>
  </si>
  <si>
    <t>h5w26_18</t>
  </si>
  <si>
    <t>h5w27_18</t>
  </si>
  <si>
    <t>h5w28_18</t>
  </si>
  <si>
    <t>h5w29_18</t>
  </si>
  <si>
    <t>h5w30_18</t>
  </si>
  <si>
    <t>h5w31_18</t>
  </si>
  <si>
    <t>h5w32_18</t>
  </si>
  <si>
    <t>h5w33_18</t>
  </si>
  <si>
    <t>h5w34_18</t>
  </si>
  <si>
    <t>h5w35_18</t>
  </si>
  <si>
    <t>h5w36_18</t>
  </si>
  <si>
    <t>h5w37_18</t>
  </si>
  <si>
    <t>h5w38_18</t>
  </si>
  <si>
    <t>h5w39_18</t>
  </si>
  <si>
    <t>h5w40_18</t>
  </si>
  <si>
    <t>h5w41_18</t>
  </si>
  <si>
    <t>h5w42_18</t>
  </si>
  <si>
    <t>h5w43_18</t>
  </si>
  <si>
    <t>h5w44_18</t>
  </si>
  <si>
    <t>h5w45_18</t>
  </si>
  <si>
    <t>h5b1_18</t>
  </si>
  <si>
    <t>h5b2_18</t>
  </si>
  <si>
    <t>h5b3_18</t>
  </si>
  <si>
    <t>h5b4_18</t>
  </si>
  <si>
    <t>h5b5_18</t>
  </si>
  <si>
    <t>h5b6_18</t>
  </si>
  <si>
    <t>h5b7_18</t>
  </si>
  <si>
    <t>h5b8_18</t>
  </si>
  <si>
    <t>h5b9_18</t>
  </si>
  <si>
    <t>h5b10_18</t>
  </si>
  <si>
    <t>h5b11_18</t>
  </si>
  <si>
    <t>h5b12_18</t>
  </si>
  <si>
    <t>h5b13_18</t>
  </si>
  <si>
    <t>h5b14_18</t>
  </si>
  <si>
    <t>h5b15_18</t>
  </si>
  <si>
    <t>h5b16_18</t>
  </si>
  <si>
    <t>h5b17_18</t>
  </si>
  <si>
    <t>h5b18_18</t>
  </si>
  <si>
    <t>h5b19_18</t>
  </si>
  <si>
    <t>h5b20_18</t>
  </si>
  <si>
    <t>h5b21_18</t>
  </si>
  <si>
    <t>h5b22_18</t>
  </si>
  <si>
    <t>h5b23_18</t>
  </si>
  <si>
    <t>h5b24_18</t>
  </si>
  <si>
    <t>h5b25_18</t>
  </si>
  <si>
    <t>h5b26_18</t>
  </si>
  <si>
    <t>h5b27_18</t>
  </si>
  <si>
    <t>h5b28_18</t>
  </si>
  <si>
    <t>h5b29_18</t>
  </si>
  <si>
    <t>h5b30_18</t>
  </si>
  <si>
    <t>h5b31_18</t>
  </si>
  <si>
    <t>h5b32_18</t>
  </si>
  <si>
    <t>h5b33_18</t>
  </si>
  <si>
    <t>h5b34_18</t>
  </si>
  <si>
    <t>h5b35_18</t>
  </si>
  <si>
    <t>h5b36_18</t>
  </si>
  <si>
    <t>h5b37_18</t>
  </si>
  <si>
    <t>h5b38_18</t>
  </si>
  <si>
    <t>h5b39_18</t>
  </si>
  <si>
    <t>h5b40_18</t>
  </si>
  <si>
    <t>h5b41_18</t>
  </si>
  <si>
    <t>h5b42_18</t>
  </si>
  <si>
    <t>h5b43_18</t>
  </si>
  <si>
    <t>h5b44_18</t>
  </si>
  <si>
    <t>h5b45_18</t>
  </si>
  <si>
    <t>h4o1_18</t>
  </si>
  <si>
    <t>h4o2_18</t>
  </si>
  <si>
    <t>h4o3_18</t>
  </si>
  <si>
    <t>h4o4_18</t>
  </si>
  <si>
    <t>h4o5_18</t>
  </si>
  <si>
    <t>h4o6_18</t>
  </si>
  <si>
    <t>h4o7_18</t>
  </si>
  <si>
    <t>h4o8_18</t>
  </si>
  <si>
    <t>h4o9_18</t>
  </si>
  <si>
    <t>h4o10_18</t>
  </si>
  <si>
    <t>h4o11_18</t>
  </si>
  <si>
    <t>h4o12_18</t>
  </si>
  <si>
    <t>h4o13_18</t>
  </si>
  <si>
    <t>h4o14_18</t>
  </si>
  <si>
    <t>h4o15_18</t>
  </si>
  <si>
    <t>h4o16_18</t>
  </si>
  <si>
    <t>h4o17_18</t>
  </si>
  <si>
    <t>h4o18_18</t>
  </si>
  <si>
    <t>h4o19_18</t>
  </si>
  <si>
    <t>h4o20_18</t>
  </si>
  <si>
    <t>h4o21_18</t>
  </si>
  <si>
    <t>h4o22_18</t>
  </si>
  <si>
    <t>h4o23_18</t>
  </si>
  <si>
    <t>h4o24_18</t>
  </si>
  <si>
    <t>h4o25_18</t>
  </si>
  <si>
    <t>h4o26_18</t>
  </si>
  <si>
    <t>h4o27_18</t>
  </si>
  <si>
    <t>h4o28_18</t>
  </si>
  <si>
    <t>h4o29_18</t>
  </si>
  <si>
    <t>h4o30_18</t>
  </si>
  <si>
    <t>h4o31_18</t>
  </si>
  <si>
    <t>h4o32_18</t>
  </si>
  <si>
    <t>h4o33_18</t>
  </si>
  <si>
    <t>h4o34_18</t>
  </si>
  <si>
    <t>h4o35_18</t>
  </si>
  <si>
    <t>h4o36_18</t>
  </si>
  <si>
    <t>h4o37_18</t>
  </si>
  <si>
    <t>h4o38_18</t>
  </si>
  <si>
    <t>h4o39_18</t>
  </si>
  <si>
    <t>h4o40_18</t>
  </si>
  <si>
    <t>h4o41_18</t>
  </si>
  <si>
    <t>h4o42_18</t>
  </si>
  <si>
    <t>h4o43_18</t>
  </si>
  <si>
    <t>h4o44_18</t>
  </si>
  <si>
    <t>h4o45_18</t>
  </si>
  <si>
    <t>h4r1_18</t>
  </si>
  <si>
    <t>h4r2_18</t>
  </si>
  <si>
    <t>h4r3_18</t>
  </si>
  <si>
    <t>h4r4_18</t>
  </si>
  <si>
    <t>h4r5_18</t>
  </si>
  <si>
    <t>h4r6_18</t>
  </si>
  <si>
    <t>h4r7_18</t>
  </si>
  <si>
    <t>h4r8_18</t>
  </si>
  <si>
    <t>h4r9_18</t>
  </si>
  <si>
    <t>h4r10_18</t>
  </si>
  <si>
    <t>h4r11_18</t>
  </si>
  <si>
    <t>h4r12_18</t>
  </si>
  <si>
    <t>h4r13_18</t>
  </si>
  <si>
    <t>h4r14_18</t>
  </si>
  <si>
    <t>h4r15_18</t>
  </si>
  <si>
    <t>h4r16_18</t>
  </si>
  <si>
    <t>h4r17_18</t>
  </si>
  <si>
    <t>h4r18_18</t>
  </si>
  <si>
    <t>h4r19_18</t>
  </si>
  <si>
    <t>h4r20_18</t>
  </si>
  <si>
    <t>h4r21_18</t>
  </si>
  <si>
    <t>h4r22_18</t>
  </si>
  <si>
    <t>h4r23_18</t>
  </si>
  <si>
    <t>h4r24_18</t>
  </si>
  <si>
    <t>h4r25_18</t>
  </si>
  <si>
    <t>h4r26_18</t>
  </si>
  <si>
    <t>h4r27_18</t>
  </si>
  <si>
    <t>h4r28_18</t>
  </si>
  <si>
    <t>h4r29_18</t>
  </si>
  <si>
    <t>h4r30_18</t>
  </si>
  <si>
    <t>h4r31_18</t>
  </si>
  <si>
    <t>h4r32_18</t>
  </si>
  <si>
    <t>h4r33_18</t>
  </si>
  <si>
    <t>h4r34_18</t>
  </si>
  <si>
    <t>h4r35_18</t>
  </si>
  <si>
    <t>h4r36_18</t>
  </si>
  <si>
    <t>h4r37_18</t>
  </si>
  <si>
    <t>h4r38_18</t>
  </si>
  <si>
    <t>h4r39_18</t>
  </si>
  <si>
    <t>h4r40_18</t>
  </si>
  <si>
    <t>h4r41_18</t>
  </si>
  <si>
    <t>h4r42_18</t>
  </si>
  <si>
    <t>h4r43_18</t>
  </si>
  <si>
    <t>h4r44_18</t>
  </si>
  <si>
    <t>h4r45_18</t>
  </si>
  <si>
    <t>h2o1_18</t>
  </si>
  <si>
    <t>h2o2_18</t>
  </si>
  <si>
    <t>h2o3_18</t>
  </si>
  <si>
    <t>h2o4_18</t>
  </si>
  <si>
    <t>h2o5_18</t>
  </si>
  <si>
    <t>h2o6_18</t>
  </si>
  <si>
    <t>h2o7_18</t>
  </si>
  <si>
    <t>h2o8_18</t>
  </si>
  <si>
    <t>h2o9_18</t>
  </si>
  <si>
    <t>h2o10_18</t>
  </si>
  <si>
    <t>h2o11_18</t>
  </si>
  <si>
    <t>h2o12_18</t>
  </si>
  <si>
    <t>h2o13_18</t>
  </si>
  <si>
    <t>h2o14_18</t>
  </si>
  <si>
    <t>h2o15_18</t>
  </si>
  <si>
    <t>h2o16_18</t>
  </si>
  <si>
    <t>h2o17_18</t>
  </si>
  <si>
    <t>h2o18_18</t>
  </si>
  <si>
    <t>h2o19_18</t>
  </si>
  <si>
    <t>h2o20_18</t>
  </si>
  <si>
    <t>h2o21_18</t>
  </si>
  <si>
    <t>h2o22_18</t>
  </si>
  <si>
    <t>h2o23_18</t>
  </si>
  <si>
    <t>h2o24_18</t>
  </si>
  <si>
    <t>h2o25_18</t>
  </si>
  <si>
    <t>h2o26_18</t>
  </si>
  <si>
    <t>h2o27_18</t>
  </si>
  <si>
    <t>h2o28_18</t>
  </si>
  <si>
    <t>h2o29_18</t>
  </si>
  <si>
    <t>h2o30_18</t>
  </si>
  <si>
    <t>h2o31_18</t>
  </si>
  <si>
    <t>h2o32_18</t>
  </si>
  <si>
    <t>h2o33_18</t>
  </si>
  <si>
    <t>h2o34_18</t>
  </si>
  <si>
    <t>h2o35_18</t>
  </si>
  <si>
    <t>h2o36_18</t>
  </si>
  <si>
    <t>h2o37_18</t>
  </si>
  <si>
    <t>h2o38_18</t>
  </si>
  <si>
    <t>h2o39_18</t>
  </si>
  <si>
    <t>h2o40_18</t>
  </si>
  <si>
    <t>h2o41_18</t>
  </si>
  <si>
    <t>h2o42_18</t>
  </si>
  <si>
    <t>h2o43_18</t>
  </si>
  <si>
    <t>h2o44_18</t>
  </si>
  <si>
    <t>h2o45_18</t>
  </si>
  <si>
    <t>h2w1_18</t>
  </si>
  <si>
    <t>h2w2_18</t>
  </si>
  <si>
    <t>h2w3_18</t>
  </si>
  <si>
    <t>h2w4_18</t>
  </si>
  <si>
    <t>h2w5_18</t>
  </si>
  <si>
    <t>h2w6_18</t>
  </si>
  <si>
    <t>h2w7_18</t>
  </si>
  <si>
    <t>h2w8_18</t>
  </si>
  <si>
    <t>h2w9_18</t>
  </si>
  <si>
    <t>h2w10_18</t>
  </si>
  <si>
    <t>h2w11_18</t>
  </si>
  <si>
    <t>h2w12_18</t>
  </si>
  <si>
    <t>h2w13_18</t>
  </si>
  <si>
    <t>h2w14_18</t>
  </si>
  <si>
    <t>h2w15_18</t>
  </si>
  <si>
    <t>h2w16_18</t>
  </si>
  <si>
    <t>h2w17_18</t>
  </si>
  <si>
    <t>h2w18_18</t>
  </si>
  <si>
    <t>h2w19_18</t>
  </si>
  <si>
    <t>h2w20_18</t>
  </si>
  <si>
    <t>h2w21_18</t>
  </si>
  <si>
    <t>h2w22_18</t>
  </si>
  <si>
    <t>h2w23_18</t>
  </si>
  <si>
    <t>h2w24_18</t>
  </si>
  <si>
    <t>h2w25_18</t>
  </si>
  <si>
    <t>h2w26_18</t>
  </si>
  <si>
    <t>h2w27_18</t>
  </si>
  <si>
    <t>h2w28_18</t>
  </si>
  <si>
    <t>h2w29_18</t>
  </si>
  <si>
    <t>h2w30_18</t>
  </si>
  <si>
    <t>h2w31_18</t>
  </si>
  <si>
    <t>h2w32_18</t>
  </si>
  <si>
    <t>h2w33_18</t>
  </si>
  <si>
    <t>h2w34_18</t>
  </si>
  <si>
    <t>h2w35_18</t>
  </si>
  <si>
    <t>h2w36_18</t>
  </si>
  <si>
    <t>h2w37_18</t>
  </si>
  <si>
    <t>h2w38_18</t>
  </si>
  <si>
    <t>h2w39_18</t>
  </si>
  <si>
    <t>h2w40_18</t>
  </si>
  <si>
    <t>h2w41_18</t>
  </si>
  <si>
    <t>h2w42_18</t>
  </si>
  <si>
    <t>h2w43_18</t>
  </si>
  <si>
    <t>h2w44_18</t>
  </si>
  <si>
    <t>h2w45_18</t>
  </si>
  <si>
    <t>h3b1_18</t>
  </si>
  <si>
    <t>h3b2_18</t>
  </si>
  <si>
    <t>h3b3_18</t>
  </si>
  <si>
    <t>h3b4_18</t>
  </si>
  <si>
    <t>h3b5_18</t>
  </si>
  <si>
    <t>h3b6_18</t>
  </si>
  <si>
    <t>h3b7_18</t>
  </si>
  <si>
    <t>h3b8_18</t>
  </si>
  <si>
    <t>h3b9_18</t>
  </si>
  <si>
    <t>h3b10_18</t>
  </si>
  <si>
    <t>h3b11_18</t>
  </si>
  <si>
    <t>h3b12_18</t>
  </si>
  <si>
    <t>h3b13_18</t>
  </si>
  <si>
    <t>h3b14_18</t>
  </si>
  <si>
    <t>h3b15_18</t>
  </si>
  <si>
    <t>h3b16_18</t>
  </si>
  <si>
    <t>h3b17_18</t>
  </si>
  <si>
    <t>h3b18_18</t>
  </si>
  <si>
    <t>h3b19_18</t>
  </si>
  <si>
    <t>h3b20_18</t>
  </si>
  <si>
    <t>h3b21_18</t>
  </si>
  <si>
    <t>h3b22_18</t>
  </si>
  <si>
    <t>h3b23_18</t>
  </si>
  <si>
    <t>h3b24_18</t>
  </si>
  <si>
    <t>h3b25_18</t>
  </si>
  <si>
    <t>h3b26_18</t>
  </si>
  <si>
    <t>h3b27_18</t>
  </si>
  <si>
    <t>h3b28_18</t>
  </si>
  <si>
    <t>h3b29_18</t>
  </si>
  <si>
    <t>h3b30_18</t>
  </si>
  <si>
    <t>h3b31_18</t>
  </si>
  <si>
    <t>h3b32_18</t>
  </si>
  <si>
    <t>h3b33_18</t>
  </si>
  <si>
    <t>h3b34_18</t>
  </si>
  <si>
    <t>h3b35_18</t>
  </si>
  <si>
    <t>h3b36_18</t>
  </si>
  <si>
    <t>h3b37_18</t>
  </si>
  <si>
    <t>h3b38_18</t>
  </si>
  <si>
    <t>h3b39_18</t>
  </si>
  <si>
    <t>h3b40_18</t>
  </si>
  <si>
    <t>h3b41_18</t>
  </si>
  <si>
    <t>h3b42_18</t>
  </si>
  <si>
    <t>h3b43_18</t>
  </si>
  <si>
    <t>h3b44_18</t>
  </si>
  <si>
    <t>h3b45_18</t>
  </si>
  <si>
    <t>h3w1_18</t>
  </si>
  <si>
    <t>h3w2_18</t>
  </si>
  <si>
    <t>h3w3_18</t>
  </si>
  <si>
    <t>h3w4_18</t>
  </si>
  <si>
    <t>h3w5_18</t>
  </si>
  <si>
    <t>h3w6_18</t>
  </si>
  <si>
    <t>h3w7_18</t>
  </si>
  <si>
    <t>h3w8_18</t>
  </si>
  <si>
    <t>h3w9_18</t>
  </si>
  <si>
    <t>h3w10_18</t>
  </si>
  <si>
    <t>h3w11_18</t>
  </si>
  <si>
    <t>h3w12_18</t>
  </si>
  <si>
    <t>h3w13_18</t>
  </si>
  <si>
    <t>h3w14_18</t>
  </si>
  <si>
    <t>h3w15_18</t>
  </si>
  <si>
    <t>h3w16_18</t>
  </si>
  <si>
    <t>h3w17_18</t>
  </si>
  <si>
    <t>h3w18_18</t>
  </si>
  <si>
    <t>h3w19_18</t>
  </si>
  <si>
    <t>h3w20_18</t>
  </si>
  <si>
    <t>h3w21_18</t>
  </si>
  <si>
    <t>h3w22_18</t>
  </si>
  <si>
    <t>h3w23_18</t>
  </si>
  <si>
    <t>h3w24_18</t>
  </si>
  <si>
    <t>h3w25_18</t>
  </si>
  <si>
    <t>h3w26_18</t>
  </si>
  <si>
    <t>h3w27_18</t>
  </si>
  <si>
    <t>h3w28_18</t>
  </si>
  <si>
    <t>h3w29_18</t>
  </si>
  <si>
    <t>h3w30_18</t>
  </si>
  <si>
    <t>h3w31_18</t>
  </si>
  <si>
    <t>h3w32_18</t>
  </si>
  <si>
    <t>h3w33_18</t>
  </si>
  <si>
    <t>h3w34_18</t>
  </si>
  <si>
    <t>h3w35_18</t>
  </si>
  <si>
    <t>h3w36_18</t>
  </si>
  <si>
    <t>h3w37_18</t>
  </si>
  <si>
    <t>h3w38_18</t>
  </si>
  <si>
    <t>h3w39_18</t>
  </si>
  <si>
    <t>h3w40_18</t>
  </si>
  <si>
    <t>h3w41_18</t>
  </si>
  <si>
    <t>h3w42_18</t>
  </si>
  <si>
    <t>h3w43_18</t>
  </si>
  <si>
    <t>h3w44_18</t>
  </si>
  <si>
    <t>h3w45_18</t>
  </si>
  <si>
    <t>squished</t>
  </si>
  <si>
    <t>dead after eclosion</t>
  </si>
  <si>
    <t>A3-3-1</t>
  </si>
  <si>
    <t>A11RT-C6-H</t>
  </si>
  <si>
    <t>A11RT-C8-H</t>
  </si>
  <si>
    <t>a11w5_18</t>
  </si>
  <si>
    <t>a11b14_18</t>
  </si>
  <si>
    <t>A12RT-E9-H</t>
  </si>
  <si>
    <t>A2-23-1</t>
  </si>
  <si>
    <t>A2-23-2</t>
  </si>
  <si>
    <t>A2-23-3</t>
  </si>
  <si>
    <t>A3-5-1</t>
  </si>
  <si>
    <t>A3-5-2</t>
  </si>
  <si>
    <t>A3-5-3</t>
  </si>
  <si>
    <t>A3-5-4</t>
  </si>
  <si>
    <t>A19RT-5</t>
  </si>
  <si>
    <t>MSU apple gate</t>
  </si>
  <si>
    <t>Haw ferris</t>
  </si>
  <si>
    <t>Haw128tn</t>
  </si>
  <si>
    <t>H-6-1</t>
  </si>
  <si>
    <t>H-6-2</t>
  </si>
  <si>
    <t>H-6-3</t>
  </si>
  <si>
    <t>H-6-4</t>
  </si>
  <si>
    <t>H-6-5</t>
  </si>
  <si>
    <t>H-6-6</t>
  </si>
  <si>
    <t>H1RT-1-H</t>
  </si>
  <si>
    <t>A3-7-1</t>
  </si>
  <si>
    <t>A3-7-2</t>
  </si>
  <si>
    <t>A3-7-3</t>
  </si>
  <si>
    <t>A3-7-4</t>
  </si>
  <si>
    <t>H-7-1</t>
  </si>
  <si>
    <t>H-7-2</t>
  </si>
  <si>
    <t>H-7-3</t>
  </si>
  <si>
    <t>H-7-4</t>
  </si>
  <si>
    <t>H-7-5</t>
  </si>
  <si>
    <t>H-7-6</t>
  </si>
  <si>
    <t>H-7-7</t>
  </si>
  <si>
    <t>H-7-8</t>
  </si>
  <si>
    <t>H-7-9</t>
  </si>
  <si>
    <t>H-7-10</t>
  </si>
  <si>
    <t>H-8-1</t>
  </si>
  <si>
    <t>H-8-2</t>
  </si>
  <si>
    <t>H-8-3</t>
  </si>
  <si>
    <t>H-8-4</t>
  </si>
  <si>
    <t>H-8-5</t>
  </si>
  <si>
    <t>H-8-6</t>
  </si>
  <si>
    <t>H-8-7</t>
  </si>
  <si>
    <t>H-8-8</t>
  </si>
  <si>
    <t>H-8-9</t>
  </si>
  <si>
    <t>H-8-10</t>
  </si>
  <si>
    <t>missing</t>
  </si>
  <si>
    <t>H-9-1</t>
  </si>
  <si>
    <t>H-9-2</t>
  </si>
  <si>
    <t>H-9-3</t>
  </si>
  <si>
    <t>H-9-4</t>
  </si>
  <si>
    <t>H-9-5</t>
  </si>
  <si>
    <t>H-9-6</t>
  </si>
  <si>
    <t>H-9-7</t>
  </si>
  <si>
    <t>H-9-8</t>
  </si>
  <si>
    <t>H-9-9</t>
  </si>
  <si>
    <t>H-9-10</t>
  </si>
  <si>
    <t>H-10-1</t>
  </si>
  <si>
    <t>H-10-2</t>
  </si>
  <si>
    <t>H-10-3</t>
  </si>
  <si>
    <t>H-10-4</t>
  </si>
  <si>
    <t>H-10-5</t>
  </si>
  <si>
    <t>H-10-6</t>
  </si>
  <si>
    <t>H-10-7</t>
  </si>
  <si>
    <t>H-10-8</t>
  </si>
  <si>
    <t>H-10-9</t>
  </si>
  <si>
    <t>H-10-10</t>
  </si>
  <si>
    <t>A3-10-1</t>
  </si>
  <si>
    <t>A3-10-2</t>
  </si>
  <si>
    <t>A3-10-3</t>
  </si>
  <si>
    <t>A3-10-4</t>
  </si>
  <si>
    <t>really weak/squished</t>
  </si>
  <si>
    <t>marked as 3-19 in notebook, mistake, changed</t>
  </si>
  <si>
    <t>marked as SO changed to RT</t>
  </si>
  <si>
    <t>originally marked as SO, changed to RT</t>
  </si>
  <si>
    <t>disturbed 2018-10-04 13:20, originally marked as SO changed to RT</t>
  </si>
  <si>
    <t>Raintree</t>
  </si>
  <si>
    <t>H11RT-1-H</t>
  </si>
  <si>
    <t>crushed</t>
  </si>
  <si>
    <t>h3w46_18</t>
  </si>
  <si>
    <t>H1RT-2-H</t>
  </si>
  <si>
    <t>H1RT-3-H</t>
  </si>
  <si>
    <t>H1RT-4-H</t>
  </si>
  <si>
    <t>H1RT-5-H</t>
  </si>
  <si>
    <t>H1RT-6-H</t>
  </si>
  <si>
    <t>H1RT-7-H</t>
  </si>
  <si>
    <t>H1RT-8-H</t>
  </si>
  <si>
    <t>H1RT-9-H</t>
  </si>
  <si>
    <t>H1RT-10-H</t>
  </si>
  <si>
    <t>H1RT-11-H</t>
  </si>
  <si>
    <t>H1RT-12-H</t>
  </si>
  <si>
    <t>H1RT-13-H</t>
  </si>
  <si>
    <t>H1RT-14-H</t>
  </si>
  <si>
    <t>H1RT-15-H</t>
  </si>
  <si>
    <t>H1RT-16-H</t>
  </si>
  <si>
    <t>H1RT-17-H</t>
  </si>
  <si>
    <t>H1RT-18-H</t>
  </si>
  <si>
    <t>H1RT-19-H</t>
  </si>
  <si>
    <t>H1RT-20-H</t>
  </si>
  <si>
    <t>H1RT-21-H</t>
  </si>
  <si>
    <t>H1RT-22-H</t>
  </si>
  <si>
    <t>H1RT-23-H</t>
  </si>
  <si>
    <t>H1RT-24-H</t>
  </si>
  <si>
    <t>H1RT-25-H</t>
  </si>
  <si>
    <t>H1RT-26-H</t>
  </si>
  <si>
    <t>A17RT-A2</t>
  </si>
  <si>
    <t>Entrainment_enter_date</t>
  </si>
  <si>
    <t>H1RT-27-H</t>
  </si>
  <si>
    <t>H1RT-28-H</t>
  </si>
  <si>
    <t>H1RT-29-H</t>
  </si>
  <si>
    <t>H1RT-30-H</t>
  </si>
  <si>
    <t>H1RT-31-H</t>
  </si>
  <si>
    <t>H1RT-32-H</t>
  </si>
  <si>
    <t>H1RT-33-H</t>
  </si>
  <si>
    <t>H1RT-34-H</t>
  </si>
  <si>
    <t>H1RT-35-H</t>
  </si>
  <si>
    <t>H1RT-36-H</t>
  </si>
  <si>
    <t>disturbed 2018-10-19 11:20</t>
  </si>
  <si>
    <t>found dead before could be entered into trik</t>
  </si>
  <si>
    <t>CA2RT-2</t>
  </si>
  <si>
    <t>CA2RT-3</t>
  </si>
  <si>
    <t>H1RT-37-H</t>
  </si>
  <si>
    <t>H1RT-38-H</t>
  </si>
  <si>
    <t>H1RT-39-H</t>
  </si>
  <si>
    <t>H1RT-40-H</t>
  </si>
  <si>
    <t>H1RT-41-H</t>
  </si>
  <si>
    <t>H1RT-42-H</t>
  </si>
  <si>
    <t>H1RT-43-H</t>
  </si>
  <si>
    <t>H1RT-44-H</t>
  </si>
  <si>
    <t>H1RT-45-H</t>
  </si>
  <si>
    <t>H1RT-46-H</t>
  </si>
  <si>
    <t xml:space="preserve">eclosed but dead </t>
  </si>
  <si>
    <t>eclosed but dead</t>
  </si>
  <si>
    <t>H1RT-47-H</t>
  </si>
  <si>
    <t>H1RT-48-H</t>
  </si>
  <si>
    <t>H1RT-49-H</t>
  </si>
  <si>
    <t>A2-20RT-A5</t>
  </si>
  <si>
    <t>H-11RT-H3</t>
  </si>
  <si>
    <t>H-12RT-B8</t>
  </si>
  <si>
    <t>H-12RT-H1</t>
  </si>
  <si>
    <t>A6RT-7</t>
  </si>
  <si>
    <t>A6RT-8</t>
  </si>
  <si>
    <t>died before could be entered into trik</t>
  </si>
  <si>
    <t>A2-17-1</t>
  </si>
  <si>
    <t>A2-17-2</t>
  </si>
  <si>
    <t>A2-17-3</t>
  </si>
  <si>
    <t>A2-17-4</t>
  </si>
  <si>
    <t>A2-17-5</t>
  </si>
  <si>
    <t>A2-17-6</t>
  </si>
  <si>
    <t>A2-17-7</t>
  </si>
  <si>
    <t>A2-17-8</t>
  </si>
  <si>
    <t>A2-17-9</t>
  </si>
  <si>
    <t>A2-17-10</t>
  </si>
  <si>
    <t>A2-17-11</t>
  </si>
  <si>
    <t>A2-17-12</t>
  </si>
  <si>
    <t>A2-17-13</t>
  </si>
  <si>
    <t>A2-17-14</t>
  </si>
  <si>
    <t>A2-17-15</t>
  </si>
  <si>
    <t>A2-17-16</t>
  </si>
  <si>
    <t>A2-17-17</t>
  </si>
  <si>
    <t>A2-17-18</t>
  </si>
  <si>
    <t>A2-17-19</t>
  </si>
  <si>
    <t>A2-17-20</t>
  </si>
  <si>
    <t>A2-17-21</t>
  </si>
  <si>
    <t>A2-17-22</t>
  </si>
  <si>
    <t>A2-17-23</t>
  </si>
  <si>
    <t>A2-17-24</t>
  </si>
  <si>
    <t>A2-17-25</t>
  </si>
  <si>
    <t>A2-17-26</t>
  </si>
  <si>
    <t>A2-17-27</t>
  </si>
  <si>
    <t>A2-17-28</t>
  </si>
  <si>
    <t>A2-17-29</t>
  </si>
  <si>
    <t>A2-17-30</t>
  </si>
  <si>
    <t>no space in FR but placed in incubator</t>
  </si>
  <si>
    <t>no space in incubator</t>
  </si>
  <si>
    <t>found roaming, not sure where originated from; no space in FR but placed in incubator</t>
  </si>
  <si>
    <t xml:space="preserve">moldy </t>
  </si>
  <si>
    <t>removed and put back 2018-10-19 20:00, moldy</t>
  </si>
  <si>
    <t>looked really weak when put into trik system, moldy, discarded</t>
  </si>
  <si>
    <t>escaped</t>
  </si>
  <si>
    <t>changed caps to parafilm 2018-10-25 14:30; infested with ants</t>
  </si>
  <si>
    <t>changed caps to parafilm 2018-10-25 14:30</t>
  </si>
  <si>
    <t>marked as 1-28 originally; corrected</t>
  </si>
  <si>
    <t>changed cap to parafilm 2018-10-25 16:30</t>
  </si>
  <si>
    <t>changed cap to parafilm 2018-10-25 16:30; disturbed on 2018-10-26 23:50</t>
  </si>
  <si>
    <t>changed cap to parafilm 2018-10-25 14:30</t>
  </si>
  <si>
    <t>changed caps to parafilm 2018-10-25 14:30; infested with ants, discarded</t>
  </si>
  <si>
    <t>marked as SO; changed to RT</t>
  </si>
  <si>
    <t>infested with ants, discarded</t>
  </si>
  <si>
    <t>never put in trik monitor</t>
  </si>
  <si>
    <t>head flattened</t>
  </si>
  <si>
    <t>change water tube 2018-10-29 15:00</t>
  </si>
  <si>
    <t>changed water tubes 2018-10-29 15:00</t>
  </si>
  <si>
    <t>changed water tube 2018-10-29 15:00</t>
  </si>
  <si>
    <t>empty not transferred</t>
  </si>
  <si>
    <t>moldy, discarded</t>
  </si>
  <si>
    <t>frozen</t>
  </si>
  <si>
    <t>changed water tube 2018-10-29 15:00; no space in FR but placed in incubator</t>
  </si>
  <si>
    <t>CA2RT-4</t>
  </si>
  <si>
    <t>33</t>
  </si>
  <si>
    <t>52</t>
  </si>
  <si>
    <t>55</t>
  </si>
  <si>
    <t>never placed in trik monitor</t>
  </si>
  <si>
    <t>never placed in monitor, stuck in food</t>
  </si>
  <si>
    <t>A3-11RT-C2</t>
  </si>
  <si>
    <t>31</t>
  </si>
  <si>
    <t>69</t>
  </si>
  <si>
    <t>H-11RT-F5</t>
  </si>
  <si>
    <t>45</t>
  </si>
  <si>
    <t>65</t>
  </si>
  <si>
    <t>changed water 2018-11-04 21:00</t>
  </si>
  <si>
    <t>62</t>
  </si>
  <si>
    <t>moldy,discarded</t>
  </si>
  <si>
    <t>a9w46_18</t>
  </si>
  <si>
    <t>fell out of plate, missing</t>
  </si>
  <si>
    <t>73</t>
  </si>
  <si>
    <t>A2-20RT-A3</t>
  </si>
  <si>
    <t>died in incubator without being in FR trik</t>
  </si>
  <si>
    <t>A2-11RT-D3</t>
  </si>
  <si>
    <t>A17RT-G10</t>
  </si>
  <si>
    <t>eaten by ants</t>
  </si>
  <si>
    <t>marked as h11b2_a8, changed</t>
  </si>
  <si>
    <t>died in incubator, never put in trik</t>
  </si>
  <si>
    <t>infested with ants</t>
  </si>
  <si>
    <t>change water 2018-11-16 20:00</t>
  </si>
  <si>
    <t xml:space="preserve">position originally marked as 1-5, changed </t>
  </si>
  <si>
    <t>originally marked as 1-12, changed</t>
  </si>
  <si>
    <t>discarded</t>
  </si>
  <si>
    <t>A3-15RT-C1</t>
  </si>
  <si>
    <t>A3-13RT-B4</t>
  </si>
  <si>
    <t>A3-13RT-F1</t>
  </si>
  <si>
    <t>A2-15RT-C11</t>
  </si>
  <si>
    <t>?</t>
  </si>
  <si>
    <t>54</t>
  </si>
  <si>
    <t>eclosed, but dead</t>
  </si>
  <si>
    <t>A3-11RT-G10</t>
  </si>
  <si>
    <t>A3-11RT-E6</t>
  </si>
  <si>
    <t>found roaming, not originally from this well</t>
  </si>
  <si>
    <t>56</t>
  </si>
  <si>
    <t>dead before placed in trik</t>
  </si>
  <si>
    <t>tube not reading right (disrupted by cotton), corrected 2018-11-26 20:40</t>
  </si>
  <si>
    <t>A3-13RT-F10</t>
  </si>
  <si>
    <t>found roaming, not originally from this well, dead when eclosed</t>
  </si>
  <si>
    <t>dead before could be placed in trik</t>
  </si>
  <si>
    <t>looks weak; dead before could be placed in trik</t>
  </si>
  <si>
    <t>A3-14RT-A1</t>
  </si>
  <si>
    <t>58</t>
  </si>
  <si>
    <t>A3-12RT-A2</t>
  </si>
  <si>
    <t>A2-24RT-D3</t>
  </si>
  <si>
    <t>dead before could be placed in trik monitor</t>
  </si>
  <si>
    <t>A3-13RT-B1</t>
  </si>
  <si>
    <t xml:space="preserve">dead before could be placed in trik; squished </t>
  </si>
  <si>
    <t>originally marked as h11w35_18</t>
  </si>
  <si>
    <t>change water 2018-11-16 20:00; dead before could be placed in trik</t>
  </si>
  <si>
    <t>stuck in cotton, probably has bad reading</t>
  </si>
  <si>
    <t>72</t>
  </si>
  <si>
    <t>marked as dead but actually found dead 2018-12-13 in free run</t>
  </si>
  <si>
    <t>disturbed 2018-12-14 12:30, stuck in cotton</t>
  </si>
  <si>
    <t>74</t>
  </si>
  <si>
    <t>A3-12RT-D8</t>
  </si>
  <si>
    <t>A2-20RT-C4</t>
  </si>
  <si>
    <t>frozen for Glen Hood</t>
  </si>
  <si>
    <t>originally SO, changed to RT, frozen for Glen Hood</t>
  </si>
  <si>
    <t>A3-12RT-G9</t>
  </si>
  <si>
    <t>marked as h11w16_18</t>
  </si>
  <si>
    <t>marked as h11b21_18, moldy, discarded</t>
  </si>
  <si>
    <t>looks weak</t>
  </si>
  <si>
    <t>pos originally marked 5-30, changed to 5-28</t>
  </si>
  <si>
    <t>pos originally marked as 5-28, changed to 5-30</t>
  </si>
  <si>
    <t>looks really weak: on back but wriggling legs 2019-02-25 16:30</t>
  </si>
  <si>
    <t>changed water 2019-02-27 21:00</t>
  </si>
  <si>
    <t>marked incorrectly as h-2RT-C10, changed water 2019-02-27 21:00</t>
  </si>
  <si>
    <t>mistakenly marked as placed in 1-2</t>
  </si>
  <si>
    <t>changed water 2019-03-20 21:03</t>
  </si>
  <si>
    <t>A12SO-E1</t>
  </si>
  <si>
    <t>two pupas in this well</t>
  </si>
  <si>
    <t>stuck between glass and water tube</t>
  </si>
  <si>
    <t>two pupae in this well</t>
  </si>
  <si>
    <t>looked really weak, died before could be put in trik</t>
  </si>
  <si>
    <t>disturbed to check for death 2019-04-03 16:22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</si>
</sst>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0.000"/>
  </numFmts>
  <fonts count="4" x14ac:knownFonts="1">
    <font>
      <sz val="12"/>
      <color theme="1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EB9C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10" borderId="0" applyNumberFormat="0" applyBorder="0" applyAlignment="0" applyProtection="0"/>
  </cellStyleXfs>
  <cellXfs count="85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vertical="center"/>
    </xf>
    <xf numFmtId="49" fontId="0" fillId="2" borderId="0" xfId="0" applyNumberFormat="1" applyFill="1" applyAlignment="1">
      <alignment vertical="center"/>
    </xf>
    <xf numFmtId="49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64" fontId="0" fillId="0" borderId="0" xfId="0" applyNumberFormat="1"/>
    <xf numFmtId="0" fontId="0" fillId="3" borderId="0" xfId="0" applyFill="1"/>
    <xf numFmtId="164" fontId="0" fillId="3" borderId="0" xfId="0" applyNumberFormat="1" applyFill="1"/>
    <xf numFmtId="49" fontId="0" fillId="3" borderId="0" xfId="0" applyNumberFormat="1" applyFill="1"/>
    <xf numFmtId="49" fontId="0" fillId="4" borderId="0" xfId="0" applyNumberFormat="1" applyFill="1"/>
    <xf numFmtId="0" fontId="0" fillId="4" borderId="0" xfId="0" applyFill="1"/>
    <xf numFmtId="0" fontId="0" fillId="5" borderId="0" xfId="0" applyFill="1"/>
    <xf numFmtId="49" fontId="0" fillId="5" borderId="0" xfId="0" applyNumberFormat="1" applyFill="1"/>
    <xf numFmtId="164" fontId="0" fillId="5" borderId="0" xfId="0" applyNumberFormat="1" applyFill="1"/>
    <xf numFmtId="49" fontId="0" fillId="6" borderId="0" xfId="0" applyNumberFormat="1" applyFill="1"/>
    <xf numFmtId="21" fontId="0" fillId="0" borderId="0" xfId="0" applyNumberFormat="1"/>
    <xf numFmtId="11" fontId="0" fillId="0" borderId="0" xfId="0" applyNumberFormat="1"/>
    <xf numFmtId="49" fontId="1" fillId="4" borderId="0" xfId="0" applyNumberFormat="1" applyFont="1" applyFill="1"/>
    <xf numFmtId="49" fontId="1" fillId="0" borderId="0" xfId="0" applyNumberFormat="1" applyFont="1"/>
    <xf numFmtId="49" fontId="0" fillId="7" borderId="0" xfId="0" applyNumberFormat="1" applyFill="1"/>
    <xf numFmtId="0" fontId="0" fillId="7" borderId="0" xfId="0" applyFill="1"/>
    <xf numFmtId="49" fontId="0" fillId="8" borderId="0" xfId="0" applyNumberFormat="1" applyFill="1"/>
    <xf numFmtId="49" fontId="1" fillId="8" borderId="0" xfId="0" applyNumberFormat="1" applyFont="1" applyFill="1"/>
    <xf numFmtId="46" fontId="0" fillId="0" borderId="0" xfId="0" applyNumberFormat="1"/>
    <xf numFmtId="0" fontId="0" fillId="0" borderId="1" xfId="0" applyBorder="1"/>
    <xf numFmtId="0" fontId="0" fillId="0" borderId="2" xfId="0" applyBorder="1"/>
    <xf numFmtId="49" fontId="0" fillId="0" borderId="2" xfId="0" applyNumberFormat="1" applyBorder="1"/>
    <xf numFmtId="164" fontId="0" fillId="0" borderId="2" xfId="0" applyNumberFormat="1" applyBorder="1"/>
    <xf numFmtId="49" fontId="0" fillId="0" borderId="3" xfId="0" applyNumberFormat="1" applyBorder="1"/>
    <xf numFmtId="0" fontId="0" fillId="0" borderId="4" xfId="0" applyBorder="1"/>
    <xf numFmtId="49" fontId="0" fillId="0" borderId="5" xfId="0" applyNumberFormat="1" applyBorder="1"/>
    <xf numFmtId="49" fontId="0" fillId="0" borderId="4" xfId="0" applyNumberFormat="1" applyBorder="1"/>
    <xf numFmtId="49" fontId="0" fillId="0" borderId="6" xfId="0" applyNumberFormat="1" applyBorder="1"/>
    <xf numFmtId="49" fontId="0" fillId="0" borderId="7" xfId="0" applyNumberFormat="1" applyBorder="1"/>
    <xf numFmtId="49" fontId="0" fillId="0" borderId="8" xfId="0" applyNumberFormat="1" applyBorder="1"/>
    <xf numFmtId="0" fontId="0" fillId="3" borderId="1" xfId="0" applyFill="1" applyBorder="1"/>
    <xf numFmtId="0" fontId="0" fillId="3" borderId="2" xfId="0" applyFill="1" applyBorder="1"/>
    <xf numFmtId="164" fontId="0" fillId="3" borderId="2" xfId="0" applyNumberFormat="1" applyFill="1" applyBorder="1"/>
    <xf numFmtId="49" fontId="0" fillId="3" borderId="2" xfId="0" applyNumberFormat="1" applyFill="1" applyBorder="1"/>
    <xf numFmtId="49" fontId="0" fillId="3" borderId="3" xfId="0" applyNumberFormat="1" applyFill="1" applyBorder="1"/>
    <xf numFmtId="0" fontId="0" fillId="3" borderId="6" xfId="0" applyFill="1" applyBorder="1"/>
    <xf numFmtId="0" fontId="0" fillId="3" borderId="7" xfId="0" applyFill="1" applyBorder="1"/>
    <xf numFmtId="164" fontId="0" fillId="3" borderId="7" xfId="0" applyNumberFormat="1" applyFill="1" applyBorder="1"/>
    <xf numFmtId="49" fontId="0" fillId="3" borderId="7" xfId="0" applyNumberFormat="1" applyFill="1" applyBorder="1"/>
    <xf numFmtId="49" fontId="0" fillId="3" borderId="8" xfId="0" applyNumberFormat="1" applyFill="1" applyBorder="1"/>
    <xf numFmtId="0" fontId="0" fillId="0" borderId="9" xfId="0" applyBorder="1"/>
    <xf numFmtId="49" fontId="0" fillId="0" borderId="9" xfId="0" applyNumberFormat="1" applyBorder="1"/>
    <xf numFmtId="49" fontId="0" fillId="4" borderId="10" xfId="0" applyNumberFormat="1" applyFill="1" applyBorder="1"/>
    <xf numFmtId="49" fontId="0" fillId="0" borderId="10" xfId="0" applyNumberFormat="1" applyBorder="1"/>
    <xf numFmtId="0" fontId="0" fillId="0" borderId="10" xfId="0" applyBorder="1"/>
    <xf numFmtId="20" fontId="0" fillId="0" borderId="0" xfId="0" applyNumberFormat="1"/>
    <xf numFmtId="0" fontId="2" fillId="0" borderId="10" xfId="0" applyFont="1" applyBorder="1"/>
    <xf numFmtId="49" fontId="0" fillId="9" borderId="0" xfId="0" applyNumberFormat="1" applyFill="1"/>
    <xf numFmtId="0" fontId="0" fillId="9" borderId="0" xfId="0" applyFill="1"/>
    <xf numFmtId="49" fontId="0" fillId="9" borderId="10" xfId="0" applyNumberFormat="1" applyFill="1" applyBorder="1"/>
    <xf numFmtId="0" fontId="0" fillId="9" borderId="10" xfId="0" applyFill="1" applyBorder="1"/>
    <xf numFmtId="49" fontId="0" fillId="9" borderId="9" xfId="0" applyNumberFormat="1" applyFill="1" applyBorder="1"/>
    <xf numFmtId="0" fontId="0" fillId="9" borderId="9" xfId="0" applyFill="1" applyBorder="1"/>
    <xf numFmtId="14" fontId="0" fillId="0" borderId="0" xfId="0" applyNumberFormat="1"/>
    <xf numFmtId="164" fontId="0" fillId="2" borderId="0" xfId="0" applyNumberFormat="1" applyFill="1" applyAlignment="1">
      <alignment vertical="center"/>
    </xf>
    <xf numFmtId="164" fontId="0" fillId="0" borderId="7" xfId="0" applyNumberFormat="1" applyBorder="1"/>
    <xf numFmtId="164" fontId="0" fillId="7" borderId="0" xfId="0" applyNumberFormat="1" applyFill="1"/>
    <xf numFmtId="164" fontId="0" fillId="4" borderId="0" xfId="0" applyNumberFormat="1" applyFill="1"/>
    <xf numFmtId="164" fontId="0" fillId="9" borderId="0" xfId="0" applyNumberFormat="1" applyFill="1"/>
    <xf numFmtId="164" fontId="0" fillId="9" borderId="10" xfId="0" applyNumberFormat="1" applyFill="1" applyBorder="1"/>
    <xf numFmtId="164" fontId="0" fillId="9" borderId="9" xfId="0" applyNumberFormat="1" applyFill="1" applyBorder="1"/>
    <xf numFmtId="164" fontId="0" fillId="0" borderId="10" xfId="0" applyNumberFormat="1" applyBorder="1"/>
    <xf numFmtId="164" fontId="0" fillId="0" borderId="0" xfId="0" applyNumberFormat="1" applyAlignment="1">
      <alignment horizontal="center" vertical="center"/>
    </xf>
    <xf numFmtId="164" fontId="0" fillId="0" borderId="9" xfId="0" applyNumberFormat="1" applyBorder="1"/>
    <xf numFmtId="0" fontId="0" fillId="0" borderId="7" xfId="0" applyBorder="1"/>
    <xf numFmtId="49" fontId="0" fillId="4" borderId="7" xfId="0" applyNumberFormat="1" applyFill="1" applyBorder="1"/>
    <xf numFmtId="165" fontId="0" fillId="0" borderId="0" xfId="0" applyNumberFormat="1"/>
    <xf numFmtId="165" fontId="0" fillId="0" borderId="9" xfId="0" applyNumberFormat="1" applyBorder="1"/>
    <xf numFmtId="0" fontId="0" fillId="2" borderId="0" xfId="0" applyFill="1"/>
    <xf numFmtId="0" fontId="0" fillId="9" borderId="7" xfId="0" applyFill="1" applyBorder="1"/>
    <xf numFmtId="49" fontId="0" fillId="9" borderId="7" xfId="0" applyNumberFormat="1" applyFill="1" applyBorder="1"/>
    <xf numFmtId="164" fontId="0" fillId="9" borderId="7" xfId="0" applyNumberFormat="1" applyFill="1" applyBorder="1"/>
    <xf numFmtId="0" fontId="3" fillId="10" borderId="0" xfId="1"/>
    <xf numFmtId="164" fontId="0" fillId="0" borderId="0" xfId="0" applyNumberFormat="1" applyAlignment="1">
      <alignment horizontal="left" vertical="center"/>
    </xf>
    <xf numFmtId="1" fontId="0" fillId="0" borderId="0" xfId="0" applyNumberFormat="1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F78F5-4EA8-6A42-B216-41A8EC7A5E8D}">
  <dimension ref="A1:AC305"/>
  <sheetViews>
    <sheetView topLeftCell="C1" workbookViewId="0">
      <pane ySplit="1" topLeftCell="A148" activePane="bottomLeft" state="frozen"/>
      <selection pane="bottomLeft" activeCell="F154" sqref="E154:F157"/>
    </sheetView>
  </sheetViews>
  <sheetFormatPr defaultColWidth="11" defaultRowHeight="15.75" x14ac:dyDescent="0.25"/>
  <cols>
    <col min="2" max="2" width="16.625" bestFit="1" customWidth="1"/>
    <col min="4" max="4" width="11" style="1"/>
    <col min="6" max="6" width="14.125" style="8" customWidth="1"/>
    <col min="18" max="18" width="17.5" bestFit="1" customWidth="1"/>
  </cols>
  <sheetData>
    <row r="1" spans="1:23" s="4" customFormat="1" x14ac:dyDescent="0.25">
      <c r="A1" s="4" t="s">
        <v>44</v>
      </c>
      <c r="B1" s="4" t="s">
        <v>2</v>
      </c>
      <c r="C1" s="4" t="s">
        <v>10</v>
      </c>
      <c r="D1" s="5" t="s">
        <v>45</v>
      </c>
      <c r="E1" s="6" t="s">
        <v>46</v>
      </c>
      <c r="F1" s="62" t="s">
        <v>47</v>
      </c>
      <c r="G1" s="7" t="s">
        <v>48</v>
      </c>
      <c r="H1" s="6" t="s">
        <v>49</v>
      </c>
      <c r="I1" s="7" t="s">
        <v>50</v>
      </c>
      <c r="J1" s="7" t="s">
        <v>403</v>
      </c>
      <c r="K1" s="7" t="s">
        <v>402</v>
      </c>
      <c r="L1" s="5" t="s">
        <v>447</v>
      </c>
      <c r="M1" s="5" t="s">
        <v>51</v>
      </c>
      <c r="N1" s="5" t="s">
        <v>52</v>
      </c>
      <c r="O1" s="5" t="s">
        <v>53</v>
      </c>
      <c r="P1" s="5" t="s">
        <v>54</v>
      </c>
      <c r="Q1" s="4" t="s">
        <v>61</v>
      </c>
      <c r="R1" s="4" t="s">
        <v>62</v>
      </c>
    </row>
    <row r="2" spans="1:23" x14ac:dyDescent="0.25">
      <c r="A2" t="s">
        <v>57</v>
      </c>
      <c r="B2" t="s">
        <v>58</v>
      </c>
      <c r="C2" t="s">
        <v>60</v>
      </c>
      <c r="D2" s="1" t="s">
        <v>87</v>
      </c>
      <c r="E2">
        <v>1</v>
      </c>
      <c r="F2" s="8">
        <v>43328</v>
      </c>
      <c r="G2">
        <v>1</v>
      </c>
      <c r="H2" t="s">
        <v>55</v>
      </c>
      <c r="I2" t="s">
        <v>56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x14ac:dyDescent="0.25">
      <c r="A3" t="s">
        <v>57</v>
      </c>
      <c r="B3" t="s">
        <v>59</v>
      </c>
      <c r="C3" t="s">
        <v>60</v>
      </c>
      <c r="D3" s="1" t="s">
        <v>87</v>
      </c>
      <c r="E3">
        <v>1</v>
      </c>
      <c r="F3" s="8">
        <v>43328</v>
      </c>
      <c r="G3">
        <v>1</v>
      </c>
      <c r="H3" t="s">
        <v>55</v>
      </c>
      <c r="I3" t="s">
        <v>56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x14ac:dyDescent="0.25">
      <c r="A4" t="s">
        <v>57</v>
      </c>
      <c r="B4" t="s">
        <v>58</v>
      </c>
      <c r="C4" t="s">
        <v>60</v>
      </c>
      <c r="D4" s="1" t="s">
        <v>87</v>
      </c>
      <c r="E4">
        <v>5</v>
      </c>
      <c r="F4" s="8">
        <v>43332</v>
      </c>
      <c r="G4">
        <v>1</v>
      </c>
      <c r="H4" s="1" t="s">
        <v>188</v>
      </c>
      <c r="I4">
        <v>241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x14ac:dyDescent="0.25">
      <c r="A5" t="s">
        <v>57</v>
      </c>
      <c r="B5" t="s">
        <v>59</v>
      </c>
      <c r="C5" t="s">
        <v>60</v>
      </c>
      <c r="D5" s="1" t="s">
        <v>87</v>
      </c>
      <c r="E5">
        <v>5</v>
      </c>
      <c r="F5" s="8">
        <v>43332</v>
      </c>
      <c r="G5">
        <v>1</v>
      </c>
      <c r="H5" s="1" t="s">
        <v>188</v>
      </c>
      <c r="I5">
        <v>60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x14ac:dyDescent="0.25">
      <c r="A6" t="s">
        <v>57</v>
      </c>
      <c r="B6" t="s">
        <v>58</v>
      </c>
      <c r="C6" t="s">
        <v>60</v>
      </c>
      <c r="D6" s="1" t="s">
        <v>87</v>
      </c>
      <c r="E6">
        <v>6</v>
      </c>
      <c r="F6" s="8">
        <v>43333</v>
      </c>
      <c r="G6">
        <v>1</v>
      </c>
      <c r="H6" s="1" t="s">
        <v>188</v>
      </c>
      <c r="I6">
        <v>232</v>
      </c>
      <c r="M6" s="1" t="s">
        <v>83</v>
      </c>
      <c r="N6" s="1" t="s">
        <v>63</v>
      </c>
      <c r="O6" s="17" t="s">
        <v>66</v>
      </c>
      <c r="P6" s="17" t="s">
        <v>67</v>
      </c>
      <c r="Q6" s="1" t="s">
        <v>71</v>
      </c>
      <c r="R6" s="1" t="s">
        <v>72</v>
      </c>
      <c r="S6" s="1"/>
      <c r="T6" s="1"/>
      <c r="U6" s="1"/>
      <c r="V6" s="1"/>
      <c r="W6" s="1"/>
    </row>
    <row r="7" spans="1:23" x14ac:dyDescent="0.25">
      <c r="A7" t="s">
        <v>57</v>
      </c>
      <c r="B7" t="s">
        <v>59</v>
      </c>
      <c r="C7" t="s">
        <v>60</v>
      </c>
      <c r="D7" s="1" t="s">
        <v>87</v>
      </c>
      <c r="E7">
        <v>6</v>
      </c>
      <c r="F7" s="8">
        <v>43333</v>
      </c>
      <c r="G7">
        <v>1</v>
      </c>
      <c r="H7" s="1" t="s">
        <v>188</v>
      </c>
      <c r="I7">
        <v>123</v>
      </c>
      <c r="M7" s="1" t="s">
        <v>83</v>
      </c>
      <c r="N7" s="1" t="s">
        <v>63</v>
      </c>
      <c r="O7" s="17" t="s">
        <v>66</v>
      </c>
      <c r="P7" s="17" t="s">
        <v>67</v>
      </c>
      <c r="Q7" s="1" t="s">
        <v>71</v>
      </c>
      <c r="R7" s="1" t="s">
        <v>72</v>
      </c>
      <c r="S7" s="1"/>
      <c r="T7" s="1"/>
      <c r="U7" s="1"/>
      <c r="V7" s="1"/>
      <c r="W7" s="1"/>
    </row>
    <row r="8" spans="1:23" x14ac:dyDescent="0.25">
      <c r="A8" t="s">
        <v>57</v>
      </c>
      <c r="B8" t="s">
        <v>58</v>
      </c>
      <c r="C8" t="s">
        <v>60</v>
      </c>
      <c r="D8" s="1" t="s">
        <v>87</v>
      </c>
      <c r="E8">
        <v>7</v>
      </c>
      <c r="F8" s="8">
        <v>43334</v>
      </c>
      <c r="G8">
        <v>1</v>
      </c>
      <c r="H8" s="1" t="s">
        <v>188</v>
      </c>
      <c r="I8">
        <v>298</v>
      </c>
      <c r="M8" s="1" t="s">
        <v>63</v>
      </c>
      <c r="N8" s="1" t="s">
        <v>64</v>
      </c>
      <c r="O8" s="17" t="s">
        <v>67</v>
      </c>
      <c r="P8" s="17" t="s">
        <v>68</v>
      </c>
      <c r="Q8" s="1" t="s">
        <v>72</v>
      </c>
      <c r="R8" s="1" t="s">
        <v>73</v>
      </c>
      <c r="S8" s="1"/>
      <c r="T8" s="1"/>
      <c r="U8" s="1"/>
      <c r="V8" s="1"/>
      <c r="W8" s="1"/>
    </row>
    <row r="9" spans="1:23" x14ac:dyDescent="0.25">
      <c r="A9" t="s">
        <v>57</v>
      </c>
      <c r="B9" t="s">
        <v>59</v>
      </c>
      <c r="C9" t="s">
        <v>60</v>
      </c>
      <c r="D9" s="1" t="s">
        <v>87</v>
      </c>
      <c r="E9">
        <v>7</v>
      </c>
      <c r="F9" s="8">
        <v>43334</v>
      </c>
      <c r="G9">
        <v>1</v>
      </c>
      <c r="H9" s="1" t="s">
        <v>188</v>
      </c>
      <c r="I9">
        <v>153</v>
      </c>
      <c r="M9" s="1" t="s">
        <v>63</v>
      </c>
      <c r="N9" s="1" t="s">
        <v>64</v>
      </c>
      <c r="O9" s="17" t="s">
        <v>67</v>
      </c>
      <c r="P9" s="17" t="s">
        <v>68</v>
      </c>
      <c r="Q9" s="1" t="s">
        <v>72</v>
      </c>
      <c r="R9" s="1" t="s">
        <v>73</v>
      </c>
      <c r="S9" s="1"/>
      <c r="T9" s="1"/>
      <c r="U9" s="1"/>
      <c r="V9" s="1"/>
      <c r="W9" s="1"/>
    </row>
    <row r="10" spans="1:23" s="9" customFormat="1" x14ac:dyDescent="0.25">
      <c r="A10" s="9" t="s">
        <v>57</v>
      </c>
      <c r="B10" s="9" t="s">
        <v>58</v>
      </c>
      <c r="C10" s="9" t="s">
        <v>60</v>
      </c>
      <c r="D10" s="1" t="s">
        <v>87</v>
      </c>
      <c r="E10" s="9">
        <v>8</v>
      </c>
      <c r="F10" s="10">
        <v>43335</v>
      </c>
      <c r="G10" s="9">
        <v>1</v>
      </c>
      <c r="H10" s="1" t="s">
        <v>188</v>
      </c>
      <c r="I10" s="9">
        <v>316</v>
      </c>
      <c r="M10" s="11" t="s">
        <v>64</v>
      </c>
      <c r="N10" s="11" t="s">
        <v>65</v>
      </c>
      <c r="O10" s="17" t="s">
        <v>68</v>
      </c>
      <c r="P10" s="17" t="s">
        <v>69</v>
      </c>
      <c r="Q10" s="11" t="s">
        <v>73</v>
      </c>
      <c r="R10" s="11" t="s">
        <v>74</v>
      </c>
      <c r="S10" s="11"/>
      <c r="T10" s="11"/>
      <c r="U10" s="11"/>
      <c r="V10" s="11"/>
      <c r="W10" s="11"/>
    </row>
    <row r="11" spans="1:23" s="9" customFormat="1" x14ac:dyDescent="0.25">
      <c r="A11" s="9" t="s">
        <v>57</v>
      </c>
      <c r="B11" s="9" t="s">
        <v>59</v>
      </c>
      <c r="C11" s="9" t="s">
        <v>60</v>
      </c>
      <c r="D11" s="1" t="s">
        <v>87</v>
      </c>
      <c r="E11" s="9">
        <v>8</v>
      </c>
      <c r="F11" s="10">
        <v>43335</v>
      </c>
      <c r="G11" s="9">
        <v>1</v>
      </c>
      <c r="H11" s="1" t="s">
        <v>188</v>
      </c>
      <c r="I11" s="9">
        <v>152</v>
      </c>
      <c r="M11" s="11" t="s">
        <v>64</v>
      </c>
      <c r="N11" s="11" t="s">
        <v>65</v>
      </c>
      <c r="O11" s="17" t="s">
        <v>68</v>
      </c>
      <c r="P11" s="17" t="s">
        <v>69</v>
      </c>
      <c r="Q11" s="11" t="s">
        <v>73</v>
      </c>
      <c r="R11" s="11" t="s">
        <v>74</v>
      </c>
      <c r="S11" s="11"/>
      <c r="T11" s="11"/>
      <c r="U11" s="11"/>
      <c r="V11" s="11"/>
      <c r="W11" s="11"/>
    </row>
    <row r="12" spans="1:23" x14ac:dyDescent="0.25">
      <c r="A12" t="s">
        <v>57</v>
      </c>
      <c r="B12" t="s">
        <v>58</v>
      </c>
      <c r="C12" t="s">
        <v>60</v>
      </c>
      <c r="D12" s="1" t="s">
        <v>87</v>
      </c>
      <c r="E12">
        <v>9</v>
      </c>
      <c r="F12" s="8">
        <v>43336</v>
      </c>
      <c r="G12">
        <v>1</v>
      </c>
      <c r="H12" s="1" t="s">
        <v>188</v>
      </c>
      <c r="I12">
        <v>302</v>
      </c>
      <c r="M12" s="1" t="s">
        <v>65</v>
      </c>
      <c r="N12" s="1" t="s">
        <v>66</v>
      </c>
      <c r="O12" s="17" t="s">
        <v>69</v>
      </c>
      <c r="P12" s="17" t="s">
        <v>70</v>
      </c>
      <c r="Q12" s="1" t="s">
        <v>74</v>
      </c>
      <c r="R12" s="1" t="s">
        <v>75</v>
      </c>
      <c r="S12" s="1"/>
      <c r="T12" s="1"/>
      <c r="U12" s="1"/>
      <c r="V12" s="1"/>
      <c r="W12" s="1"/>
    </row>
    <row r="13" spans="1:23" x14ac:dyDescent="0.25">
      <c r="A13" t="s">
        <v>57</v>
      </c>
      <c r="B13" t="s">
        <v>59</v>
      </c>
      <c r="C13" t="s">
        <v>60</v>
      </c>
      <c r="D13" s="1" t="s">
        <v>87</v>
      </c>
      <c r="E13">
        <v>9</v>
      </c>
      <c r="F13" s="8">
        <v>43336</v>
      </c>
      <c r="G13">
        <v>1</v>
      </c>
      <c r="H13" s="1" t="s">
        <v>188</v>
      </c>
      <c r="I13">
        <v>142</v>
      </c>
      <c r="M13" s="1" t="s">
        <v>65</v>
      </c>
      <c r="N13" s="1" t="s">
        <v>66</v>
      </c>
      <c r="O13" s="17" t="s">
        <v>69</v>
      </c>
      <c r="P13" s="17" t="s">
        <v>70</v>
      </c>
      <c r="Q13" s="1" t="s">
        <v>74</v>
      </c>
      <c r="R13" s="1" t="s">
        <v>75</v>
      </c>
      <c r="S13" s="1"/>
      <c r="T13" s="1"/>
      <c r="U13" s="1"/>
      <c r="V13" s="1"/>
      <c r="W13" s="1"/>
    </row>
    <row r="14" spans="1:23" s="9" customFormat="1" x14ac:dyDescent="0.25">
      <c r="A14" s="9" t="s">
        <v>57</v>
      </c>
      <c r="B14" s="9" t="s">
        <v>58</v>
      </c>
      <c r="C14" s="9" t="s">
        <v>60</v>
      </c>
      <c r="D14" s="1" t="s">
        <v>87</v>
      </c>
      <c r="E14" s="9">
        <v>10</v>
      </c>
      <c r="F14" s="10">
        <v>43337</v>
      </c>
      <c r="G14" s="9">
        <v>1</v>
      </c>
      <c r="H14" s="1" t="s">
        <v>188</v>
      </c>
      <c r="I14" s="9">
        <v>357</v>
      </c>
      <c r="M14" s="11" t="s">
        <v>66</v>
      </c>
      <c r="N14" s="11" t="s">
        <v>67</v>
      </c>
      <c r="O14" s="17" t="s">
        <v>70</v>
      </c>
      <c r="P14" s="17" t="s">
        <v>71</v>
      </c>
      <c r="Q14" s="11" t="s">
        <v>75</v>
      </c>
      <c r="R14" s="11" t="s">
        <v>76</v>
      </c>
      <c r="S14" s="11"/>
      <c r="T14" s="11"/>
      <c r="U14" s="11"/>
      <c r="V14" s="11"/>
      <c r="W14" s="11"/>
    </row>
    <row r="15" spans="1:23" s="9" customFormat="1" x14ac:dyDescent="0.25">
      <c r="A15" s="9" t="s">
        <v>57</v>
      </c>
      <c r="B15" s="9" t="s">
        <v>58</v>
      </c>
      <c r="C15" s="9" t="s">
        <v>60</v>
      </c>
      <c r="D15" s="1" t="s">
        <v>87</v>
      </c>
      <c r="E15" s="9">
        <v>10</v>
      </c>
      <c r="F15" s="10">
        <v>43337</v>
      </c>
      <c r="G15" s="9">
        <v>2</v>
      </c>
      <c r="H15" s="1" t="s">
        <v>188</v>
      </c>
      <c r="I15" s="9">
        <v>42</v>
      </c>
      <c r="M15" s="11" t="s">
        <v>66</v>
      </c>
      <c r="N15" s="11" t="s">
        <v>67</v>
      </c>
      <c r="O15" s="17" t="s">
        <v>70</v>
      </c>
      <c r="P15" s="17" t="s">
        <v>71</v>
      </c>
      <c r="Q15" s="11" t="s">
        <v>75</v>
      </c>
      <c r="R15" s="11" t="s">
        <v>76</v>
      </c>
      <c r="S15" s="11"/>
      <c r="T15" s="11"/>
      <c r="U15" s="11"/>
      <c r="V15" s="11"/>
      <c r="W15" s="11"/>
    </row>
    <row r="16" spans="1:23" s="9" customFormat="1" x14ac:dyDescent="0.25">
      <c r="A16" s="9" t="s">
        <v>57</v>
      </c>
      <c r="B16" s="9" t="s">
        <v>59</v>
      </c>
      <c r="C16" s="9" t="s">
        <v>60</v>
      </c>
      <c r="D16" s="1" t="s">
        <v>87</v>
      </c>
      <c r="E16" s="9">
        <v>10</v>
      </c>
      <c r="F16" s="10">
        <v>43337</v>
      </c>
      <c r="G16" s="9">
        <v>1</v>
      </c>
      <c r="H16" s="1" t="s">
        <v>188</v>
      </c>
      <c r="I16" s="9">
        <v>177</v>
      </c>
      <c r="M16" s="11" t="s">
        <v>66</v>
      </c>
      <c r="N16" s="11" t="s">
        <v>67</v>
      </c>
      <c r="O16" s="17" t="s">
        <v>70</v>
      </c>
      <c r="P16" s="17" t="s">
        <v>71</v>
      </c>
      <c r="Q16" s="11" t="s">
        <v>75</v>
      </c>
      <c r="R16" s="11" t="s">
        <v>76</v>
      </c>
      <c r="S16" s="11"/>
      <c r="T16" s="11"/>
      <c r="U16" s="11"/>
      <c r="V16" s="11"/>
      <c r="W16" s="11"/>
    </row>
    <row r="17" spans="1:23" s="14" customFormat="1" x14ac:dyDescent="0.25">
      <c r="A17" s="14" t="s">
        <v>57</v>
      </c>
      <c r="B17" s="14" t="s">
        <v>58</v>
      </c>
      <c r="C17" s="14" t="s">
        <v>60</v>
      </c>
      <c r="D17" s="15" t="s">
        <v>87</v>
      </c>
      <c r="E17" s="14">
        <v>11</v>
      </c>
      <c r="F17" s="16">
        <v>43338</v>
      </c>
      <c r="G17" s="14">
        <v>1</v>
      </c>
      <c r="H17" s="15" t="s">
        <v>188</v>
      </c>
      <c r="I17" s="14">
        <v>313</v>
      </c>
      <c r="M17" s="15" t="s">
        <v>67</v>
      </c>
      <c r="N17" s="15" t="s">
        <v>68</v>
      </c>
      <c r="O17" s="15" t="s">
        <v>71</v>
      </c>
      <c r="P17" s="15" t="s">
        <v>72</v>
      </c>
      <c r="Q17" s="1" t="s">
        <v>76</v>
      </c>
      <c r="R17" s="1" t="s">
        <v>77</v>
      </c>
      <c r="S17" s="15"/>
      <c r="T17" s="15"/>
      <c r="U17" s="15"/>
      <c r="V17" s="15"/>
      <c r="W17" s="15"/>
    </row>
    <row r="18" spans="1:23" s="14" customFormat="1" x14ac:dyDescent="0.25">
      <c r="A18" s="14" t="s">
        <v>57</v>
      </c>
      <c r="B18" s="14" t="s">
        <v>58</v>
      </c>
      <c r="C18" s="14" t="s">
        <v>60</v>
      </c>
      <c r="D18" s="15" t="s">
        <v>87</v>
      </c>
      <c r="E18" s="14">
        <v>11</v>
      </c>
      <c r="F18" s="16">
        <v>43338</v>
      </c>
      <c r="G18" s="14">
        <v>2</v>
      </c>
      <c r="H18" s="15" t="s">
        <v>188</v>
      </c>
      <c r="I18" s="14">
        <v>129</v>
      </c>
      <c r="M18" s="15" t="s">
        <v>67</v>
      </c>
      <c r="N18" s="15" t="s">
        <v>68</v>
      </c>
      <c r="O18" s="15" t="s">
        <v>71</v>
      </c>
      <c r="P18" s="15" t="s">
        <v>72</v>
      </c>
      <c r="Q18" s="1" t="s">
        <v>76</v>
      </c>
      <c r="R18" s="1" t="s">
        <v>77</v>
      </c>
      <c r="S18" s="15"/>
      <c r="T18" s="15"/>
      <c r="U18" s="15"/>
      <c r="V18" s="15"/>
      <c r="W18" s="15"/>
    </row>
    <row r="19" spans="1:23" s="14" customFormat="1" x14ac:dyDescent="0.25">
      <c r="A19" s="14" t="s">
        <v>57</v>
      </c>
      <c r="B19" s="14" t="s">
        <v>59</v>
      </c>
      <c r="C19" s="14" t="s">
        <v>60</v>
      </c>
      <c r="D19" s="15" t="s">
        <v>87</v>
      </c>
      <c r="E19" s="14">
        <v>11</v>
      </c>
      <c r="F19" s="16">
        <v>43338</v>
      </c>
      <c r="G19" s="14">
        <v>1</v>
      </c>
      <c r="H19" s="15" t="s">
        <v>188</v>
      </c>
      <c r="I19" s="14">
        <v>165</v>
      </c>
      <c r="M19" s="15" t="s">
        <v>67</v>
      </c>
      <c r="N19" s="15" t="s">
        <v>68</v>
      </c>
      <c r="O19" s="15" t="s">
        <v>71</v>
      </c>
      <c r="P19" s="15" t="s">
        <v>72</v>
      </c>
      <c r="Q19" s="1" t="s">
        <v>76</v>
      </c>
      <c r="R19" s="1" t="s">
        <v>77</v>
      </c>
      <c r="S19" s="15"/>
      <c r="T19" s="15"/>
      <c r="U19" s="15"/>
      <c r="V19" s="15"/>
      <c r="W19" s="15"/>
    </row>
    <row r="20" spans="1:23" s="9" customFormat="1" x14ac:dyDescent="0.25">
      <c r="A20" s="9" t="s">
        <v>57</v>
      </c>
      <c r="B20" s="9" t="s">
        <v>58</v>
      </c>
      <c r="C20" s="9" t="s">
        <v>60</v>
      </c>
      <c r="D20" s="1" t="s">
        <v>87</v>
      </c>
      <c r="E20" s="9">
        <v>12</v>
      </c>
      <c r="F20" s="10">
        <v>43339</v>
      </c>
      <c r="G20" s="9">
        <v>1</v>
      </c>
      <c r="H20" s="1" t="s">
        <v>188</v>
      </c>
      <c r="I20" s="9">
        <v>220</v>
      </c>
      <c r="M20" s="11" t="s">
        <v>68</v>
      </c>
      <c r="N20" s="11" t="s">
        <v>69</v>
      </c>
      <c r="O20" s="1" t="s">
        <v>72</v>
      </c>
      <c r="P20" s="1" t="s">
        <v>73</v>
      </c>
      <c r="Q20" s="1" t="s">
        <v>77</v>
      </c>
      <c r="R20" s="1" t="s">
        <v>78</v>
      </c>
      <c r="S20" s="11"/>
      <c r="T20" s="11"/>
      <c r="U20" s="11"/>
      <c r="V20" s="11"/>
      <c r="W20" s="11"/>
    </row>
    <row r="21" spans="1:23" s="9" customFormat="1" x14ac:dyDescent="0.25">
      <c r="A21" s="9" t="s">
        <v>57</v>
      </c>
      <c r="B21" s="9" t="s">
        <v>58</v>
      </c>
      <c r="C21" s="9" t="s">
        <v>60</v>
      </c>
      <c r="D21" s="1" t="s">
        <v>87</v>
      </c>
      <c r="E21" s="9">
        <v>12</v>
      </c>
      <c r="F21" s="10">
        <v>43339</v>
      </c>
      <c r="G21" s="9">
        <v>2</v>
      </c>
      <c r="H21" s="1" t="s">
        <v>188</v>
      </c>
      <c r="I21" s="9">
        <v>180</v>
      </c>
      <c r="M21" s="11" t="s">
        <v>68</v>
      </c>
      <c r="N21" s="11" t="s">
        <v>69</v>
      </c>
      <c r="O21" s="1" t="s">
        <v>72</v>
      </c>
      <c r="P21" s="1" t="s">
        <v>73</v>
      </c>
      <c r="Q21" s="11" t="s">
        <v>77</v>
      </c>
      <c r="R21" s="11" t="s">
        <v>78</v>
      </c>
      <c r="S21" s="11"/>
      <c r="T21" s="11"/>
      <c r="U21" s="11"/>
      <c r="V21" s="11"/>
      <c r="W21" s="11"/>
    </row>
    <row r="22" spans="1:23" s="9" customFormat="1" x14ac:dyDescent="0.25">
      <c r="A22" s="9" t="s">
        <v>57</v>
      </c>
      <c r="B22" s="9" t="s">
        <v>59</v>
      </c>
      <c r="C22" s="9" t="s">
        <v>60</v>
      </c>
      <c r="D22" s="1" t="s">
        <v>87</v>
      </c>
      <c r="E22" s="9">
        <v>12</v>
      </c>
      <c r="F22" s="10">
        <v>43339</v>
      </c>
      <c r="G22" s="9">
        <v>1</v>
      </c>
      <c r="H22" s="1" t="s">
        <v>188</v>
      </c>
      <c r="I22" s="9">
        <v>138</v>
      </c>
      <c r="M22" s="11" t="s">
        <v>68</v>
      </c>
      <c r="N22" s="11" t="s">
        <v>69</v>
      </c>
      <c r="O22" s="1" t="s">
        <v>72</v>
      </c>
      <c r="P22" s="1" t="s">
        <v>73</v>
      </c>
      <c r="Q22" s="11" t="s">
        <v>77</v>
      </c>
      <c r="R22" s="11" t="s">
        <v>78</v>
      </c>
      <c r="S22" s="11"/>
      <c r="T22" s="11"/>
      <c r="U22" s="11"/>
      <c r="V22" s="11"/>
      <c r="W22" s="11"/>
    </row>
    <row r="23" spans="1:23" x14ac:dyDescent="0.25">
      <c r="A23" t="s">
        <v>57</v>
      </c>
      <c r="B23" t="s">
        <v>58</v>
      </c>
      <c r="C23" t="s">
        <v>60</v>
      </c>
      <c r="D23" s="1" t="s">
        <v>87</v>
      </c>
      <c r="E23">
        <v>13</v>
      </c>
      <c r="F23" s="8">
        <v>43340</v>
      </c>
      <c r="G23">
        <v>1</v>
      </c>
      <c r="H23" s="1" t="s">
        <v>188</v>
      </c>
      <c r="I23">
        <v>210</v>
      </c>
      <c r="M23" s="1" t="s">
        <v>69</v>
      </c>
      <c r="N23" s="1" t="s">
        <v>70</v>
      </c>
      <c r="O23" s="1" t="s">
        <v>73</v>
      </c>
      <c r="P23" s="1" t="s">
        <v>74</v>
      </c>
      <c r="Q23" s="1" t="s">
        <v>78</v>
      </c>
      <c r="R23" s="1" t="s">
        <v>79</v>
      </c>
      <c r="S23" s="1"/>
      <c r="T23" s="1"/>
      <c r="U23" s="1"/>
      <c r="V23" s="1"/>
      <c r="W23" s="1"/>
    </row>
    <row r="24" spans="1:23" x14ac:dyDescent="0.25">
      <c r="A24" t="s">
        <v>57</v>
      </c>
      <c r="B24" t="s">
        <v>58</v>
      </c>
      <c r="C24" t="s">
        <v>60</v>
      </c>
      <c r="D24" s="1" t="s">
        <v>87</v>
      </c>
      <c r="E24">
        <v>13</v>
      </c>
      <c r="F24" s="8">
        <v>43340</v>
      </c>
      <c r="G24">
        <v>2</v>
      </c>
      <c r="H24" s="1" t="s">
        <v>188</v>
      </c>
      <c r="I24">
        <v>149</v>
      </c>
      <c r="M24" s="1" t="s">
        <v>69</v>
      </c>
      <c r="N24" s="1" t="s">
        <v>70</v>
      </c>
      <c r="O24" s="1" t="s">
        <v>73</v>
      </c>
      <c r="P24" s="1" t="s">
        <v>74</v>
      </c>
      <c r="Q24" s="1" t="s">
        <v>78</v>
      </c>
      <c r="R24" s="1" t="s">
        <v>79</v>
      </c>
      <c r="S24" s="1"/>
      <c r="T24" s="1"/>
      <c r="U24" s="1"/>
      <c r="V24" s="1"/>
      <c r="W24" s="1"/>
    </row>
    <row r="25" spans="1:23" x14ac:dyDescent="0.25">
      <c r="A25" t="s">
        <v>57</v>
      </c>
      <c r="B25" t="s">
        <v>59</v>
      </c>
      <c r="C25" t="s">
        <v>60</v>
      </c>
      <c r="D25" s="1" t="s">
        <v>87</v>
      </c>
      <c r="E25">
        <v>13</v>
      </c>
      <c r="F25" s="8">
        <v>43340</v>
      </c>
      <c r="G25">
        <v>1</v>
      </c>
      <c r="H25" s="1" t="s">
        <v>188</v>
      </c>
      <c r="I25">
        <v>121</v>
      </c>
      <c r="M25" s="1" t="s">
        <v>69</v>
      </c>
      <c r="N25" s="1" t="s">
        <v>70</v>
      </c>
      <c r="O25" s="1" t="s">
        <v>73</v>
      </c>
      <c r="P25" s="1" t="s">
        <v>74</v>
      </c>
      <c r="Q25" s="1" t="s">
        <v>78</v>
      </c>
      <c r="R25" s="1" t="s">
        <v>79</v>
      </c>
      <c r="S25" s="1"/>
      <c r="T25" s="1"/>
      <c r="U25" s="1"/>
      <c r="V25" s="1"/>
      <c r="W25" s="1"/>
    </row>
    <row r="26" spans="1:23" s="9" customFormat="1" x14ac:dyDescent="0.25">
      <c r="A26" s="9" t="s">
        <v>57</v>
      </c>
      <c r="B26" s="9" t="s">
        <v>58</v>
      </c>
      <c r="C26" s="9" t="s">
        <v>60</v>
      </c>
      <c r="D26" s="1" t="s">
        <v>87</v>
      </c>
      <c r="E26" s="9">
        <v>14</v>
      </c>
      <c r="F26" s="10">
        <v>43341</v>
      </c>
      <c r="G26" s="9">
        <v>1</v>
      </c>
      <c r="H26" s="1" t="s">
        <v>188</v>
      </c>
      <c r="I26" s="9">
        <v>264</v>
      </c>
      <c r="M26" s="11" t="s">
        <v>70</v>
      </c>
      <c r="N26" s="11" t="s">
        <v>71</v>
      </c>
      <c r="O26" s="11" t="s">
        <v>74</v>
      </c>
      <c r="P26" s="11" t="s">
        <v>75</v>
      </c>
      <c r="Q26" s="11" t="s">
        <v>79</v>
      </c>
      <c r="R26" s="11" t="s">
        <v>80</v>
      </c>
      <c r="S26" s="11"/>
      <c r="T26" s="11"/>
      <c r="U26" s="11"/>
      <c r="V26" s="11"/>
      <c r="W26" s="11"/>
    </row>
    <row r="27" spans="1:23" s="9" customFormat="1" x14ac:dyDescent="0.25">
      <c r="A27" s="9" t="s">
        <v>57</v>
      </c>
      <c r="B27" s="9" t="s">
        <v>58</v>
      </c>
      <c r="C27" s="9" t="s">
        <v>60</v>
      </c>
      <c r="D27" s="1" t="s">
        <v>87</v>
      </c>
      <c r="E27" s="9">
        <v>14</v>
      </c>
      <c r="F27" s="10">
        <v>43341</v>
      </c>
      <c r="G27" s="9">
        <v>2</v>
      </c>
      <c r="H27" s="1" t="s">
        <v>188</v>
      </c>
      <c r="I27" s="9">
        <v>101</v>
      </c>
      <c r="M27" s="11" t="s">
        <v>70</v>
      </c>
      <c r="N27" s="11" t="s">
        <v>71</v>
      </c>
      <c r="O27" s="11" t="s">
        <v>74</v>
      </c>
      <c r="P27" s="11" t="s">
        <v>75</v>
      </c>
      <c r="Q27" s="11" t="s">
        <v>79</v>
      </c>
      <c r="R27" s="11" t="s">
        <v>80</v>
      </c>
      <c r="S27" s="11"/>
      <c r="T27" s="11"/>
      <c r="U27" s="11"/>
      <c r="V27" s="11"/>
      <c r="W27" s="11"/>
    </row>
    <row r="28" spans="1:23" s="9" customFormat="1" ht="16.5" thickBot="1" x14ac:dyDescent="0.3">
      <c r="A28" s="9" t="s">
        <v>57</v>
      </c>
      <c r="B28" s="9" t="s">
        <v>59</v>
      </c>
      <c r="C28" s="9" t="s">
        <v>60</v>
      </c>
      <c r="D28" s="1" t="s">
        <v>87</v>
      </c>
      <c r="E28" s="9">
        <v>14</v>
      </c>
      <c r="F28" s="10">
        <v>43341</v>
      </c>
      <c r="G28" s="9">
        <v>1</v>
      </c>
      <c r="H28" s="1" t="s">
        <v>188</v>
      </c>
      <c r="I28" s="9">
        <v>119</v>
      </c>
      <c r="M28" s="11" t="s">
        <v>70</v>
      </c>
      <c r="N28" s="11" t="s">
        <v>71</v>
      </c>
      <c r="O28" s="11" t="s">
        <v>74</v>
      </c>
      <c r="P28" s="11" t="s">
        <v>75</v>
      </c>
      <c r="Q28" s="11" t="s">
        <v>79</v>
      </c>
      <c r="R28" s="11" t="s">
        <v>80</v>
      </c>
      <c r="S28" s="11"/>
      <c r="T28" s="11"/>
      <c r="U28" s="11"/>
      <c r="V28" s="11"/>
      <c r="W28" s="11"/>
    </row>
    <row r="29" spans="1:23" x14ac:dyDescent="0.25">
      <c r="A29" s="27" t="s">
        <v>57</v>
      </c>
      <c r="B29" s="28" t="s">
        <v>58</v>
      </c>
      <c r="C29" s="28" t="s">
        <v>60</v>
      </c>
      <c r="D29" s="29" t="s">
        <v>87</v>
      </c>
      <c r="E29" s="28">
        <v>15</v>
      </c>
      <c r="F29" s="30">
        <v>43342</v>
      </c>
      <c r="G29" s="28">
        <v>1</v>
      </c>
      <c r="H29" s="29" t="s">
        <v>188</v>
      </c>
      <c r="I29" s="28">
        <v>208</v>
      </c>
      <c r="J29" s="28"/>
      <c r="K29" s="28"/>
      <c r="L29" s="28"/>
      <c r="M29" s="29" t="s">
        <v>71</v>
      </c>
      <c r="N29" s="29" t="s">
        <v>72</v>
      </c>
      <c r="O29" s="29" t="s">
        <v>75</v>
      </c>
      <c r="P29" s="29" t="s">
        <v>76</v>
      </c>
      <c r="Q29" s="29" t="s">
        <v>80</v>
      </c>
      <c r="R29" s="31" t="s">
        <v>81</v>
      </c>
      <c r="S29" s="1"/>
      <c r="T29" s="1"/>
      <c r="U29" s="1"/>
      <c r="V29" s="1"/>
      <c r="W29" s="1"/>
    </row>
    <row r="30" spans="1:23" x14ac:dyDescent="0.25">
      <c r="A30" s="32" t="s">
        <v>57</v>
      </c>
      <c r="B30" t="s">
        <v>58</v>
      </c>
      <c r="C30" t="s">
        <v>60</v>
      </c>
      <c r="D30" s="1" t="s">
        <v>87</v>
      </c>
      <c r="E30">
        <v>15</v>
      </c>
      <c r="F30" s="8">
        <v>43342</v>
      </c>
      <c r="G30">
        <v>2</v>
      </c>
      <c r="H30" s="1" t="s">
        <v>188</v>
      </c>
      <c r="I30">
        <v>152</v>
      </c>
      <c r="M30" s="1" t="s">
        <v>71</v>
      </c>
      <c r="N30" s="1" t="s">
        <v>72</v>
      </c>
      <c r="O30" s="1" t="s">
        <v>75</v>
      </c>
      <c r="P30" s="1" t="s">
        <v>76</v>
      </c>
      <c r="Q30" s="1" t="s">
        <v>80</v>
      </c>
      <c r="R30" s="33" t="s">
        <v>81</v>
      </c>
      <c r="S30" s="1"/>
      <c r="T30" s="1"/>
      <c r="U30" s="1"/>
      <c r="V30" s="1"/>
      <c r="W30" s="1"/>
    </row>
    <row r="31" spans="1:23" ht="16.5" thickBot="1" x14ac:dyDescent="0.3">
      <c r="A31" s="32" t="s">
        <v>57</v>
      </c>
      <c r="B31" t="s">
        <v>59</v>
      </c>
      <c r="C31" t="s">
        <v>60</v>
      </c>
      <c r="D31" s="1" t="s">
        <v>87</v>
      </c>
      <c r="E31">
        <v>15</v>
      </c>
      <c r="F31" s="8">
        <v>43342</v>
      </c>
      <c r="G31">
        <v>1</v>
      </c>
      <c r="H31" s="1" t="s">
        <v>188</v>
      </c>
      <c r="I31">
        <v>105</v>
      </c>
      <c r="M31" s="1" t="s">
        <v>71</v>
      </c>
      <c r="N31" s="1" t="s">
        <v>72</v>
      </c>
      <c r="O31" s="1" t="s">
        <v>75</v>
      </c>
      <c r="P31" s="1" t="s">
        <v>76</v>
      </c>
      <c r="Q31" s="1" t="s">
        <v>80</v>
      </c>
      <c r="R31" s="33" t="s">
        <v>81</v>
      </c>
      <c r="S31" s="1"/>
      <c r="T31" s="1"/>
      <c r="U31" s="1"/>
      <c r="V31" s="1"/>
      <c r="W31" s="1"/>
    </row>
    <row r="32" spans="1:23" s="9" customFormat="1" x14ac:dyDescent="0.25">
      <c r="A32" s="38" t="s">
        <v>57</v>
      </c>
      <c r="B32" s="39" t="s">
        <v>58</v>
      </c>
      <c r="C32" s="39" t="s">
        <v>60</v>
      </c>
      <c r="D32" s="29" t="s">
        <v>87</v>
      </c>
      <c r="E32" s="39">
        <v>16</v>
      </c>
      <c r="F32" s="40">
        <v>43343</v>
      </c>
      <c r="G32" s="39">
        <v>1</v>
      </c>
      <c r="H32" s="29" t="s">
        <v>188</v>
      </c>
      <c r="I32" s="39">
        <v>43</v>
      </c>
      <c r="J32" s="39"/>
      <c r="K32" s="39"/>
      <c r="L32" s="39"/>
      <c r="M32" s="41" t="s">
        <v>72</v>
      </c>
      <c r="N32" s="41" t="s">
        <v>73</v>
      </c>
      <c r="O32" s="41" t="s">
        <v>76</v>
      </c>
      <c r="P32" s="41" t="s">
        <v>77</v>
      </c>
      <c r="Q32" s="41" t="s">
        <v>81</v>
      </c>
      <c r="R32" s="42" t="s">
        <v>82</v>
      </c>
      <c r="S32" s="11"/>
      <c r="T32" s="11"/>
      <c r="U32" s="11"/>
      <c r="V32" s="11"/>
      <c r="W32" s="11"/>
    </row>
    <row r="33" spans="1:29" s="9" customFormat="1" ht="16.5" thickBot="1" x14ac:dyDescent="0.3">
      <c r="A33" s="43" t="s">
        <v>57</v>
      </c>
      <c r="B33" s="44" t="s">
        <v>59</v>
      </c>
      <c r="C33" s="44" t="s">
        <v>60</v>
      </c>
      <c r="D33" s="36" t="s">
        <v>87</v>
      </c>
      <c r="E33" s="44">
        <v>16</v>
      </c>
      <c r="F33" s="45">
        <v>43343</v>
      </c>
      <c r="G33" s="44">
        <v>1</v>
      </c>
      <c r="H33" s="36" t="s">
        <v>188</v>
      </c>
      <c r="I33" s="44">
        <v>34</v>
      </c>
      <c r="J33" s="44"/>
      <c r="K33" s="44"/>
      <c r="L33" s="44"/>
      <c r="M33" s="46" t="s">
        <v>72</v>
      </c>
      <c r="N33" s="46" t="s">
        <v>73</v>
      </c>
      <c r="O33" s="46" t="s">
        <v>76</v>
      </c>
      <c r="P33" s="46" t="s">
        <v>77</v>
      </c>
      <c r="Q33" s="46" t="s">
        <v>81</v>
      </c>
      <c r="R33" s="47" t="s">
        <v>82</v>
      </c>
      <c r="S33" s="11"/>
      <c r="T33" s="11"/>
      <c r="U33" s="11"/>
      <c r="V33" s="11"/>
      <c r="W33" s="11"/>
    </row>
    <row r="34" spans="1:29" x14ac:dyDescent="0.25">
      <c r="A34" s="34" t="s">
        <v>57</v>
      </c>
      <c r="B34" s="1" t="s">
        <v>58</v>
      </c>
      <c r="C34" t="s">
        <v>60</v>
      </c>
      <c r="D34" s="1" t="s">
        <v>87</v>
      </c>
      <c r="E34" s="1" t="s">
        <v>184</v>
      </c>
      <c r="F34" s="8" t="s">
        <v>63</v>
      </c>
      <c r="G34" s="1" t="s">
        <v>180</v>
      </c>
      <c r="H34" s="1" t="s">
        <v>188</v>
      </c>
      <c r="I34" s="1" t="s">
        <v>186</v>
      </c>
      <c r="J34" s="1"/>
      <c r="K34" s="1"/>
      <c r="L34" s="1"/>
      <c r="M34" s="1" t="s">
        <v>73</v>
      </c>
      <c r="N34" s="1" t="s">
        <v>74</v>
      </c>
      <c r="O34" s="1" t="s">
        <v>77</v>
      </c>
      <c r="P34" s="1" t="s">
        <v>78</v>
      </c>
      <c r="Q34" s="1" t="s">
        <v>82</v>
      </c>
      <c r="R34" s="33" t="s">
        <v>197</v>
      </c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x14ac:dyDescent="0.25">
      <c r="A35" s="34" t="s">
        <v>57</v>
      </c>
      <c r="B35" s="1" t="s">
        <v>59</v>
      </c>
      <c r="C35" t="s">
        <v>60</v>
      </c>
      <c r="D35" s="1" t="s">
        <v>87</v>
      </c>
      <c r="E35" s="1" t="s">
        <v>184</v>
      </c>
      <c r="F35" s="8" t="s">
        <v>63</v>
      </c>
      <c r="G35" s="1" t="s">
        <v>180</v>
      </c>
      <c r="H35" s="1" t="s">
        <v>188</v>
      </c>
      <c r="I35" s="1" t="s">
        <v>189</v>
      </c>
      <c r="J35" s="1"/>
      <c r="K35" s="1"/>
      <c r="L35" s="1"/>
      <c r="M35" s="1" t="s">
        <v>73</v>
      </c>
      <c r="N35" s="1" t="s">
        <v>74</v>
      </c>
      <c r="O35" s="1" t="s">
        <v>77</v>
      </c>
      <c r="P35" s="1" t="s">
        <v>78</v>
      </c>
      <c r="Q35" s="1" t="s">
        <v>82</v>
      </c>
      <c r="R35" s="33" t="s">
        <v>197</v>
      </c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x14ac:dyDescent="0.25">
      <c r="A36" s="34" t="s">
        <v>57</v>
      </c>
      <c r="B36" s="1" t="s">
        <v>58</v>
      </c>
      <c r="C36" t="s">
        <v>60</v>
      </c>
      <c r="D36" s="1" t="s">
        <v>187</v>
      </c>
      <c r="E36" s="1" t="s">
        <v>180</v>
      </c>
      <c r="F36" s="8" t="s">
        <v>63</v>
      </c>
      <c r="G36" s="1" t="s">
        <v>180</v>
      </c>
      <c r="H36" s="1" t="s">
        <v>188</v>
      </c>
      <c r="I36" s="1" t="s">
        <v>190</v>
      </c>
      <c r="J36" s="1"/>
      <c r="K36" s="1"/>
      <c r="L36" s="1"/>
      <c r="M36" s="1" t="s">
        <v>73</v>
      </c>
      <c r="N36" s="1" t="s">
        <v>74</v>
      </c>
      <c r="O36" s="1" t="s">
        <v>77</v>
      </c>
      <c r="P36" s="1" t="s">
        <v>78</v>
      </c>
      <c r="Q36" s="1" t="s">
        <v>82</v>
      </c>
      <c r="R36" s="33" t="s">
        <v>197</v>
      </c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x14ac:dyDescent="0.25">
      <c r="A37" s="34" t="s">
        <v>57</v>
      </c>
      <c r="B37" s="1" t="s">
        <v>58</v>
      </c>
      <c r="C37" t="s">
        <v>60</v>
      </c>
      <c r="D37" s="1" t="s">
        <v>187</v>
      </c>
      <c r="E37" s="1" t="s">
        <v>180</v>
      </c>
      <c r="F37" s="8" t="s">
        <v>63</v>
      </c>
      <c r="G37" s="1" t="s">
        <v>181</v>
      </c>
      <c r="H37" s="1" t="s">
        <v>188</v>
      </c>
      <c r="I37" s="1" t="s">
        <v>182</v>
      </c>
      <c r="J37" s="1"/>
      <c r="K37" s="1"/>
      <c r="L37" s="1"/>
      <c r="M37" s="1" t="s">
        <v>73</v>
      </c>
      <c r="N37" s="1" t="s">
        <v>74</v>
      </c>
      <c r="O37" s="1" t="s">
        <v>77</v>
      </c>
      <c r="P37" s="1" t="s">
        <v>78</v>
      </c>
      <c r="Q37" s="1" t="s">
        <v>82</v>
      </c>
      <c r="R37" s="33" t="s">
        <v>197</v>
      </c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x14ac:dyDescent="0.25">
      <c r="A38" s="34" t="s">
        <v>57</v>
      </c>
      <c r="B38" s="1" t="s">
        <v>58</v>
      </c>
      <c r="C38" t="s">
        <v>60</v>
      </c>
      <c r="D38" s="1" t="s">
        <v>187</v>
      </c>
      <c r="E38" s="1" t="s">
        <v>180</v>
      </c>
      <c r="F38" s="8" t="s">
        <v>63</v>
      </c>
      <c r="G38" s="1" t="s">
        <v>182</v>
      </c>
      <c r="H38" s="1" t="s">
        <v>188</v>
      </c>
      <c r="I38" s="1" t="s">
        <v>191</v>
      </c>
      <c r="J38" s="1"/>
      <c r="K38" s="1"/>
      <c r="L38" s="1"/>
      <c r="M38" s="1" t="s">
        <v>73</v>
      </c>
      <c r="N38" s="1" t="s">
        <v>74</v>
      </c>
      <c r="O38" s="1" t="s">
        <v>77</v>
      </c>
      <c r="P38" s="1" t="s">
        <v>78</v>
      </c>
      <c r="Q38" s="1" t="s">
        <v>82</v>
      </c>
      <c r="R38" s="33" t="s">
        <v>197</v>
      </c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x14ac:dyDescent="0.25">
      <c r="A39" s="34" t="s">
        <v>57</v>
      </c>
      <c r="B39" s="1" t="s">
        <v>58</v>
      </c>
      <c r="C39" t="s">
        <v>60</v>
      </c>
      <c r="D39" s="1" t="s">
        <v>187</v>
      </c>
      <c r="E39" s="1" t="s">
        <v>180</v>
      </c>
      <c r="F39" s="8" t="s">
        <v>63</v>
      </c>
      <c r="G39" s="1" t="s">
        <v>183</v>
      </c>
      <c r="H39" s="1" t="s">
        <v>188</v>
      </c>
      <c r="I39" s="1" t="s">
        <v>192</v>
      </c>
      <c r="J39" s="1"/>
      <c r="K39" s="1"/>
      <c r="L39" s="1"/>
      <c r="M39" s="1" t="s">
        <v>73</v>
      </c>
      <c r="N39" s="1" t="s">
        <v>74</v>
      </c>
      <c r="O39" s="1" t="s">
        <v>77</v>
      </c>
      <c r="P39" s="1" t="s">
        <v>78</v>
      </c>
      <c r="Q39" s="1" t="s">
        <v>82</v>
      </c>
      <c r="R39" s="33" t="s">
        <v>197</v>
      </c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x14ac:dyDescent="0.25">
      <c r="A40" s="34" t="s">
        <v>194</v>
      </c>
      <c r="B40" s="1" t="s">
        <v>195</v>
      </c>
      <c r="C40" s="1" t="s">
        <v>60</v>
      </c>
      <c r="D40" s="1" t="s">
        <v>187</v>
      </c>
      <c r="E40" s="1" t="s">
        <v>180</v>
      </c>
      <c r="F40" s="8" t="s">
        <v>63</v>
      </c>
      <c r="G40" s="1" t="s">
        <v>180</v>
      </c>
      <c r="H40" s="1" t="s">
        <v>188</v>
      </c>
      <c r="I40" s="1" t="s">
        <v>181</v>
      </c>
      <c r="J40" s="1"/>
      <c r="K40" s="1"/>
      <c r="L40" s="1"/>
      <c r="M40" s="1" t="s">
        <v>73</v>
      </c>
      <c r="N40" s="1" t="s">
        <v>74</v>
      </c>
      <c r="O40" s="1" t="s">
        <v>77</v>
      </c>
      <c r="P40" s="1" t="s">
        <v>78</v>
      </c>
      <c r="Q40" s="1" t="s">
        <v>82</v>
      </c>
      <c r="R40" s="33" t="s">
        <v>197</v>
      </c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6.5" thickBot="1" x14ac:dyDescent="0.3">
      <c r="A41" s="35" t="s">
        <v>194</v>
      </c>
      <c r="B41" s="36" t="s">
        <v>196</v>
      </c>
      <c r="C41" s="36" t="s">
        <v>60</v>
      </c>
      <c r="D41" s="36" t="s">
        <v>187</v>
      </c>
      <c r="E41" s="36" t="s">
        <v>180</v>
      </c>
      <c r="F41" s="63" t="s">
        <v>63</v>
      </c>
      <c r="G41" s="36" t="s">
        <v>180</v>
      </c>
      <c r="H41" s="36" t="s">
        <v>188</v>
      </c>
      <c r="I41" s="36" t="s">
        <v>180</v>
      </c>
      <c r="J41" s="36"/>
      <c r="K41" s="36"/>
      <c r="L41" s="36"/>
      <c r="M41" s="36" t="s">
        <v>73</v>
      </c>
      <c r="N41" s="36" t="s">
        <v>74</v>
      </c>
      <c r="O41" s="36" t="s">
        <v>77</v>
      </c>
      <c r="P41" s="36" t="s">
        <v>78</v>
      </c>
      <c r="Q41" s="36" t="s">
        <v>82</v>
      </c>
      <c r="R41" s="37" t="s">
        <v>197</v>
      </c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x14ac:dyDescent="0.25">
      <c r="A42" s="1" t="s">
        <v>194</v>
      </c>
      <c r="B42" s="1" t="s">
        <v>201</v>
      </c>
      <c r="C42" s="1" t="s">
        <v>202</v>
      </c>
      <c r="D42" s="1" t="s">
        <v>187</v>
      </c>
      <c r="E42" s="1" t="s">
        <v>180</v>
      </c>
      <c r="F42" s="8" t="s">
        <v>63</v>
      </c>
      <c r="G42" s="1" t="s">
        <v>180</v>
      </c>
      <c r="H42" s="1" t="s">
        <v>188</v>
      </c>
      <c r="I42" s="1" t="s">
        <v>183</v>
      </c>
      <c r="J42" s="1"/>
      <c r="K42" s="1"/>
      <c r="L42" s="1"/>
      <c r="M42" s="1" t="s">
        <v>73</v>
      </c>
      <c r="N42" s="1" t="s">
        <v>74</v>
      </c>
      <c r="O42" s="1" t="s">
        <v>77</v>
      </c>
      <c r="P42" s="1" t="s">
        <v>78</v>
      </c>
      <c r="Q42" s="1" t="s">
        <v>82</v>
      </c>
      <c r="R42" s="1" t="s">
        <v>197</v>
      </c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s="13" customFormat="1" x14ac:dyDescent="0.25">
      <c r="A43" s="22" t="s">
        <v>57</v>
      </c>
      <c r="B43" s="22" t="s">
        <v>58</v>
      </c>
      <c r="C43" s="23" t="s">
        <v>60</v>
      </c>
      <c r="D43" s="22" t="s">
        <v>87</v>
      </c>
      <c r="E43" s="22" t="s">
        <v>216</v>
      </c>
      <c r="F43" s="64" t="s">
        <v>64</v>
      </c>
      <c r="G43" s="22" t="s">
        <v>180</v>
      </c>
      <c r="H43" s="22" t="s">
        <v>199</v>
      </c>
      <c r="I43" s="22" t="s">
        <v>198</v>
      </c>
      <c r="J43" s="22" t="s">
        <v>71</v>
      </c>
      <c r="K43" s="22" t="s">
        <v>72</v>
      </c>
      <c r="L43" s="1" t="s">
        <v>73</v>
      </c>
      <c r="M43" s="20" t="s">
        <v>74</v>
      </c>
      <c r="N43" s="20" t="s">
        <v>75</v>
      </c>
      <c r="O43" s="21" t="s">
        <v>78</v>
      </c>
      <c r="P43" s="21" t="s">
        <v>79</v>
      </c>
      <c r="Q43" s="20" t="s">
        <v>197</v>
      </c>
      <c r="R43" s="20" t="s">
        <v>193</v>
      </c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</row>
    <row r="44" spans="1:29" s="13" customFormat="1" x14ac:dyDescent="0.25">
      <c r="A44" s="12" t="s">
        <v>57</v>
      </c>
      <c r="B44" s="12" t="s">
        <v>59</v>
      </c>
      <c r="C44" s="13" t="s">
        <v>60</v>
      </c>
      <c r="D44" s="12" t="s">
        <v>87</v>
      </c>
      <c r="E44" s="12" t="s">
        <v>216</v>
      </c>
      <c r="F44" s="65" t="s">
        <v>64</v>
      </c>
      <c r="G44" s="12" t="s">
        <v>180</v>
      </c>
      <c r="H44" s="12" t="s">
        <v>199</v>
      </c>
      <c r="I44" s="12" t="s">
        <v>200</v>
      </c>
      <c r="J44" s="12" t="s">
        <v>71</v>
      </c>
      <c r="K44" s="12" t="s">
        <v>72</v>
      </c>
      <c r="L44" s="1" t="s">
        <v>73</v>
      </c>
      <c r="M44" s="20" t="s">
        <v>74</v>
      </c>
      <c r="N44" s="20" t="s">
        <v>75</v>
      </c>
      <c r="O44" s="21" t="s">
        <v>78</v>
      </c>
      <c r="P44" s="21" t="s">
        <v>79</v>
      </c>
      <c r="Q44" s="20" t="s">
        <v>197</v>
      </c>
      <c r="R44" s="20" t="s">
        <v>193</v>
      </c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</row>
    <row r="45" spans="1:29" s="13" customFormat="1" x14ac:dyDescent="0.25">
      <c r="A45" s="12" t="s">
        <v>57</v>
      </c>
      <c r="B45" s="12" t="s">
        <v>58</v>
      </c>
      <c r="C45" s="13" t="s">
        <v>60</v>
      </c>
      <c r="D45" s="12" t="s">
        <v>187</v>
      </c>
      <c r="E45" s="12" t="s">
        <v>181</v>
      </c>
      <c r="F45" s="65" t="s">
        <v>64</v>
      </c>
      <c r="G45" s="12" t="s">
        <v>180</v>
      </c>
      <c r="H45" s="12" t="s">
        <v>199</v>
      </c>
      <c r="I45" s="12" t="s">
        <v>185</v>
      </c>
      <c r="J45" s="12" t="s">
        <v>71</v>
      </c>
      <c r="K45" s="12" t="s">
        <v>72</v>
      </c>
      <c r="L45" s="1" t="s">
        <v>73</v>
      </c>
      <c r="M45" s="20" t="s">
        <v>74</v>
      </c>
      <c r="N45" s="20" t="s">
        <v>75</v>
      </c>
      <c r="O45" s="21" t="s">
        <v>78</v>
      </c>
      <c r="P45" s="21" t="s">
        <v>79</v>
      </c>
      <c r="Q45" s="20" t="s">
        <v>197</v>
      </c>
      <c r="R45" s="20" t="s">
        <v>193</v>
      </c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</row>
    <row r="46" spans="1:29" s="13" customFormat="1" x14ac:dyDescent="0.25">
      <c r="A46" s="12" t="s">
        <v>57</v>
      </c>
      <c r="B46" s="12" t="s">
        <v>58</v>
      </c>
      <c r="C46" s="13" t="s">
        <v>60</v>
      </c>
      <c r="D46" s="12" t="s">
        <v>187</v>
      </c>
      <c r="E46" s="12" t="s">
        <v>181</v>
      </c>
      <c r="F46" s="65" t="s">
        <v>64</v>
      </c>
      <c r="G46" s="12" t="s">
        <v>181</v>
      </c>
      <c r="H46" s="12" t="s">
        <v>199</v>
      </c>
      <c r="I46" s="12" t="s">
        <v>200</v>
      </c>
      <c r="J46" s="12" t="s">
        <v>71</v>
      </c>
      <c r="K46" s="12" t="s">
        <v>72</v>
      </c>
      <c r="L46" s="1" t="s">
        <v>73</v>
      </c>
      <c r="M46" s="20" t="s">
        <v>74</v>
      </c>
      <c r="N46" s="20" t="s">
        <v>75</v>
      </c>
      <c r="O46" s="21" t="s">
        <v>78</v>
      </c>
      <c r="P46" s="21" t="s">
        <v>79</v>
      </c>
      <c r="Q46" s="20" t="s">
        <v>197</v>
      </c>
      <c r="R46" s="20" t="s">
        <v>193</v>
      </c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</row>
    <row r="47" spans="1:29" s="13" customFormat="1" x14ac:dyDescent="0.25">
      <c r="A47" s="12" t="s">
        <v>57</v>
      </c>
      <c r="B47" s="12" t="s">
        <v>58</v>
      </c>
      <c r="C47" s="13" t="s">
        <v>60</v>
      </c>
      <c r="D47" s="12" t="s">
        <v>187</v>
      </c>
      <c r="E47" s="12" t="s">
        <v>181</v>
      </c>
      <c r="F47" s="65" t="s">
        <v>64</v>
      </c>
      <c r="G47" s="12" t="s">
        <v>182</v>
      </c>
      <c r="H47" s="12" t="s">
        <v>199</v>
      </c>
      <c r="I47" s="12" t="s">
        <v>203</v>
      </c>
      <c r="J47" s="12" t="s">
        <v>71</v>
      </c>
      <c r="K47" s="12" t="s">
        <v>72</v>
      </c>
      <c r="L47" s="1" t="s">
        <v>73</v>
      </c>
      <c r="M47" s="20" t="s">
        <v>74</v>
      </c>
      <c r="N47" s="20" t="s">
        <v>75</v>
      </c>
      <c r="O47" s="21" t="s">
        <v>78</v>
      </c>
      <c r="P47" s="21" t="s">
        <v>79</v>
      </c>
      <c r="Q47" s="20" t="s">
        <v>197</v>
      </c>
      <c r="R47" s="20" t="s">
        <v>193</v>
      </c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</row>
    <row r="48" spans="1:29" s="13" customFormat="1" x14ac:dyDescent="0.25">
      <c r="A48" s="12" t="s">
        <v>57</v>
      </c>
      <c r="B48" s="12" t="s">
        <v>58</v>
      </c>
      <c r="C48" s="13" t="s">
        <v>60</v>
      </c>
      <c r="D48" s="12" t="s">
        <v>187</v>
      </c>
      <c r="E48" s="12" t="s">
        <v>181</v>
      </c>
      <c r="F48" s="65" t="s">
        <v>64</v>
      </c>
      <c r="G48" s="12" t="s">
        <v>183</v>
      </c>
      <c r="H48" s="12" t="s">
        <v>199</v>
      </c>
      <c r="I48" s="12" t="s">
        <v>192</v>
      </c>
      <c r="J48" s="12" t="s">
        <v>71</v>
      </c>
      <c r="K48" s="12" t="s">
        <v>72</v>
      </c>
      <c r="L48" s="1" t="s">
        <v>73</v>
      </c>
      <c r="M48" s="20" t="s">
        <v>74</v>
      </c>
      <c r="N48" s="20" t="s">
        <v>75</v>
      </c>
      <c r="O48" s="21" t="s">
        <v>78</v>
      </c>
      <c r="P48" s="21" t="s">
        <v>79</v>
      </c>
      <c r="Q48" s="20" t="s">
        <v>197</v>
      </c>
      <c r="R48" s="20" t="s">
        <v>193</v>
      </c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</row>
    <row r="49" spans="1:29" s="13" customFormat="1" x14ac:dyDescent="0.25">
      <c r="A49" s="12" t="s">
        <v>57</v>
      </c>
      <c r="B49" s="12" t="s">
        <v>59</v>
      </c>
      <c r="C49" s="12" t="s">
        <v>60</v>
      </c>
      <c r="D49" s="12" t="s">
        <v>187</v>
      </c>
      <c r="E49" s="12" t="s">
        <v>181</v>
      </c>
      <c r="F49" s="65" t="s">
        <v>64</v>
      </c>
      <c r="G49" s="12" t="s">
        <v>180</v>
      </c>
      <c r="H49" s="12" t="s">
        <v>199</v>
      </c>
      <c r="I49" s="12" t="s">
        <v>180</v>
      </c>
      <c r="J49" s="12" t="s">
        <v>71</v>
      </c>
      <c r="K49" s="12" t="s">
        <v>72</v>
      </c>
      <c r="L49" s="1" t="s">
        <v>73</v>
      </c>
      <c r="M49" s="20" t="s">
        <v>74</v>
      </c>
      <c r="N49" s="20" t="s">
        <v>75</v>
      </c>
      <c r="O49" s="21" t="s">
        <v>78</v>
      </c>
      <c r="P49" s="21" t="s">
        <v>79</v>
      </c>
      <c r="Q49" s="20" t="s">
        <v>197</v>
      </c>
      <c r="R49" s="20" t="s">
        <v>193</v>
      </c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</row>
    <row r="50" spans="1:29" s="13" customFormat="1" x14ac:dyDescent="0.25">
      <c r="A50" s="12" t="s">
        <v>194</v>
      </c>
      <c r="B50" s="12" t="s">
        <v>201</v>
      </c>
      <c r="C50" s="12" t="s">
        <v>202</v>
      </c>
      <c r="D50" s="12" t="s">
        <v>187</v>
      </c>
      <c r="E50" s="12" t="s">
        <v>181</v>
      </c>
      <c r="F50" s="65" t="s">
        <v>64</v>
      </c>
      <c r="G50" s="12" t="s">
        <v>180</v>
      </c>
      <c r="H50" s="12" t="s">
        <v>199</v>
      </c>
      <c r="I50" s="12" t="s">
        <v>203</v>
      </c>
      <c r="J50" s="12" t="s">
        <v>71</v>
      </c>
      <c r="K50" s="12" t="s">
        <v>72</v>
      </c>
      <c r="L50" s="1" t="s">
        <v>73</v>
      </c>
      <c r="M50" s="20" t="s">
        <v>74</v>
      </c>
      <c r="N50" s="20" t="s">
        <v>75</v>
      </c>
      <c r="O50" s="21" t="s">
        <v>78</v>
      </c>
      <c r="P50" s="21" t="s">
        <v>79</v>
      </c>
      <c r="Q50" s="20" t="s">
        <v>197</v>
      </c>
      <c r="R50" s="20" t="s">
        <v>193</v>
      </c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</row>
    <row r="51" spans="1:29" s="13" customFormat="1" x14ac:dyDescent="0.25">
      <c r="A51" s="12" t="s">
        <v>194</v>
      </c>
      <c r="B51" s="12" t="s">
        <v>196</v>
      </c>
      <c r="C51" s="12" t="s">
        <v>60</v>
      </c>
      <c r="D51" s="12" t="s">
        <v>187</v>
      </c>
      <c r="E51" s="12" t="s">
        <v>181</v>
      </c>
      <c r="F51" s="65" t="s">
        <v>64</v>
      </c>
      <c r="G51" s="12" t="s">
        <v>180</v>
      </c>
      <c r="H51" s="12" t="s">
        <v>199</v>
      </c>
      <c r="I51" s="12" t="s">
        <v>182</v>
      </c>
      <c r="J51" s="12" t="s">
        <v>71</v>
      </c>
      <c r="K51" s="12" t="s">
        <v>72</v>
      </c>
      <c r="L51" s="1" t="s">
        <v>73</v>
      </c>
      <c r="M51" s="20" t="s">
        <v>74</v>
      </c>
      <c r="N51" s="20" t="s">
        <v>75</v>
      </c>
      <c r="O51" s="21" t="s">
        <v>78</v>
      </c>
      <c r="P51" s="21" t="s">
        <v>79</v>
      </c>
      <c r="Q51" s="20" t="s">
        <v>197</v>
      </c>
      <c r="R51" s="20" t="s">
        <v>193</v>
      </c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</row>
    <row r="52" spans="1:29" s="13" customFormat="1" x14ac:dyDescent="0.25">
      <c r="A52" s="12" t="s">
        <v>194</v>
      </c>
      <c r="B52" s="12" t="s">
        <v>195</v>
      </c>
      <c r="C52" s="12" t="s">
        <v>60</v>
      </c>
      <c r="D52" s="12" t="s">
        <v>187</v>
      </c>
      <c r="E52" s="12" t="s">
        <v>181</v>
      </c>
      <c r="F52" s="65" t="s">
        <v>64</v>
      </c>
      <c r="G52" s="12" t="s">
        <v>180</v>
      </c>
      <c r="H52" s="12" t="s">
        <v>199</v>
      </c>
      <c r="I52" s="12" t="s">
        <v>204</v>
      </c>
      <c r="J52" s="12" t="s">
        <v>71</v>
      </c>
      <c r="K52" s="12" t="s">
        <v>72</v>
      </c>
      <c r="L52" s="1" t="s">
        <v>73</v>
      </c>
      <c r="M52" s="20" t="s">
        <v>74</v>
      </c>
      <c r="N52" s="20" t="s">
        <v>75</v>
      </c>
      <c r="O52" s="21" t="s">
        <v>78</v>
      </c>
      <c r="P52" s="21" t="s">
        <v>79</v>
      </c>
      <c r="Q52" s="20" t="s">
        <v>197</v>
      </c>
      <c r="R52" s="20" t="s">
        <v>193</v>
      </c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</row>
    <row r="53" spans="1:29" s="13" customFormat="1" x14ac:dyDescent="0.25">
      <c r="A53" s="12" t="s">
        <v>57</v>
      </c>
      <c r="B53" s="12" t="s">
        <v>205</v>
      </c>
      <c r="C53" s="12" t="s">
        <v>60</v>
      </c>
      <c r="D53" s="12" t="s">
        <v>187</v>
      </c>
      <c r="E53" s="12" t="s">
        <v>181</v>
      </c>
      <c r="F53" s="65" t="s">
        <v>64</v>
      </c>
      <c r="G53" s="12" t="s">
        <v>180</v>
      </c>
      <c r="H53" s="12" t="s">
        <v>199</v>
      </c>
      <c r="I53" s="12" t="s">
        <v>206</v>
      </c>
      <c r="J53" s="12" t="s">
        <v>71</v>
      </c>
      <c r="K53" s="12" t="s">
        <v>72</v>
      </c>
      <c r="L53" s="1" t="s">
        <v>73</v>
      </c>
      <c r="M53" s="20" t="s">
        <v>74</v>
      </c>
      <c r="N53" s="20" t="s">
        <v>75</v>
      </c>
      <c r="O53" s="21" t="s">
        <v>78</v>
      </c>
      <c r="P53" s="21" t="s">
        <v>79</v>
      </c>
      <c r="Q53" s="20" t="s">
        <v>197</v>
      </c>
      <c r="R53" s="20" t="s">
        <v>193</v>
      </c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</row>
    <row r="54" spans="1:29" s="13" customFormat="1" x14ac:dyDescent="0.25">
      <c r="A54" s="12" t="s">
        <v>194</v>
      </c>
      <c r="B54" s="12" t="s">
        <v>207</v>
      </c>
      <c r="C54" s="12" t="s">
        <v>60</v>
      </c>
      <c r="D54" s="12" t="s">
        <v>187</v>
      </c>
      <c r="E54" s="12" t="s">
        <v>181</v>
      </c>
      <c r="F54" s="65" t="s">
        <v>64</v>
      </c>
      <c r="G54" s="12" t="s">
        <v>180</v>
      </c>
      <c r="H54" s="12" t="s">
        <v>199</v>
      </c>
      <c r="I54" s="12" t="s">
        <v>181</v>
      </c>
      <c r="J54" s="12" t="s">
        <v>71</v>
      </c>
      <c r="K54" s="12" t="s">
        <v>72</v>
      </c>
      <c r="L54" s="1" t="s">
        <v>73</v>
      </c>
      <c r="M54" s="20" t="s">
        <v>74</v>
      </c>
      <c r="N54" s="20" t="s">
        <v>75</v>
      </c>
      <c r="O54" s="21" t="s">
        <v>78</v>
      </c>
      <c r="P54" s="21" t="s">
        <v>79</v>
      </c>
      <c r="Q54" s="20" t="s">
        <v>197</v>
      </c>
      <c r="R54" s="20" t="s">
        <v>193</v>
      </c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</row>
    <row r="55" spans="1:29" x14ac:dyDescent="0.25">
      <c r="A55" s="1" t="s">
        <v>57</v>
      </c>
      <c r="B55" s="1" t="s">
        <v>58</v>
      </c>
      <c r="C55" t="s">
        <v>60</v>
      </c>
      <c r="D55" s="1" t="s">
        <v>87</v>
      </c>
      <c r="E55" s="1" t="s">
        <v>210</v>
      </c>
      <c r="F55" s="8" t="s">
        <v>65</v>
      </c>
      <c r="G55" s="1" t="s">
        <v>180</v>
      </c>
      <c r="H55" s="1" t="s">
        <v>208</v>
      </c>
      <c r="I55" s="1" t="s">
        <v>209</v>
      </c>
      <c r="J55" s="24" t="s">
        <v>72</v>
      </c>
      <c r="K55" s="1" t="s">
        <v>73</v>
      </c>
      <c r="L55" s="20" t="s">
        <v>74</v>
      </c>
      <c r="M55" s="25" t="s">
        <v>75</v>
      </c>
      <c r="N55" s="21" t="s">
        <v>76</v>
      </c>
      <c r="O55" s="21" t="s">
        <v>79</v>
      </c>
      <c r="P55" s="21" t="s">
        <v>80</v>
      </c>
      <c r="Q55" s="21" t="s">
        <v>193</v>
      </c>
      <c r="R55" s="21" t="s">
        <v>212</v>
      </c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x14ac:dyDescent="0.25">
      <c r="A56" s="1" t="s">
        <v>57</v>
      </c>
      <c r="B56" s="1" t="s">
        <v>59</v>
      </c>
      <c r="C56" t="s">
        <v>60</v>
      </c>
      <c r="D56" s="1" t="s">
        <v>87</v>
      </c>
      <c r="E56" s="1" t="s">
        <v>210</v>
      </c>
      <c r="F56" s="8" t="s">
        <v>65</v>
      </c>
      <c r="G56" s="1" t="s">
        <v>181</v>
      </c>
      <c r="H56" s="1" t="s">
        <v>208</v>
      </c>
      <c r="I56" s="1" t="s">
        <v>210</v>
      </c>
      <c r="J56" s="24" t="s">
        <v>72</v>
      </c>
      <c r="K56" s="1" t="s">
        <v>73</v>
      </c>
      <c r="L56" s="20" t="s">
        <v>74</v>
      </c>
      <c r="M56" s="25" t="s">
        <v>75</v>
      </c>
      <c r="N56" s="21" t="s">
        <v>76</v>
      </c>
      <c r="O56" s="21" t="s">
        <v>79</v>
      </c>
      <c r="P56" s="21" t="s">
        <v>80</v>
      </c>
      <c r="Q56" s="21" t="s">
        <v>193</v>
      </c>
      <c r="R56" s="21" t="s">
        <v>212</v>
      </c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x14ac:dyDescent="0.25">
      <c r="A57" s="1" t="s">
        <v>57</v>
      </c>
      <c r="B57" s="1" t="s">
        <v>205</v>
      </c>
      <c r="C57" s="1" t="s">
        <v>60</v>
      </c>
      <c r="D57" s="1" t="s">
        <v>187</v>
      </c>
      <c r="E57" s="1" t="s">
        <v>182</v>
      </c>
      <c r="F57" s="8" t="s">
        <v>65</v>
      </c>
      <c r="G57" s="1" t="s">
        <v>180</v>
      </c>
      <c r="H57" s="1" t="s">
        <v>208</v>
      </c>
      <c r="I57" s="1" t="s">
        <v>181</v>
      </c>
      <c r="J57" s="24" t="s">
        <v>72</v>
      </c>
      <c r="K57" s="1" t="s">
        <v>73</v>
      </c>
      <c r="L57" s="20" t="s">
        <v>74</v>
      </c>
      <c r="M57" s="25" t="s">
        <v>75</v>
      </c>
      <c r="N57" s="21" t="s">
        <v>76</v>
      </c>
      <c r="O57" s="21" t="s">
        <v>79</v>
      </c>
      <c r="P57" s="21" t="s">
        <v>80</v>
      </c>
      <c r="Q57" s="21" t="s">
        <v>193</v>
      </c>
      <c r="R57" s="21" t="s">
        <v>212</v>
      </c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x14ac:dyDescent="0.25">
      <c r="A58" s="1" t="s">
        <v>57</v>
      </c>
      <c r="B58" s="1" t="s">
        <v>58</v>
      </c>
      <c r="C58" s="1" t="s">
        <v>60</v>
      </c>
      <c r="D58" s="1" t="s">
        <v>187</v>
      </c>
      <c r="E58" s="1" t="s">
        <v>182</v>
      </c>
      <c r="F58" s="8" t="s">
        <v>65</v>
      </c>
      <c r="G58" s="1" t="s">
        <v>180</v>
      </c>
      <c r="H58" s="1" t="s">
        <v>208</v>
      </c>
      <c r="I58" s="1" t="s">
        <v>209</v>
      </c>
      <c r="J58" s="24" t="s">
        <v>72</v>
      </c>
      <c r="K58" s="1" t="s">
        <v>73</v>
      </c>
      <c r="L58" s="20" t="s">
        <v>74</v>
      </c>
      <c r="M58" s="25" t="s">
        <v>75</v>
      </c>
      <c r="N58" s="21" t="s">
        <v>76</v>
      </c>
      <c r="O58" s="21" t="s">
        <v>79</v>
      </c>
      <c r="P58" s="21" t="s">
        <v>80</v>
      </c>
      <c r="Q58" s="21" t="s">
        <v>193</v>
      </c>
      <c r="R58" s="21" t="s">
        <v>212</v>
      </c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x14ac:dyDescent="0.25">
      <c r="A59" s="1" t="s">
        <v>57</v>
      </c>
      <c r="B59" s="1" t="s">
        <v>59</v>
      </c>
      <c r="C59" s="1" t="s">
        <v>60</v>
      </c>
      <c r="D59" s="1" t="s">
        <v>187</v>
      </c>
      <c r="E59" s="1" t="s">
        <v>182</v>
      </c>
      <c r="F59" s="8" t="s">
        <v>65</v>
      </c>
      <c r="G59" s="1" t="s">
        <v>180</v>
      </c>
      <c r="H59" s="1" t="s">
        <v>208</v>
      </c>
      <c r="I59" s="1" t="s">
        <v>181</v>
      </c>
      <c r="J59" s="24" t="s">
        <v>72</v>
      </c>
      <c r="K59" s="1" t="s">
        <v>73</v>
      </c>
      <c r="L59" s="20" t="s">
        <v>74</v>
      </c>
      <c r="M59" s="25" t="s">
        <v>75</v>
      </c>
      <c r="N59" s="21" t="s">
        <v>76</v>
      </c>
      <c r="O59" s="21" t="s">
        <v>79</v>
      </c>
      <c r="P59" s="21" t="s">
        <v>80</v>
      </c>
      <c r="Q59" s="21" t="s">
        <v>193</v>
      </c>
      <c r="R59" s="21" t="s">
        <v>212</v>
      </c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x14ac:dyDescent="0.25">
      <c r="A60" s="1" t="s">
        <v>57</v>
      </c>
      <c r="B60" s="1" t="s">
        <v>59</v>
      </c>
      <c r="C60" s="1" t="s">
        <v>60</v>
      </c>
      <c r="D60" s="1" t="s">
        <v>187</v>
      </c>
      <c r="E60" s="1" t="s">
        <v>182</v>
      </c>
      <c r="F60" s="8" t="s">
        <v>65</v>
      </c>
      <c r="G60" s="1" t="s">
        <v>180</v>
      </c>
      <c r="H60" s="1" t="s">
        <v>208</v>
      </c>
      <c r="I60" s="1" t="s">
        <v>210</v>
      </c>
      <c r="J60" s="24" t="s">
        <v>72</v>
      </c>
      <c r="K60" s="1" t="s">
        <v>73</v>
      </c>
      <c r="L60" s="20" t="s">
        <v>74</v>
      </c>
      <c r="M60" s="25" t="s">
        <v>75</v>
      </c>
      <c r="N60" s="21" t="s">
        <v>76</v>
      </c>
      <c r="O60" s="21" t="s">
        <v>79</v>
      </c>
      <c r="P60" s="21" t="s">
        <v>80</v>
      </c>
      <c r="Q60" s="21" t="s">
        <v>193</v>
      </c>
      <c r="R60" s="21" t="s">
        <v>212</v>
      </c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x14ac:dyDescent="0.25">
      <c r="A61" s="1" t="s">
        <v>194</v>
      </c>
      <c r="B61" s="1" t="s">
        <v>196</v>
      </c>
      <c r="C61" s="1" t="s">
        <v>60</v>
      </c>
      <c r="D61" s="1" t="s">
        <v>187</v>
      </c>
      <c r="E61" s="1" t="s">
        <v>182</v>
      </c>
      <c r="F61" s="8" t="s">
        <v>65</v>
      </c>
      <c r="G61" s="1" t="s">
        <v>180</v>
      </c>
      <c r="H61" s="1" t="s">
        <v>208</v>
      </c>
      <c r="I61" s="1" t="s">
        <v>211</v>
      </c>
      <c r="J61" s="24" t="s">
        <v>72</v>
      </c>
      <c r="K61" s="1" t="s">
        <v>73</v>
      </c>
      <c r="L61" s="20" t="s">
        <v>74</v>
      </c>
      <c r="M61" s="25" t="s">
        <v>75</v>
      </c>
      <c r="N61" s="21" t="s">
        <v>76</v>
      </c>
      <c r="O61" s="21" t="s">
        <v>79</v>
      </c>
      <c r="P61" s="21" t="s">
        <v>80</v>
      </c>
      <c r="Q61" s="21" t="s">
        <v>193</v>
      </c>
      <c r="R61" s="21" t="s">
        <v>212</v>
      </c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x14ac:dyDescent="0.25">
      <c r="A62" s="1" t="s">
        <v>194</v>
      </c>
      <c r="B62" s="1" t="s">
        <v>195</v>
      </c>
      <c r="C62" s="1" t="s">
        <v>60</v>
      </c>
      <c r="D62" s="1" t="s">
        <v>187</v>
      </c>
      <c r="E62" s="1" t="s">
        <v>182</v>
      </c>
      <c r="F62" s="8" t="s">
        <v>65</v>
      </c>
      <c r="G62" s="1" t="s">
        <v>180</v>
      </c>
      <c r="H62" s="1" t="s">
        <v>208</v>
      </c>
      <c r="I62" s="1" t="s">
        <v>204</v>
      </c>
      <c r="J62" s="24" t="s">
        <v>72</v>
      </c>
      <c r="K62" s="1" t="s">
        <v>73</v>
      </c>
      <c r="L62" s="20" t="s">
        <v>74</v>
      </c>
      <c r="M62" s="25" t="s">
        <v>75</v>
      </c>
      <c r="N62" s="21" t="s">
        <v>76</v>
      </c>
      <c r="O62" s="21" t="s">
        <v>79</v>
      </c>
      <c r="P62" s="21" t="s">
        <v>80</v>
      </c>
      <c r="Q62" s="21" t="s">
        <v>193</v>
      </c>
      <c r="R62" s="21" t="s">
        <v>212</v>
      </c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s="13" customFormat="1" x14ac:dyDescent="0.25">
      <c r="A63" s="12" t="s">
        <v>194</v>
      </c>
      <c r="B63" s="12" t="s">
        <v>196</v>
      </c>
      <c r="C63" s="12" t="s">
        <v>60</v>
      </c>
      <c r="D63" s="12" t="s">
        <v>187</v>
      </c>
      <c r="E63" s="12" t="s">
        <v>206</v>
      </c>
      <c r="F63" s="65" t="s">
        <v>66</v>
      </c>
      <c r="G63" s="12" t="s">
        <v>180</v>
      </c>
      <c r="H63" s="12" t="s">
        <v>199</v>
      </c>
      <c r="I63" s="12" t="s">
        <v>213</v>
      </c>
      <c r="J63" s="24" t="s">
        <v>73</v>
      </c>
      <c r="K63" s="25" t="s">
        <v>74</v>
      </c>
      <c r="L63" s="25" t="s">
        <v>75</v>
      </c>
      <c r="M63" s="12" t="s">
        <v>76</v>
      </c>
      <c r="N63" s="12" t="s">
        <v>77</v>
      </c>
      <c r="O63" s="12" t="s">
        <v>80</v>
      </c>
      <c r="P63" s="12" t="s">
        <v>81</v>
      </c>
      <c r="Q63" s="12" t="s">
        <v>212</v>
      </c>
      <c r="R63" s="12" t="s">
        <v>220</v>
      </c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</row>
    <row r="64" spans="1:29" s="13" customFormat="1" x14ac:dyDescent="0.25">
      <c r="A64" s="12" t="s">
        <v>194</v>
      </c>
      <c r="B64" s="12" t="s">
        <v>195</v>
      </c>
      <c r="C64" s="12" t="s">
        <v>60</v>
      </c>
      <c r="D64" s="12" t="s">
        <v>187</v>
      </c>
      <c r="E64" s="12" t="s">
        <v>206</v>
      </c>
      <c r="F64" s="65" t="s">
        <v>66</v>
      </c>
      <c r="G64" s="12" t="s">
        <v>180</v>
      </c>
      <c r="H64" s="12" t="s">
        <v>199</v>
      </c>
      <c r="I64" s="12" t="s">
        <v>213</v>
      </c>
      <c r="J64" s="24" t="s">
        <v>73</v>
      </c>
      <c r="K64" s="25" t="s">
        <v>74</v>
      </c>
      <c r="L64" s="25" t="s">
        <v>75</v>
      </c>
      <c r="M64" s="12" t="s">
        <v>76</v>
      </c>
      <c r="N64" s="12" t="s">
        <v>77</v>
      </c>
      <c r="O64" s="12" t="s">
        <v>80</v>
      </c>
      <c r="P64" s="12" t="s">
        <v>81</v>
      </c>
      <c r="Q64" s="12" t="s">
        <v>212</v>
      </c>
      <c r="R64" s="12" t="s">
        <v>220</v>
      </c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</row>
    <row r="65" spans="1:29" s="13" customFormat="1" x14ac:dyDescent="0.25">
      <c r="A65" s="12" t="s">
        <v>194</v>
      </c>
      <c r="B65" s="12" t="s">
        <v>207</v>
      </c>
      <c r="C65" s="12" t="s">
        <v>60</v>
      </c>
      <c r="D65" s="12" t="s">
        <v>187</v>
      </c>
      <c r="E65" s="12" t="s">
        <v>206</v>
      </c>
      <c r="F65" s="65" t="s">
        <v>66</v>
      </c>
      <c r="G65" s="12" t="s">
        <v>180</v>
      </c>
      <c r="H65" s="12" t="s">
        <v>199</v>
      </c>
      <c r="I65" s="12" t="s">
        <v>203</v>
      </c>
      <c r="J65" s="24" t="s">
        <v>73</v>
      </c>
      <c r="K65" s="25" t="s">
        <v>74</v>
      </c>
      <c r="L65" s="25" t="s">
        <v>75</v>
      </c>
      <c r="M65" s="12" t="s">
        <v>76</v>
      </c>
      <c r="N65" s="12" t="s">
        <v>77</v>
      </c>
      <c r="O65" s="12" t="s">
        <v>80</v>
      </c>
      <c r="P65" s="12" t="s">
        <v>81</v>
      </c>
      <c r="Q65" s="12" t="s">
        <v>212</v>
      </c>
      <c r="R65" s="12" t="s">
        <v>220</v>
      </c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</row>
    <row r="66" spans="1:29" s="13" customFormat="1" x14ac:dyDescent="0.25">
      <c r="A66" s="22" t="s">
        <v>57</v>
      </c>
      <c r="B66" s="22" t="s">
        <v>58</v>
      </c>
      <c r="C66" s="22" t="s">
        <v>60</v>
      </c>
      <c r="D66" s="22" t="s">
        <v>187</v>
      </c>
      <c r="E66" s="22" t="s">
        <v>206</v>
      </c>
      <c r="F66" s="64" t="s">
        <v>66</v>
      </c>
      <c r="G66" s="22" t="s">
        <v>180</v>
      </c>
      <c r="H66" s="22" t="s">
        <v>199</v>
      </c>
      <c r="I66" s="22" t="s">
        <v>214</v>
      </c>
      <c r="J66" s="24" t="s">
        <v>73</v>
      </c>
      <c r="K66" s="25" t="s">
        <v>74</v>
      </c>
      <c r="L66" s="25" t="s">
        <v>75</v>
      </c>
      <c r="M66" s="12" t="s">
        <v>76</v>
      </c>
      <c r="N66" s="12" t="s">
        <v>77</v>
      </c>
      <c r="O66" s="12" t="s">
        <v>80</v>
      </c>
      <c r="P66" s="12" t="s">
        <v>81</v>
      </c>
      <c r="Q66" s="12" t="s">
        <v>212</v>
      </c>
      <c r="R66" s="12" t="s">
        <v>220</v>
      </c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</row>
    <row r="67" spans="1:29" s="13" customFormat="1" x14ac:dyDescent="0.25">
      <c r="A67" s="22" t="s">
        <v>57</v>
      </c>
      <c r="B67" s="22" t="s">
        <v>58</v>
      </c>
      <c r="C67" s="22" t="s">
        <v>60</v>
      </c>
      <c r="D67" s="22" t="s">
        <v>187</v>
      </c>
      <c r="E67" s="22" t="s">
        <v>206</v>
      </c>
      <c r="F67" s="64" t="s">
        <v>66</v>
      </c>
      <c r="G67" s="22" t="s">
        <v>181</v>
      </c>
      <c r="H67" s="22" t="s">
        <v>199</v>
      </c>
      <c r="I67" s="22" t="s">
        <v>215</v>
      </c>
      <c r="J67" s="24" t="s">
        <v>73</v>
      </c>
      <c r="K67" s="25" t="s">
        <v>74</v>
      </c>
      <c r="L67" s="25" t="s">
        <v>75</v>
      </c>
      <c r="M67" s="12" t="s">
        <v>76</v>
      </c>
      <c r="N67" s="12" t="s">
        <v>77</v>
      </c>
      <c r="O67" s="12" t="s">
        <v>80</v>
      </c>
      <c r="P67" s="12" t="s">
        <v>81</v>
      </c>
      <c r="Q67" s="12" t="s">
        <v>212</v>
      </c>
      <c r="R67" s="12" t="s">
        <v>220</v>
      </c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</row>
    <row r="68" spans="1:29" s="13" customFormat="1" x14ac:dyDescent="0.25">
      <c r="A68" s="12" t="s">
        <v>57</v>
      </c>
      <c r="B68" s="12" t="s">
        <v>58</v>
      </c>
      <c r="C68" s="12" t="s">
        <v>60</v>
      </c>
      <c r="D68" s="12" t="s">
        <v>187</v>
      </c>
      <c r="E68" s="12" t="s">
        <v>206</v>
      </c>
      <c r="F68" s="65" t="s">
        <v>66</v>
      </c>
      <c r="G68" s="12" t="s">
        <v>182</v>
      </c>
      <c r="H68" s="12" t="s">
        <v>199</v>
      </c>
      <c r="I68" s="12" t="s">
        <v>185</v>
      </c>
      <c r="J68" s="24" t="s">
        <v>73</v>
      </c>
      <c r="K68" s="25" t="s">
        <v>74</v>
      </c>
      <c r="L68" s="25" t="s">
        <v>75</v>
      </c>
      <c r="M68" s="12" t="s">
        <v>76</v>
      </c>
      <c r="N68" s="12" t="s">
        <v>77</v>
      </c>
      <c r="O68" s="12" t="s">
        <v>80</v>
      </c>
      <c r="P68" s="12" t="s">
        <v>81</v>
      </c>
      <c r="Q68" s="12" t="s">
        <v>212</v>
      </c>
      <c r="R68" s="12" t="s">
        <v>220</v>
      </c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</row>
    <row r="69" spans="1:29" s="13" customFormat="1" x14ac:dyDescent="0.25">
      <c r="A69" s="12" t="s">
        <v>57</v>
      </c>
      <c r="B69" s="12" t="s">
        <v>58</v>
      </c>
      <c r="C69" s="12" t="s">
        <v>60</v>
      </c>
      <c r="D69" s="12" t="s">
        <v>187</v>
      </c>
      <c r="E69" s="12" t="s">
        <v>206</v>
      </c>
      <c r="F69" s="65" t="s">
        <v>66</v>
      </c>
      <c r="G69" s="12" t="s">
        <v>183</v>
      </c>
      <c r="H69" s="12" t="s">
        <v>199</v>
      </c>
      <c r="I69" s="12" t="s">
        <v>215</v>
      </c>
      <c r="J69" s="24" t="s">
        <v>73</v>
      </c>
      <c r="K69" s="25" t="s">
        <v>74</v>
      </c>
      <c r="L69" s="25" t="s">
        <v>75</v>
      </c>
      <c r="M69" s="12" t="s">
        <v>76</v>
      </c>
      <c r="N69" s="12" t="s">
        <v>77</v>
      </c>
      <c r="O69" s="12" t="s">
        <v>80</v>
      </c>
      <c r="P69" s="12" t="s">
        <v>81</v>
      </c>
      <c r="Q69" s="12" t="s">
        <v>212</v>
      </c>
      <c r="R69" s="12" t="s">
        <v>220</v>
      </c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</row>
    <row r="70" spans="1:29" s="13" customFormat="1" x14ac:dyDescent="0.25">
      <c r="A70" s="12" t="s">
        <v>57</v>
      </c>
      <c r="B70" s="12" t="s">
        <v>205</v>
      </c>
      <c r="C70" s="12" t="s">
        <v>60</v>
      </c>
      <c r="D70" s="12" t="s">
        <v>187</v>
      </c>
      <c r="E70" s="12" t="s">
        <v>206</v>
      </c>
      <c r="F70" s="65" t="s">
        <v>66</v>
      </c>
      <c r="G70" s="12" t="s">
        <v>180</v>
      </c>
      <c r="H70" s="12" t="s">
        <v>199</v>
      </c>
      <c r="I70" s="12" t="s">
        <v>182</v>
      </c>
      <c r="J70" s="24" t="s">
        <v>73</v>
      </c>
      <c r="K70" s="25" t="s">
        <v>74</v>
      </c>
      <c r="L70" s="25" t="s">
        <v>75</v>
      </c>
      <c r="M70" s="12" t="s">
        <v>76</v>
      </c>
      <c r="N70" s="12" t="s">
        <v>77</v>
      </c>
      <c r="O70" s="12" t="s">
        <v>80</v>
      </c>
      <c r="P70" s="12" t="s">
        <v>81</v>
      </c>
      <c r="Q70" s="12" t="s">
        <v>212</v>
      </c>
      <c r="R70" s="12" t="s">
        <v>220</v>
      </c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</row>
    <row r="71" spans="1:29" s="13" customFormat="1" x14ac:dyDescent="0.25">
      <c r="A71" s="12" t="s">
        <v>57</v>
      </c>
      <c r="B71" s="12" t="s">
        <v>58</v>
      </c>
      <c r="C71" s="13" t="s">
        <v>60</v>
      </c>
      <c r="D71" s="12" t="s">
        <v>87</v>
      </c>
      <c r="E71" s="12" t="s">
        <v>217</v>
      </c>
      <c r="F71" s="65" t="s">
        <v>66</v>
      </c>
      <c r="G71" s="12" t="s">
        <v>180</v>
      </c>
      <c r="H71" s="12" t="s">
        <v>199</v>
      </c>
      <c r="I71" s="12" t="s">
        <v>218</v>
      </c>
      <c r="J71" s="24" t="s">
        <v>73</v>
      </c>
      <c r="K71" s="25" t="s">
        <v>74</v>
      </c>
      <c r="L71" s="25" t="s">
        <v>75</v>
      </c>
      <c r="M71" s="12" t="s">
        <v>76</v>
      </c>
      <c r="N71" s="12" t="s">
        <v>77</v>
      </c>
      <c r="O71" s="12" t="s">
        <v>80</v>
      </c>
      <c r="P71" s="12" t="s">
        <v>81</v>
      </c>
      <c r="Q71" s="12" t="s">
        <v>212</v>
      </c>
      <c r="R71" s="12" t="s">
        <v>220</v>
      </c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</row>
    <row r="72" spans="1:29" s="13" customFormat="1" x14ac:dyDescent="0.25">
      <c r="A72" s="12" t="s">
        <v>57</v>
      </c>
      <c r="B72" s="12" t="s">
        <v>59</v>
      </c>
      <c r="C72" s="13" t="s">
        <v>60</v>
      </c>
      <c r="D72" s="12" t="s">
        <v>87</v>
      </c>
      <c r="E72" s="12" t="s">
        <v>217</v>
      </c>
      <c r="F72" s="65" t="s">
        <v>66</v>
      </c>
      <c r="G72" s="12" t="s">
        <v>180</v>
      </c>
      <c r="H72" s="12" t="s">
        <v>199</v>
      </c>
      <c r="I72" s="12" t="s">
        <v>219</v>
      </c>
      <c r="J72" s="24" t="s">
        <v>73</v>
      </c>
      <c r="K72" s="25" t="s">
        <v>74</v>
      </c>
      <c r="L72" s="25" t="s">
        <v>75</v>
      </c>
      <c r="M72" s="12" t="s">
        <v>76</v>
      </c>
      <c r="N72" s="12" t="s">
        <v>77</v>
      </c>
      <c r="O72" s="12" t="s">
        <v>80</v>
      </c>
      <c r="P72" s="12" t="s">
        <v>81</v>
      </c>
      <c r="Q72" s="12" t="s">
        <v>212</v>
      </c>
      <c r="R72" s="12" t="s">
        <v>220</v>
      </c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</row>
    <row r="73" spans="1:29" s="13" customFormat="1" x14ac:dyDescent="0.25">
      <c r="A73" s="12" t="s">
        <v>194</v>
      </c>
      <c r="B73" s="12" t="s">
        <v>201</v>
      </c>
      <c r="C73" s="12" t="s">
        <v>202</v>
      </c>
      <c r="D73" s="12" t="s">
        <v>187</v>
      </c>
      <c r="E73" s="12" t="s">
        <v>206</v>
      </c>
      <c r="F73" s="65" t="s">
        <v>66</v>
      </c>
      <c r="G73" s="12" t="s">
        <v>180</v>
      </c>
      <c r="H73" s="12" t="s">
        <v>199</v>
      </c>
      <c r="I73" s="12" t="s">
        <v>183</v>
      </c>
      <c r="J73" s="24" t="s">
        <v>73</v>
      </c>
      <c r="K73" s="25" t="s">
        <v>74</v>
      </c>
      <c r="L73" s="25" t="s">
        <v>75</v>
      </c>
      <c r="M73" s="12" t="s">
        <v>76</v>
      </c>
      <c r="N73" s="12" t="s">
        <v>77</v>
      </c>
      <c r="O73" s="12" t="s">
        <v>80</v>
      </c>
      <c r="P73" s="12" t="s">
        <v>81</v>
      </c>
      <c r="Q73" s="12" t="s">
        <v>212</v>
      </c>
      <c r="R73" s="12" t="s">
        <v>220</v>
      </c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</row>
    <row r="74" spans="1:29" x14ac:dyDescent="0.25">
      <c r="A74" s="1" t="s">
        <v>57</v>
      </c>
      <c r="B74" s="1" t="s">
        <v>58</v>
      </c>
      <c r="C74" s="1" t="s">
        <v>60</v>
      </c>
      <c r="D74" s="1" t="s">
        <v>87</v>
      </c>
      <c r="E74" s="1" t="s">
        <v>298</v>
      </c>
      <c r="F74" s="8" t="s">
        <v>67</v>
      </c>
      <c r="G74" s="1" t="s">
        <v>180</v>
      </c>
      <c r="H74" s="1" t="s">
        <v>188</v>
      </c>
      <c r="I74" s="1" t="s">
        <v>299</v>
      </c>
      <c r="J74" s="25" t="s">
        <v>74</v>
      </c>
      <c r="K74" s="25" t="s">
        <v>75</v>
      </c>
      <c r="L74" s="12" t="s">
        <v>76</v>
      </c>
      <c r="M74" s="1" t="s">
        <v>77</v>
      </c>
      <c r="N74" s="1"/>
      <c r="O74" s="12" t="s">
        <v>81</v>
      </c>
      <c r="P74" s="1" t="s">
        <v>82</v>
      </c>
      <c r="Q74" s="12" t="s">
        <v>220</v>
      </c>
      <c r="R74" s="1" t="s">
        <v>448</v>
      </c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x14ac:dyDescent="0.25">
      <c r="A75" s="1" t="s">
        <v>57</v>
      </c>
      <c r="B75" s="1" t="s">
        <v>59</v>
      </c>
      <c r="C75" s="1" t="s">
        <v>60</v>
      </c>
      <c r="D75" s="1" t="s">
        <v>87</v>
      </c>
      <c r="E75" s="1" t="s">
        <v>298</v>
      </c>
      <c r="F75" s="8" t="s">
        <v>67</v>
      </c>
      <c r="G75" s="1"/>
      <c r="H75" s="1" t="s">
        <v>188</v>
      </c>
      <c r="I75" s="1" t="s">
        <v>451</v>
      </c>
      <c r="J75" s="25" t="s">
        <v>74</v>
      </c>
      <c r="K75" s="25" t="s">
        <v>75</v>
      </c>
      <c r="L75" s="12" t="s">
        <v>76</v>
      </c>
      <c r="M75" s="12" t="s">
        <v>77</v>
      </c>
      <c r="N75" s="1"/>
      <c r="O75" s="12" t="s">
        <v>81</v>
      </c>
      <c r="P75" s="1" t="s">
        <v>82</v>
      </c>
      <c r="Q75" s="12" t="s">
        <v>220</v>
      </c>
      <c r="R75" s="1" t="s">
        <v>448</v>
      </c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x14ac:dyDescent="0.25">
      <c r="A76" s="1" t="s">
        <v>57</v>
      </c>
      <c r="B76" s="1" t="s">
        <v>58</v>
      </c>
      <c r="C76" s="1" t="s">
        <v>60</v>
      </c>
      <c r="D76" s="12" t="s">
        <v>187</v>
      </c>
      <c r="E76" s="1" t="s">
        <v>204</v>
      </c>
      <c r="F76" s="8" t="s">
        <v>67</v>
      </c>
      <c r="G76" s="1"/>
      <c r="H76" s="1" t="s">
        <v>188</v>
      </c>
      <c r="I76" s="1" t="s">
        <v>452</v>
      </c>
      <c r="J76" s="25" t="s">
        <v>74</v>
      </c>
      <c r="K76" s="25" t="s">
        <v>75</v>
      </c>
      <c r="L76" s="12" t="s">
        <v>76</v>
      </c>
      <c r="M76" s="12" t="s">
        <v>77</v>
      </c>
      <c r="N76" s="1"/>
      <c r="O76" s="12" t="s">
        <v>81</v>
      </c>
      <c r="P76" s="1" t="s">
        <v>82</v>
      </c>
      <c r="Q76" s="12" t="s">
        <v>220</v>
      </c>
      <c r="R76" s="1" t="s">
        <v>448</v>
      </c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x14ac:dyDescent="0.25">
      <c r="A77" s="1" t="s">
        <v>57</v>
      </c>
      <c r="B77" s="1" t="s">
        <v>59</v>
      </c>
      <c r="C77" s="1" t="s">
        <v>60</v>
      </c>
      <c r="D77" s="12" t="s">
        <v>187</v>
      </c>
      <c r="E77" s="1" t="s">
        <v>204</v>
      </c>
      <c r="F77" s="8" t="s">
        <v>67</v>
      </c>
      <c r="G77" s="1"/>
      <c r="H77" s="1" t="s">
        <v>188</v>
      </c>
      <c r="I77" s="1" t="s">
        <v>213</v>
      </c>
      <c r="J77" s="25" t="s">
        <v>74</v>
      </c>
      <c r="K77" s="25" t="s">
        <v>75</v>
      </c>
      <c r="L77" s="12" t="s">
        <v>76</v>
      </c>
      <c r="M77" s="12" t="s">
        <v>77</v>
      </c>
      <c r="N77" s="1"/>
      <c r="O77" s="12" t="s">
        <v>81</v>
      </c>
      <c r="P77" s="1" t="s">
        <v>82</v>
      </c>
      <c r="Q77" s="12" t="s">
        <v>220</v>
      </c>
      <c r="R77" s="1" t="s">
        <v>448</v>
      </c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x14ac:dyDescent="0.25">
      <c r="A78" s="1" t="s">
        <v>194</v>
      </c>
      <c r="B78" s="12" t="s">
        <v>201</v>
      </c>
      <c r="C78" s="1" t="s">
        <v>202</v>
      </c>
      <c r="D78" s="12" t="s">
        <v>187</v>
      </c>
      <c r="E78" s="1" t="s">
        <v>204</v>
      </c>
      <c r="F78" s="8" t="s">
        <v>67</v>
      </c>
      <c r="G78" s="1"/>
      <c r="H78" s="1" t="s">
        <v>188</v>
      </c>
      <c r="I78" s="1" t="s">
        <v>183</v>
      </c>
      <c r="J78" s="25" t="s">
        <v>74</v>
      </c>
      <c r="K78" s="25" t="s">
        <v>75</v>
      </c>
      <c r="L78" s="12" t="s">
        <v>76</v>
      </c>
      <c r="M78" s="12" t="s">
        <v>77</v>
      </c>
      <c r="N78" s="1"/>
      <c r="O78" s="12" t="s">
        <v>81</v>
      </c>
      <c r="P78" s="1" t="s">
        <v>82</v>
      </c>
      <c r="Q78" s="12" t="s">
        <v>220</v>
      </c>
      <c r="R78" s="1" t="s">
        <v>448</v>
      </c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x14ac:dyDescent="0.25">
      <c r="A79" s="12" t="s">
        <v>194</v>
      </c>
      <c r="B79" s="12" t="s">
        <v>207</v>
      </c>
      <c r="C79" s="1" t="s">
        <v>60</v>
      </c>
      <c r="D79" s="12" t="s">
        <v>187</v>
      </c>
      <c r="E79" s="1" t="s">
        <v>204</v>
      </c>
      <c r="F79" s="8" t="s">
        <v>67</v>
      </c>
      <c r="G79" s="1"/>
      <c r="H79" s="1" t="s">
        <v>188</v>
      </c>
      <c r="I79" s="1" t="s">
        <v>206</v>
      </c>
      <c r="J79" s="25" t="s">
        <v>74</v>
      </c>
      <c r="K79" s="25" t="s">
        <v>75</v>
      </c>
      <c r="L79" s="12" t="s">
        <v>76</v>
      </c>
      <c r="M79" s="12" t="s">
        <v>77</v>
      </c>
      <c r="N79" s="1"/>
      <c r="O79" s="12" t="s">
        <v>81</v>
      </c>
      <c r="P79" s="1" t="s">
        <v>82</v>
      </c>
      <c r="Q79" s="12" t="s">
        <v>220</v>
      </c>
      <c r="R79" s="1" t="s">
        <v>448</v>
      </c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x14ac:dyDescent="0.25">
      <c r="A80" s="12" t="s">
        <v>194</v>
      </c>
      <c r="B80" s="12" t="s">
        <v>196</v>
      </c>
      <c r="C80" s="1" t="s">
        <v>60</v>
      </c>
      <c r="D80" s="12" t="s">
        <v>187</v>
      </c>
      <c r="E80" s="1" t="s">
        <v>204</v>
      </c>
      <c r="F80" s="8" t="s">
        <v>67</v>
      </c>
      <c r="G80" s="1"/>
      <c r="H80" s="1" t="s">
        <v>188</v>
      </c>
      <c r="I80" s="1" t="s">
        <v>191</v>
      </c>
      <c r="J80" s="25" t="s">
        <v>74</v>
      </c>
      <c r="K80" s="25" t="s">
        <v>75</v>
      </c>
      <c r="L80" s="12" t="s">
        <v>76</v>
      </c>
      <c r="M80" s="12" t="s">
        <v>77</v>
      </c>
      <c r="N80" s="1"/>
      <c r="O80" s="12" t="s">
        <v>81</v>
      </c>
      <c r="P80" s="1" t="s">
        <v>82</v>
      </c>
      <c r="Q80" s="12" t="s">
        <v>220</v>
      </c>
      <c r="R80" s="1" t="s">
        <v>448</v>
      </c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x14ac:dyDescent="0.25">
      <c r="A81" s="12" t="s">
        <v>194</v>
      </c>
      <c r="B81" s="12" t="s">
        <v>195</v>
      </c>
      <c r="C81" s="1" t="s">
        <v>60</v>
      </c>
      <c r="D81" s="12" t="s">
        <v>187</v>
      </c>
      <c r="E81" s="1" t="s">
        <v>204</v>
      </c>
      <c r="F81" s="8" t="s">
        <v>67</v>
      </c>
      <c r="G81" s="1"/>
      <c r="H81" s="1" t="s">
        <v>188</v>
      </c>
      <c r="I81" s="1" t="s">
        <v>200</v>
      </c>
      <c r="J81" s="25" t="s">
        <v>74</v>
      </c>
      <c r="K81" s="25" t="s">
        <v>75</v>
      </c>
      <c r="L81" s="12" t="s">
        <v>76</v>
      </c>
      <c r="M81" s="12" t="s">
        <v>77</v>
      </c>
      <c r="N81" s="1"/>
      <c r="O81" s="12" t="s">
        <v>81</v>
      </c>
      <c r="P81" s="1" t="s">
        <v>82</v>
      </c>
      <c r="Q81" s="12" t="s">
        <v>220</v>
      </c>
      <c r="R81" s="1" t="s">
        <v>448</v>
      </c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x14ac:dyDescent="0.25">
      <c r="A82" s="12" t="s">
        <v>57</v>
      </c>
      <c r="B82" s="1" t="s">
        <v>59</v>
      </c>
      <c r="C82" s="1" t="s">
        <v>60</v>
      </c>
      <c r="D82" s="1" t="s">
        <v>87</v>
      </c>
      <c r="E82" s="1" t="s">
        <v>215</v>
      </c>
      <c r="F82" s="8" t="s">
        <v>68</v>
      </c>
      <c r="G82" s="1"/>
      <c r="H82" s="1" t="s">
        <v>188</v>
      </c>
      <c r="I82" s="1" t="s">
        <v>191</v>
      </c>
      <c r="J82" s="25" t="s">
        <v>75</v>
      </c>
      <c r="K82" s="12" t="s">
        <v>76</v>
      </c>
      <c r="L82" s="1" t="s">
        <v>77</v>
      </c>
      <c r="M82" s="25" t="s">
        <v>78</v>
      </c>
      <c r="N82" s="1"/>
      <c r="O82" s="1" t="s">
        <v>82</v>
      </c>
      <c r="P82" s="1" t="s">
        <v>197</v>
      </c>
      <c r="Q82" s="1" t="s">
        <v>448</v>
      </c>
      <c r="R82" s="1" t="s">
        <v>449</v>
      </c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x14ac:dyDescent="0.25">
      <c r="A83" s="12" t="s">
        <v>57</v>
      </c>
      <c r="B83" s="1" t="s">
        <v>58</v>
      </c>
      <c r="C83" s="1" t="s">
        <v>60</v>
      </c>
      <c r="D83" s="1" t="s">
        <v>87</v>
      </c>
      <c r="E83" s="1" t="s">
        <v>215</v>
      </c>
      <c r="F83" s="8" t="s">
        <v>68</v>
      </c>
      <c r="G83" s="1"/>
      <c r="H83" s="1" t="s">
        <v>188</v>
      </c>
      <c r="I83" s="1" t="s">
        <v>453</v>
      </c>
      <c r="J83" s="25" t="s">
        <v>75</v>
      </c>
      <c r="K83" s="12" t="s">
        <v>76</v>
      </c>
      <c r="L83" s="12" t="s">
        <v>77</v>
      </c>
      <c r="M83" s="25" t="s">
        <v>78</v>
      </c>
      <c r="N83" s="1"/>
      <c r="O83" s="1" t="s">
        <v>82</v>
      </c>
      <c r="P83" s="1" t="s">
        <v>197</v>
      </c>
      <c r="Q83" s="1" t="s">
        <v>448</v>
      </c>
      <c r="R83" s="1" t="s">
        <v>449</v>
      </c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x14ac:dyDescent="0.25">
      <c r="A84" s="12" t="s">
        <v>57</v>
      </c>
      <c r="B84" s="1" t="s">
        <v>59</v>
      </c>
      <c r="C84" s="1" t="s">
        <v>60</v>
      </c>
      <c r="D84" s="12" t="s">
        <v>187</v>
      </c>
      <c r="E84" s="1" t="s">
        <v>213</v>
      </c>
      <c r="F84" s="8" t="s">
        <v>68</v>
      </c>
      <c r="G84" s="1"/>
      <c r="H84" s="1" t="s">
        <v>188</v>
      </c>
      <c r="I84" s="1" t="s">
        <v>213</v>
      </c>
      <c r="J84" s="25" t="s">
        <v>75</v>
      </c>
      <c r="K84" s="12" t="s">
        <v>76</v>
      </c>
      <c r="L84" s="12" t="s">
        <v>77</v>
      </c>
      <c r="M84" s="25" t="s">
        <v>78</v>
      </c>
      <c r="N84" s="1"/>
      <c r="O84" s="1" t="s">
        <v>82</v>
      </c>
      <c r="P84" s="1" t="s">
        <v>197</v>
      </c>
      <c r="Q84" s="1" t="s">
        <v>448</v>
      </c>
      <c r="R84" s="1" t="s">
        <v>449</v>
      </c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x14ac:dyDescent="0.25">
      <c r="A85" s="12" t="s">
        <v>57</v>
      </c>
      <c r="B85" s="1" t="s">
        <v>58</v>
      </c>
      <c r="C85" s="1" t="s">
        <v>60</v>
      </c>
      <c r="D85" s="12" t="s">
        <v>187</v>
      </c>
      <c r="E85" s="1" t="s">
        <v>213</v>
      </c>
      <c r="F85" s="8" t="s">
        <v>68</v>
      </c>
      <c r="G85" s="1"/>
      <c r="H85" s="1" t="s">
        <v>188</v>
      </c>
      <c r="I85" s="1" t="s">
        <v>454</v>
      </c>
      <c r="J85" s="25" t="s">
        <v>75</v>
      </c>
      <c r="K85" s="12" t="s">
        <v>76</v>
      </c>
      <c r="L85" s="12" t="s">
        <v>77</v>
      </c>
      <c r="M85" s="25" t="s">
        <v>78</v>
      </c>
      <c r="N85" s="1"/>
      <c r="O85" s="1" t="s">
        <v>82</v>
      </c>
      <c r="P85" s="1" t="s">
        <v>197</v>
      </c>
      <c r="Q85" s="1" t="s">
        <v>448</v>
      </c>
      <c r="R85" s="1" t="s">
        <v>449</v>
      </c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x14ac:dyDescent="0.25">
      <c r="A86" s="1" t="s">
        <v>194</v>
      </c>
      <c r="B86" s="12" t="s">
        <v>196</v>
      </c>
      <c r="C86" s="1" t="s">
        <v>60</v>
      </c>
      <c r="D86" s="12" t="s">
        <v>187</v>
      </c>
      <c r="E86" s="1" t="s">
        <v>213</v>
      </c>
      <c r="F86" s="8" t="s">
        <v>68</v>
      </c>
      <c r="G86" s="1"/>
      <c r="H86" s="1" t="s">
        <v>188</v>
      </c>
      <c r="I86" s="1" t="s">
        <v>192</v>
      </c>
      <c r="J86" s="25" t="s">
        <v>75</v>
      </c>
      <c r="K86" s="12" t="s">
        <v>76</v>
      </c>
      <c r="L86" s="12" t="s">
        <v>77</v>
      </c>
      <c r="M86" s="25" t="s">
        <v>78</v>
      </c>
      <c r="N86" s="1"/>
      <c r="O86" s="1" t="s">
        <v>82</v>
      </c>
      <c r="P86" s="1" t="s">
        <v>197</v>
      </c>
      <c r="Q86" s="1" t="s">
        <v>448</v>
      </c>
      <c r="R86" s="1" t="s">
        <v>449</v>
      </c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x14ac:dyDescent="0.25">
      <c r="A87" s="12" t="s">
        <v>194</v>
      </c>
      <c r="B87" s="12" t="s">
        <v>195</v>
      </c>
      <c r="C87" s="1" t="s">
        <v>60</v>
      </c>
      <c r="D87" s="12" t="s">
        <v>187</v>
      </c>
      <c r="E87" s="1" t="s">
        <v>213</v>
      </c>
      <c r="F87" s="8" t="s">
        <v>68</v>
      </c>
      <c r="G87" s="1"/>
      <c r="H87" s="1" t="s">
        <v>188</v>
      </c>
      <c r="I87" s="1" t="s">
        <v>455</v>
      </c>
      <c r="J87" s="25" t="s">
        <v>75</v>
      </c>
      <c r="K87" s="12" t="s">
        <v>76</v>
      </c>
      <c r="L87" s="12" t="s">
        <v>77</v>
      </c>
      <c r="M87" s="25" t="s">
        <v>78</v>
      </c>
      <c r="N87" s="1"/>
      <c r="O87" s="1" t="s">
        <v>82</v>
      </c>
      <c r="P87" s="1" t="s">
        <v>197</v>
      </c>
      <c r="Q87" s="1" t="s">
        <v>448</v>
      </c>
      <c r="R87" s="1" t="s">
        <v>449</v>
      </c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x14ac:dyDescent="0.25">
      <c r="A88" s="12" t="s">
        <v>194</v>
      </c>
      <c r="B88" s="12" t="s">
        <v>207</v>
      </c>
      <c r="C88" s="1" t="s">
        <v>60</v>
      </c>
      <c r="D88" s="12" t="s">
        <v>187</v>
      </c>
      <c r="E88" s="1" t="s">
        <v>213</v>
      </c>
      <c r="F88" s="8" t="s">
        <v>68</v>
      </c>
      <c r="G88" s="1"/>
      <c r="H88" s="1" t="s">
        <v>188</v>
      </c>
      <c r="I88" s="1" t="s">
        <v>183</v>
      </c>
      <c r="J88" s="25" t="s">
        <v>75</v>
      </c>
      <c r="K88" s="12" t="s">
        <v>76</v>
      </c>
      <c r="L88" s="12" t="s">
        <v>77</v>
      </c>
      <c r="M88" s="25" t="s">
        <v>78</v>
      </c>
      <c r="N88" s="1"/>
      <c r="O88" s="1" t="s">
        <v>82</v>
      </c>
      <c r="P88" s="1" t="s">
        <v>197</v>
      </c>
      <c r="Q88" s="1" t="s">
        <v>448</v>
      </c>
      <c r="R88" s="1" t="s">
        <v>449</v>
      </c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x14ac:dyDescent="0.25">
      <c r="A89" s="12" t="s">
        <v>194</v>
      </c>
      <c r="B89" s="12" t="s">
        <v>201</v>
      </c>
      <c r="C89" s="1" t="s">
        <v>202</v>
      </c>
      <c r="D89" s="12" t="s">
        <v>187</v>
      </c>
      <c r="E89" s="1" t="s">
        <v>213</v>
      </c>
      <c r="F89" s="8" t="s">
        <v>68</v>
      </c>
      <c r="G89" s="1"/>
      <c r="H89" s="1" t="s">
        <v>188</v>
      </c>
      <c r="I89" s="1" t="s">
        <v>204</v>
      </c>
      <c r="J89" s="25" t="s">
        <v>75</v>
      </c>
      <c r="K89" s="12" t="s">
        <v>76</v>
      </c>
      <c r="L89" s="12" t="s">
        <v>77</v>
      </c>
      <c r="M89" s="25" t="s">
        <v>78</v>
      </c>
      <c r="N89" s="1"/>
      <c r="O89" s="1" t="s">
        <v>82</v>
      </c>
      <c r="P89" s="1" t="s">
        <v>197</v>
      </c>
      <c r="Q89" s="1" t="s">
        <v>448</v>
      </c>
      <c r="R89" s="1" t="s">
        <v>449</v>
      </c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x14ac:dyDescent="0.25">
      <c r="A90" s="12" t="s">
        <v>57</v>
      </c>
      <c r="B90" s="1" t="s">
        <v>59</v>
      </c>
      <c r="C90" s="1" t="s">
        <v>60</v>
      </c>
      <c r="D90" s="1" t="s">
        <v>87</v>
      </c>
      <c r="E90" s="1" t="s">
        <v>459</v>
      </c>
      <c r="F90" s="8" t="s">
        <v>69</v>
      </c>
      <c r="G90" s="1"/>
      <c r="H90" s="1" t="s">
        <v>188</v>
      </c>
      <c r="I90" s="1" t="s">
        <v>182</v>
      </c>
      <c r="J90" s="12" t="s">
        <v>76</v>
      </c>
      <c r="K90" s="1" t="s">
        <v>77</v>
      </c>
      <c r="L90" s="25" t="s">
        <v>78</v>
      </c>
      <c r="M90" s="21" t="s">
        <v>79</v>
      </c>
      <c r="N90" s="1"/>
      <c r="O90" s="1" t="s">
        <v>197</v>
      </c>
      <c r="P90" s="21" t="s">
        <v>193</v>
      </c>
      <c r="Q90" s="1" t="s">
        <v>449</v>
      </c>
      <c r="R90" s="1" t="s">
        <v>450</v>
      </c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x14ac:dyDescent="0.25">
      <c r="A91" s="12" t="s">
        <v>57</v>
      </c>
      <c r="B91" s="1" t="s">
        <v>58</v>
      </c>
      <c r="C91" s="1" t="s">
        <v>60</v>
      </c>
      <c r="D91" s="1" t="s">
        <v>87</v>
      </c>
      <c r="E91" s="1" t="s">
        <v>459</v>
      </c>
      <c r="F91" s="8" t="s">
        <v>69</v>
      </c>
      <c r="G91" s="1"/>
      <c r="H91" s="1" t="s">
        <v>188</v>
      </c>
      <c r="I91" s="1" t="s">
        <v>456</v>
      </c>
      <c r="J91" s="12" t="s">
        <v>76</v>
      </c>
      <c r="K91" s="12" t="s">
        <v>77</v>
      </c>
      <c r="L91" s="25" t="s">
        <v>78</v>
      </c>
      <c r="M91" s="21" t="s">
        <v>79</v>
      </c>
      <c r="N91" s="1"/>
      <c r="O91" s="1" t="s">
        <v>197</v>
      </c>
      <c r="P91" s="21" t="s">
        <v>193</v>
      </c>
      <c r="Q91" s="1" t="s">
        <v>449</v>
      </c>
      <c r="R91" s="1" t="s">
        <v>450</v>
      </c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x14ac:dyDescent="0.25">
      <c r="A92" s="12" t="s">
        <v>57</v>
      </c>
      <c r="B92" s="1" t="s">
        <v>59</v>
      </c>
      <c r="C92" s="1" t="s">
        <v>60</v>
      </c>
      <c r="D92" s="12" t="s">
        <v>187</v>
      </c>
      <c r="E92" s="1" t="s">
        <v>192</v>
      </c>
      <c r="F92" s="8" t="s">
        <v>69</v>
      </c>
      <c r="G92" s="1"/>
      <c r="H92" s="1" t="s">
        <v>188</v>
      </c>
      <c r="I92" s="1" t="s">
        <v>206</v>
      </c>
      <c r="J92" s="12" t="s">
        <v>76</v>
      </c>
      <c r="K92" s="12" t="s">
        <v>77</v>
      </c>
      <c r="L92" s="25" t="s">
        <v>78</v>
      </c>
      <c r="M92" s="21" t="s">
        <v>79</v>
      </c>
      <c r="N92" s="1"/>
      <c r="O92" s="1" t="s">
        <v>197</v>
      </c>
      <c r="P92" s="21" t="s">
        <v>193</v>
      </c>
      <c r="Q92" s="1" t="s">
        <v>449</v>
      </c>
      <c r="R92" s="1" t="s">
        <v>450</v>
      </c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x14ac:dyDescent="0.25">
      <c r="A93" s="12" t="s">
        <v>57</v>
      </c>
      <c r="B93" s="1" t="s">
        <v>58</v>
      </c>
      <c r="C93" s="1" t="s">
        <v>60</v>
      </c>
      <c r="D93" s="12" t="s">
        <v>187</v>
      </c>
      <c r="E93" s="1" t="s">
        <v>192</v>
      </c>
      <c r="F93" s="8" t="s">
        <v>69</v>
      </c>
      <c r="G93" s="1"/>
      <c r="H93" s="1" t="s">
        <v>188</v>
      </c>
      <c r="I93" s="1" t="s">
        <v>457</v>
      </c>
      <c r="J93" s="12" t="s">
        <v>76</v>
      </c>
      <c r="K93" s="12" t="s">
        <v>77</v>
      </c>
      <c r="L93" s="25" t="s">
        <v>78</v>
      </c>
      <c r="M93" s="21" t="s">
        <v>79</v>
      </c>
      <c r="N93" s="1"/>
      <c r="O93" s="1" t="s">
        <v>197</v>
      </c>
      <c r="P93" s="21" t="s">
        <v>193</v>
      </c>
      <c r="Q93" s="1" t="s">
        <v>449</v>
      </c>
      <c r="R93" s="1" t="s">
        <v>450</v>
      </c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x14ac:dyDescent="0.25">
      <c r="A94" s="1" t="s">
        <v>194</v>
      </c>
      <c r="B94" s="12" t="s">
        <v>196</v>
      </c>
      <c r="C94" s="1" t="s">
        <v>60</v>
      </c>
      <c r="D94" s="12" t="s">
        <v>187</v>
      </c>
      <c r="E94" s="1" t="s">
        <v>192</v>
      </c>
      <c r="F94" s="8" t="s">
        <v>69</v>
      </c>
      <c r="G94" s="1"/>
      <c r="H94" s="1" t="s">
        <v>188</v>
      </c>
      <c r="I94" s="1" t="s">
        <v>456</v>
      </c>
      <c r="J94" s="12" t="s">
        <v>76</v>
      </c>
      <c r="K94" s="12" t="s">
        <v>77</v>
      </c>
      <c r="L94" s="25" t="s">
        <v>78</v>
      </c>
      <c r="M94" s="21" t="s">
        <v>79</v>
      </c>
      <c r="N94" s="1"/>
      <c r="O94" s="1" t="s">
        <v>197</v>
      </c>
      <c r="P94" s="21" t="s">
        <v>193</v>
      </c>
      <c r="Q94" s="1" t="s">
        <v>449</v>
      </c>
      <c r="R94" s="1" t="s">
        <v>450</v>
      </c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x14ac:dyDescent="0.25">
      <c r="A95" s="12" t="s">
        <v>194</v>
      </c>
      <c r="B95" s="12" t="s">
        <v>195</v>
      </c>
      <c r="C95" s="1" t="s">
        <v>60</v>
      </c>
      <c r="D95" s="12" t="s">
        <v>187</v>
      </c>
      <c r="E95" s="1" t="s">
        <v>192</v>
      </c>
      <c r="F95" s="8" t="s">
        <v>69</v>
      </c>
      <c r="G95" s="1"/>
      <c r="H95" s="1" t="s">
        <v>188</v>
      </c>
      <c r="I95" s="1" t="s">
        <v>458</v>
      </c>
      <c r="J95" s="12" t="s">
        <v>76</v>
      </c>
      <c r="K95" s="12" t="s">
        <v>77</v>
      </c>
      <c r="L95" s="25" t="s">
        <v>78</v>
      </c>
      <c r="M95" s="21" t="s">
        <v>79</v>
      </c>
      <c r="N95" s="1"/>
      <c r="O95" s="1" t="s">
        <v>197</v>
      </c>
      <c r="P95" s="21" t="s">
        <v>193</v>
      </c>
      <c r="Q95" s="1" t="s">
        <v>449</v>
      </c>
      <c r="R95" s="1" t="s">
        <v>450</v>
      </c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x14ac:dyDescent="0.25">
      <c r="A96" s="12" t="s">
        <v>194</v>
      </c>
      <c r="B96" s="12" t="s">
        <v>207</v>
      </c>
      <c r="C96" s="1" t="s">
        <v>60</v>
      </c>
      <c r="D96" s="12" t="s">
        <v>187</v>
      </c>
      <c r="E96" s="1" t="s">
        <v>192</v>
      </c>
      <c r="F96" s="8" t="s">
        <v>69</v>
      </c>
      <c r="G96" s="1"/>
      <c r="H96" s="1" t="s">
        <v>188</v>
      </c>
      <c r="I96" s="1" t="s">
        <v>183</v>
      </c>
      <c r="J96" s="12" t="s">
        <v>76</v>
      </c>
      <c r="K96" s="12" t="s">
        <v>77</v>
      </c>
      <c r="L96" s="25" t="s">
        <v>78</v>
      </c>
      <c r="M96" s="21" t="s">
        <v>79</v>
      </c>
      <c r="N96" s="1"/>
      <c r="O96" s="1" t="s">
        <v>197</v>
      </c>
      <c r="P96" s="21" t="s">
        <v>193</v>
      </c>
      <c r="Q96" s="1" t="s">
        <v>449</v>
      </c>
      <c r="R96" s="1" t="s">
        <v>450</v>
      </c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x14ac:dyDescent="0.25">
      <c r="A97" s="12" t="s">
        <v>194</v>
      </c>
      <c r="B97" s="12" t="s">
        <v>201</v>
      </c>
      <c r="C97" s="1" t="s">
        <v>202</v>
      </c>
      <c r="D97" s="12" t="s">
        <v>187</v>
      </c>
      <c r="E97" s="1" t="s">
        <v>192</v>
      </c>
      <c r="F97" s="8" t="s">
        <v>69</v>
      </c>
      <c r="G97" s="1"/>
      <c r="H97" s="1" t="s">
        <v>188</v>
      </c>
      <c r="I97" s="1" t="s">
        <v>180</v>
      </c>
      <c r="J97" s="12" t="s">
        <v>76</v>
      </c>
      <c r="K97" s="12" t="s">
        <v>77</v>
      </c>
      <c r="L97" s="25" t="s">
        <v>78</v>
      </c>
      <c r="M97" s="21" t="s">
        <v>79</v>
      </c>
      <c r="N97" s="1"/>
      <c r="O97" s="1" t="s">
        <v>197</v>
      </c>
      <c r="P97" s="21" t="s">
        <v>193</v>
      </c>
      <c r="Q97" s="1" t="s">
        <v>449</v>
      </c>
      <c r="R97" s="1" t="s">
        <v>450</v>
      </c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x14ac:dyDescent="0.25">
      <c r="A98" s="12" t="s">
        <v>57</v>
      </c>
      <c r="B98" s="1" t="s">
        <v>59</v>
      </c>
      <c r="C98" s="1" t="s">
        <v>60</v>
      </c>
      <c r="D98" s="1" t="s">
        <v>87</v>
      </c>
      <c r="E98" s="1" t="s">
        <v>460</v>
      </c>
      <c r="F98" s="8" t="s">
        <v>70</v>
      </c>
      <c r="G98" s="1"/>
      <c r="H98" s="1" t="s">
        <v>188</v>
      </c>
      <c r="I98" s="1" t="s">
        <v>204</v>
      </c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x14ac:dyDescent="0.25">
      <c r="A99" s="12" t="s">
        <v>57</v>
      </c>
      <c r="B99" s="1" t="s">
        <v>58</v>
      </c>
      <c r="C99" s="1" t="s">
        <v>60</v>
      </c>
      <c r="D99" s="1" t="s">
        <v>87</v>
      </c>
      <c r="E99" s="1" t="s">
        <v>460</v>
      </c>
      <c r="F99" s="8" t="s">
        <v>70</v>
      </c>
      <c r="G99" s="1"/>
      <c r="H99" s="1" t="s">
        <v>188</v>
      </c>
      <c r="I99" s="1" t="s">
        <v>190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x14ac:dyDescent="0.25">
      <c r="A100" s="1" t="s">
        <v>194</v>
      </c>
      <c r="B100" s="12" t="s">
        <v>207</v>
      </c>
      <c r="C100" s="1" t="s">
        <v>60</v>
      </c>
      <c r="D100" s="12" t="s">
        <v>187</v>
      </c>
      <c r="E100" s="1" t="s">
        <v>203</v>
      </c>
      <c r="F100" s="8" t="s">
        <v>70</v>
      </c>
      <c r="G100" s="1"/>
      <c r="H100" s="1" t="s">
        <v>188</v>
      </c>
      <c r="I100" s="1" t="s">
        <v>213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x14ac:dyDescent="0.25">
      <c r="A101" s="12" t="s">
        <v>57</v>
      </c>
      <c r="B101" s="1" t="s">
        <v>59</v>
      </c>
      <c r="C101" s="1" t="s">
        <v>60</v>
      </c>
      <c r="D101" s="12" t="s">
        <v>187</v>
      </c>
      <c r="E101" s="1" t="s">
        <v>203</v>
      </c>
      <c r="F101" s="8" t="s">
        <v>70</v>
      </c>
      <c r="G101" s="1"/>
      <c r="H101" s="1" t="s">
        <v>188</v>
      </c>
      <c r="I101" s="1" t="s">
        <v>184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x14ac:dyDescent="0.25">
      <c r="A102" s="1" t="s">
        <v>194</v>
      </c>
      <c r="B102" s="12" t="s">
        <v>196</v>
      </c>
      <c r="C102" s="1" t="s">
        <v>60</v>
      </c>
      <c r="D102" s="12" t="s">
        <v>187</v>
      </c>
      <c r="E102" s="1" t="s">
        <v>203</v>
      </c>
      <c r="F102" s="8" t="s">
        <v>70</v>
      </c>
      <c r="G102" s="1"/>
      <c r="H102" s="1" t="s">
        <v>188</v>
      </c>
      <c r="I102" s="1" t="s">
        <v>182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s="56" customFormat="1" x14ac:dyDescent="0.25">
      <c r="A103" s="55" t="s">
        <v>57</v>
      </c>
      <c r="B103" s="55" t="s">
        <v>58</v>
      </c>
      <c r="C103" s="55" t="s">
        <v>60</v>
      </c>
      <c r="D103" s="55" t="s">
        <v>187</v>
      </c>
      <c r="E103" s="56">
        <v>9</v>
      </c>
      <c r="F103" s="66" t="s">
        <v>70</v>
      </c>
      <c r="H103" s="55" t="s">
        <v>188</v>
      </c>
      <c r="I103" s="56">
        <v>211</v>
      </c>
      <c r="J103" s="55"/>
      <c r="K103" s="55"/>
      <c r="L103" s="55"/>
      <c r="M103" s="55" t="s">
        <v>80</v>
      </c>
      <c r="N103" s="55" t="s">
        <v>81</v>
      </c>
      <c r="O103" s="55" t="s">
        <v>193</v>
      </c>
      <c r="P103" s="55" t="s">
        <v>212</v>
      </c>
      <c r="Q103" s="55" t="s">
        <v>450</v>
      </c>
      <c r="R103" s="55" t="s">
        <v>583</v>
      </c>
    </row>
    <row r="104" spans="1:29" s="56" customFormat="1" x14ac:dyDescent="0.25">
      <c r="A104" s="55" t="s">
        <v>194</v>
      </c>
      <c r="B104" s="55" t="s">
        <v>195</v>
      </c>
      <c r="C104" s="55" t="s">
        <v>60</v>
      </c>
      <c r="D104" s="55" t="s">
        <v>187</v>
      </c>
      <c r="E104" s="56">
        <v>9</v>
      </c>
      <c r="F104" s="66" t="s">
        <v>70</v>
      </c>
      <c r="H104" s="55" t="s">
        <v>188</v>
      </c>
      <c r="I104" s="56">
        <v>26</v>
      </c>
      <c r="J104" s="55"/>
      <c r="K104" s="55"/>
      <c r="L104" s="55"/>
      <c r="M104" s="55" t="s">
        <v>80</v>
      </c>
      <c r="N104" s="55" t="s">
        <v>81</v>
      </c>
      <c r="O104" s="55" t="s">
        <v>193</v>
      </c>
      <c r="P104" s="55" t="s">
        <v>212</v>
      </c>
      <c r="Q104" s="55" t="s">
        <v>450</v>
      </c>
      <c r="R104" s="55" t="s">
        <v>583</v>
      </c>
    </row>
    <row r="105" spans="1:29" s="56" customFormat="1" x14ac:dyDescent="0.25">
      <c r="A105" s="55" t="s">
        <v>194</v>
      </c>
      <c r="B105" s="55" t="s">
        <v>201</v>
      </c>
      <c r="C105" s="55" t="s">
        <v>202</v>
      </c>
      <c r="D105" s="55" t="s">
        <v>187</v>
      </c>
      <c r="E105" s="56">
        <v>9</v>
      </c>
      <c r="F105" s="66" t="s">
        <v>70</v>
      </c>
      <c r="H105" s="55" t="s">
        <v>188</v>
      </c>
      <c r="I105" s="56">
        <v>3</v>
      </c>
      <c r="J105" s="55"/>
      <c r="K105" s="55"/>
      <c r="L105" s="55"/>
      <c r="M105" s="55" t="s">
        <v>80</v>
      </c>
      <c r="N105" s="55" t="s">
        <v>81</v>
      </c>
      <c r="O105" s="55" t="s">
        <v>193</v>
      </c>
      <c r="P105" s="55" t="s">
        <v>212</v>
      </c>
      <c r="Q105" s="55" t="s">
        <v>450</v>
      </c>
      <c r="R105" s="55" t="s">
        <v>583</v>
      </c>
    </row>
    <row r="106" spans="1:29" s="56" customFormat="1" x14ac:dyDescent="0.25">
      <c r="A106" s="55" t="s">
        <v>57</v>
      </c>
      <c r="B106" s="55" t="s">
        <v>58</v>
      </c>
      <c r="C106" s="55" t="s">
        <v>60</v>
      </c>
      <c r="D106" s="55" t="s">
        <v>87</v>
      </c>
      <c r="E106" s="56">
        <v>25</v>
      </c>
      <c r="F106" s="66" t="s">
        <v>71</v>
      </c>
      <c r="H106" s="55" t="s">
        <v>188</v>
      </c>
      <c r="I106" s="56">
        <v>5</v>
      </c>
      <c r="J106" s="55"/>
      <c r="K106" s="55"/>
      <c r="L106" s="55"/>
      <c r="M106" s="55" t="s">
        <v>81</v>
      </c>
      <c r="N106" s="55" t="s">
        <v>82</v>
      </c>
      <c r="O106" s="55" t="s">
        <v>212</v>
      </c>
      <c r="P106" s="55" t="s">
        <v>220</v>
      </c>
      <c r="Q106" s="55" t="s">
        <v>583</v>
      </c>
      <c r="R106" s="55" t="s">
        <v>584</v>
      </c>
    </row>
    <row r="107" spans="1:29" s="56" customFormat="1" x14ac:dyDescent="0.25">
      <c r="A107" s="55" t="s">
        <v>57</v>
      </c>
      <c r="B107" s="55" t="s">
        <v>59</v>
      </c>
      <c r="C107" s="55" t="s">
        <v>60</v>
      </c>
      <c r="D107" s="55" t="s">
        <v>87</v>
      </c>
      <c r="E107" s="56">
        <v>25</v>
      </c>
      <c r="F107" s="66" t="s">
        <v>71</v>
      </c>
      <c r="H107" s="55" t="s">
        <v>188</v>
      </c>
      <c r="I107" s="56">
        <v>1</v>
      </c>
      <c r="J107" s="55"/>
      <c r="K107" s="55"/>
      <c r="L107" s="55"/>
      <c r="M107" s="55" t="s">
        <v>81</v>
      </c>
      <c r="N107" s="55" t="s">
        <v>82</v>
      </c>
      <c r="O107" s="55" t="s">
        <v>212</v>
      </c>
      <c r="P107" s="55" t="s">
        <v>220</v>
      </c>
      <c r="Q107" s="55" t="s">
        <v>583</v>
      </c>
      <c r="R107" s="55" t="s">
        <v>584</v>
      </c>
    </row>
    <row r="108" spans="1:29" s="56" customFormat="1" x14ac:dyDescent="0.25">
      <c r="A108" s="55" t="s">
        <v>57</v>
      </c>
      <c r="B108" s="55" t="s">
        <v>58</v>
      </c>
      <c r="C108" s="55" t="s">
        <v>60</v>
      </c>
      <c r="D108" s="55" t="s">
        <v>187</v>
      </c>
      <c r="E108" s="56">
        <v>10</v>
      </c>
      <c r="F108" s="66" t="s">
        <v>71</v>
      </c>
      <c r="H108" s="55" t="s">
        <v>188</v>
      </c>
      <c r="I108" s="56">
        <v>241</v>
      </c>
      <c r="J108" s="55"/>
      <c r="K108" s="55"/>
      <c r="L108" s="55"/>
      <c r="M108" s="55" t="s">
        <v>81</v>
      </c>
      <c r="N108" s="55" t="s">
        <v>82</v>
      </c>
      <c r="O108" s="55" t="s">
        <v>212</v>
      </c>
      <c r="P108" s="55" t="s">
        <v>220</v>
      </c>
      <c r="Q108" s="55" t="s">
        <v>583</v>
      </c>
      <c r="R108" s="55" t="s">
        <v>584</v>
      </c>
    </row>
    <row r="109" spans="1:29" s="56" customFormat="1" x14ac:dyDescent="0.25">
      <c r="A109" s="55" t="s">
        <v>194</v>
      </c>
      <c r="B109" s="55" t="s">
        <v>207</v>
      </c>
      <c r="C109" s="55" t="s">
        <v>60</v>
      </c>
      <c r="D109" s="55" t="s">
        <v>187</v>
      </c>
      <c r="E109" s="56">
        <v>10</v>
      </c>
      <c r="F109" s="66" t="s">
        <v>71</v>
      </c>
      <c r="H109" s="55" t="s">
        <v>188</v>
      </c>
      <c r="I109" s="56">
        <v>6</v>
      </c>
      <c r="J109" s="55"/>
      <c r="K109" s="55"/>
      <c r="L109" s="55"/>
      <c r="M109" s="55" t="s">
        <v>81</v>
      </c>
      <c r="N109" s="55" t="s">
        <v>82</v>
      </c>
      <c r="O109" s="55" t="s">
        <v>212</v>
      </c>
      <c r="P109" s="55" t="s">
        <v>220</v>
      </c>
      <c r="Q109" s="55" t="s">
        <v>583</v>
      </c>
      <c r="R109" s="55" t="s">
        <v>584</v>
      </c>
    </row>
    <row r="110" spans="1:29" s="56" customFormat="1" x14ac:dyDescent="0.25">
      <c r="A110" s="55" t="s">
        <v>57</v>
      </c>
      <c r="B110" s="55" t="s">
        <v>59</v>
      </c>
      <c r="C110" s="55" t="s">
        <v>60</v>
      </c>
      <c r="D110" s="55" t="s">
        <v>187</v>
      </c>
      <c r="E110" s="56">
        <v>10</v>
      </c>
      <c r="F110" s="66" t="s">
        <v>71</v>
      </c>
      <c r="H110" s="55" t="s">
        <v>188</v>
      </c>
      <c r="I110" s="56">
        <v>4</v>
      </c>
      <c r="J110" s="55"/>
      <c r="K110" s="55"/>
      <c r="L110" s="55"/>
      <c r="M110" s="55" t="s">
        <v>81</v>
      </c>
      <c r="N110" s="55" t="s">
        <v>82</v>
      </c>
      <c r="O110" s="55" t="s">
        <v>212</v>
      </c>
      <c r="P110" s="55" t="s">
        <v>220</v>
      </c>
      <c r="Q110" s="55" t="s">
        <v>583</v>
      </c>
      <c r="R110" s="55" t="s">
        <v>584</v>
      </c>
    </row>
    <row r="111" spans="1:29" s="56" customFormat="1" x14ac:dyDescent="0.25">
      <c r="A111" s="55" t="s">
        <v>194</v>
      </c>
      <c r="B111" s="55" t="s">
        <v>195</v>
      </c>
      <c r="C111" s="55" t="s">
        <v>60</v>
      </c>
      <c r="D111" s="55" t="s">
        <v>187</v>
      </c>
      <c r="E111" s="56">
        <v>10</v>
      </c>
      <c r="F111" s="66" t="s">
        <v>71</v>
      </c>
      <c r="H111" s="55" t="s">
        <v>188</v>
      </c>
      <c r="I111" s="56">
        <v>25</v>
      </c>
      <c r="J111" s="55"/>
      <c r="K111" s="55"/>
      <c r="L111" s="55"/>
      <c r="M111" s="55" t="s">
        <v>81</v>
      </c>
      <c r="N111" s="55" t="s">
        <v>82</v>
      </c>
      <c r="O111" s="55" t="s">
        <v>212</v>
      </c>
      <c r="P111" s="55" t="s">
        <v>220</v>
      </c>
      <c r="Q111" s="55" t="s">
        <v>583</v>
      </c>
      <c r="R111" s="55" t="s">
        <v>584</v>
      </c>
    </row>
    <row r="112" spans="1:29" s="56" customFormat="1" x14ac:dyDescent="0.25">
      <c r="A112" s="55" t="s">
        <v>194</v>
      </c>
      <c r="B112" s="55" t="s">
        <v>201</v>
      </c>
      <c r="C112" s="55" t="s">
        <v>202</v>
      </c>
      <c r="D112" s="55" t="s">
        <v>187</v>
      </c>
      <c r="E112" s="56">
        <v>10</v>
      </c>
      <c r="F112" s="66" t="s">
        <v>71</v>
      </c>
      <c r="H112" s="55" t="s">
        <v>188</v>
      </c>
      <c r="I112" s="56">
        <v>1</v>
      </c>
      <c r="J112" s="55"/>
      <c r="K112" s="55"/>
      <c r="L112" s="55"/>
      <c r="M112" s="55" t="s">
        <v>81</v>
      </c>
      <c r="N112" s="55" t="s">
        <v>82</v>
      </c>
      <c r="O112" s="55" t="s">
        <v>212</v>
      </c>
      <c r="P112" s="55" t="s">
        <v>220</v>
      </c>
      <c r="Q112" s="55" t="s">
        <v>583</v>
      </c>
      <c r="R112" s="55" t="s">
        <v>584</v>
      </c>
    </row>
    <row r="113" spans="1:18" s="56" customFormat="1" x14ac:dyDescent="0.25">
      <c r="A113" s="55" t="s">
        <v>57</v>
      </c>
      <c r="B113" s="55" t="s">
        <v>58</v>
      </c>
      <c r="C113" s="55" t="s">
        <v>60</v>
      </c>
      <c r="D113" s="55" t="s">
        <v>87</v>
      </c>
      <c r="E113" s="56">
        <v>26</v>
      </c>
      <c r="F113" s="66" t="s">
        <v>72</v>
      </c>
      <c r="G113" s="56">
        <v>1</v>
      </c>
      <c r="H113" s="55" t="s">
        <v>188</v>
      </c>
      <c r="I113" s="56">
        <v>6</v>
      </c>
      <c r="J113" s="55"/>
      <c r="K113" s="55"/>
      <c r="L113" s="55"/>
      <c r="M113" s="55" t="s">
        <v>82</v>
      </c>
      <c r="N113" s="55" t="s">
        <v>197</v>
      </c>
      <c r="O113" s="55" t="s">
        <v>220</v>
      </c>
      <c r="P113" s="55" t="s">
        <v>448</v>
      </c>
      <c r="Q113" s="55" t="s">
        <v>584</v>
      </c>
      <c r="R113" s="55" t="s">
        <v>586</v>
      </c>
    </row>
    <row r="114" spans="1:18" s="56" customFormat="1" x14ac:dyDescent="0.25">
      <c r="A114" s="55" t="s">
        <v>57</v>
      </c>
      <c r="B114" s="55" t="s">
        <v>58</v>
      </c>
      <c r="C114" s="55" t="s">
        <v>60</v>
      </c>
      <c r="D114" s="55" t="s">
        <v>187</v>
      </c>
      <c r="E114" s="56">
        <v>11</v>
      </c>
      <c r="F114" s="66" t="s">
        <v>72</v>
      </c>
      <c r="G114" s="56">
        <v>1</v>
      </c>
      <c r="H114" s="55" t="s">
        <v>188</v>
      </c>
      <c r="I114" s="56">
        <v>258</v>
      </c>
      <c r="J114" s="55"/>
      <c r="K114" s="55"/>
      <c r="L114" s="55"/>
      <c r="M114" s="55" t="s">
        <v>82</v>
      </c>
      <c r="N114" s="55" t="s">
        <v>197</v>
      </c>
      <c r="O114" s="55" t="s">
        <v>220</v>
      </c>
      <c r="P114" s="55" t="s">
        <v>448</v>
      </c>
      <c r="Q114" s="55" t="s">
        <v>584</v>
      </c>
      <c r="R114" s="55" t="s">
        <v>586</v>
      </c>
    </row>
    <row r="115" spans="1:18" s="56" customFormat="1" x14ac:dyDescent="0.25">
      <c r="A115" s="55" t="s">
        <v>57</v>
      </c>
      <c r="B115" s="55" t="s">
        <v>59</v>
      </c>
      <c r="C115" s="55" t="s">
        <v>60</v>
      </c>
      <c r="D115" s="55" t="s">
        <v>187</v>
      </c>
      <c r="E115" s="56">
        <v>11</v>
      </c>
      <c r="F115" s="66" t="s">
        <v>72</v>
      </c>
      <c r="G115" s="56">
        <v>1</v>
      </c>
      <c r="H115" s="55" t="s">
        <v>188</v>
      </c>
      <c r="I115" s="56">
        <v>7</v>
      </c>
      <c r="J115" s="55"/>
      <c r="K115" s="55"/>
      <c r="L115" s="55"/>
      <c r="M115" s="55" t="s">
        <v>82</v>
      </c>
      <c r="N115" s="55" t="s">
        <v>197</v>
      </c>
      <c r="O115" s="55" t="s">
        <v>220</v>
      </c>
      <c r="P115" s="55" t="s">
        <v>448</v>
      </c>
      <c r="Q115" s="55" t="s">
        <v>584</v>
      </c>
      <c r="R115" s="55" t="s">
        <v>586</v>
      </c>
    </row>
    <row r="116" spans="1:18" s="56" customFormat="1" x14ac:dyDescent="0.25">
      <c r="A116" s="55" t="s">
        <v>194</v>
      </c>
      <c r="B116" s="55" t="s">
        <v>585</v>
      </c>
      <c r="C116" s="55" t="s">
        <v>60</v>
      </c>
      <c r="D116" s="55" t="s">
        <v>187</v>
      </c>
      <c r="E116" s="56">
        <v>11</v>
      </c>
      <c r="F116" s="66" t="s">
        <v>72</v>
      </c>
      <c r="G116" s="56">
        <v>1</v>
      </c>
      <c r="H116" s="55" t="s">
        <v>188</v>
      </c>
      <c r="I116" s="56">
        <v>25</v>
      </c>
      <c r="J116" s="55"/>
      <c r="K116" s="55"/>
      <c r="L116" s="55"/>
      <c r="M116" s="55" t="s">
        <v>82</v>
      </c>
      <c r="N116" s="55" t="s">
        <v>197</v>
      </c>
      <c r="O116" s="55" t="s">
        <v>220</v>
      </c>
      <c r="P116" s="55" t="s">
        <v>448</v>
      </c>
      <c r="Q116" s="55" t="s">
        <v>584</v>
      </c>
      <c r="R116" s="55" t="s">
        <v>586</v>
      </c>
    </row>
    <row r="117" spans="1:18" s="56" customFormat="1" x14ac:dyDescent="0.25">
      <c r="A117" s="55" t="s">
        <v>194</v>
      </c>
      <c r="B117" s="55" t="s">
        <v>207</v>
      </c>
      <c r="C117" s="55" t="s">
        <v>60</v>
      </c>
      <c r="D117" s="55" t="s">
        <v>187</v>
      </c>
      <c r="E117" s="56">
        <v>11</v>
      </c>
      <c r="F117" s="66" t="s">
        <v>72</v>
      </c>
      <c r="G117" s="56">
        <v>1</v>
      </c>
      <c r="H117" s="55" t="s">
        <v>188</v>
      </c>
      <c r="I117" s="56">
        <v>7</v>
      </c>
      <c r="J117" s="55"/>
      <c r="K117" s="55"/>
      <c r="L117" s="55"/>
      <c r="M117" s="55" t="s">
        <v>82</v>
      </c>
      <c r="N117" s="55" t="s">
        <v>197</v>
      </c>
      <c r="O117" s="55" t="s">
        <v>220</v>
      </c>
      <c r="P117" s="55" t="s">
        <v>448</v>
      </c>
      <c r="Q117" s="55" t="s">
        <v>584</v>
      </c>
      <c r="R117" s="55" t="s">
        <v>586</v>
      </c>
    </row>
    <row r="118" spans="1:18" s="58" customFormat="1" x14ac:dyDescent="0.25">
      <c r="A118" s="57" t="s">
        <v>194</v>
      </c>
      <c r="B118" s="57" t="s">
        <v>201</v>
      </c>
      <c r="C118" s="57" t="s">
        <v>202</v>
      </c>
      <c r="D118" s="57" t="s">
        <v>187</v>
      </c>
      <c r="E118" s="58">
        <v>11</v>
      </c>
      <c r="F118" s="67" t="s">
        <v>72</v>
      </c>
      <c r="G118" s="58">
        <v>1</v>
      </c>
      <c r="H118" s="57" t="s">
        <v>188</v>
      </c>
      <c r="I118" s="58">
        <v>1</v>
      </c>
      <c r="J118" s="57"/>
      <c r="K118" s="57"/>
      <c r="L118" s="57"/>
      <c r="M118" s="57" t="s">
        <v>82</v>
      </c>
      <c r="N118" s="57" t="s">
        <v>197</v>
      </c>
      <c r="O118" s="57" t="s">
        <v>220</v>
      </c>
      <c r="P118" s="57" t="s">
        <v>448</v>
      </c>
      <c r="Q118" s="57" t="s">
        <v>584</v>
      </c>
      <c r="R118" s="57" t="s">
        <v>586</v>
      </c>
    </row>
    <row r="119" spans="1:18" s="56" customFormat="1" x14ac:dyDescent="0.25">
      <c r="A119" s="55" t="s">
        <v>57</v>
      </c>
      <c r="B119" s="55" t="s">
        <v>58</v>
      </c>
      <c r="C119" s="55" t="s">
        <v>60</v>
      </c>
      <c r="D119" s="55" t="s">
        <v>87</v>
      </c>
      <c r="E119" s="56">
        <v>27</v>
      </c>
      <c r="F119" s="66" t="s">
        <v>73</v>
      </c>
      <c r="G119" s="56">
        <v>1</v>
      </c>
      <c r="H119" s="55" t="s">
        <v>188</v>
      </c>
      <c r="I119" s="56">
        <v>4</v>
      </c>
      <c r="J119" s="55"/>
      <c r="K119" s="55"/>
      <c r="L119" s="55"/>
      <c r="M119" s="55" t="s">
        <v>197</v>
      </c>
      <c r="N119" s="55" t="s">
        <v>193</v>
      </c>
      <c r="O119" s="55" t="s">
        <v>448</v>
      </c>
      <c r="P119" s="55" t="s">
        <v>449</v>
      </c>
      <c r="Q119" s="57" t="s">
        <v>586</v>
      </c>
      <c r="R119" s="55" t="s">
        <v>587</v>
      </c>
    </row>
    <row r="120" spans="1:18" s="56" customFormat="1" x14ac:dyDescent="0.25">
      <c r="A120" s="55" t="s">
        <v>57</v>
      </c>
      <c r="B120" s="55" t="s">
        <v>58</v>
      </c>
      <c r="C120" s="55" t="s">
        <v>60</v>
      </c>
      <c r="D120" s="55" t="s">
        <v>187</v>
      </c>
      <c r="E120" s="56">
        <v>12</v>
      </c>
      <c r="F120" s="66" t="s">
        <v>73</v>
      </c>
      <c r="G120" s="56">
        <v>1</v>
      </c>
      <c r="H120" s="55" t="s">
        <v>188</v>
      </c>
      <c r="I120" s="56">
        <v>277</v>
      </c>
      <c r="J120" s="55"/>
      <c r="K120" s="55"/>
      <c r="L120" s="55"/>
      <c r="M120" s="55" t="s">
        <v>197</v>
      </c>
      <c r="N120" s="55" t="s">
        <v>193</v>
      </c>
      <c r="O120" s="55" t="s">
        <v>448</v>
      </c>
      <c r="P120" s="55" t="s">
        <v>449</v>
      </c>
      <c r="Q120" s="57" t="s">
        <v>586</v>
      </c>
      <c r="R120" s="55" t="s">
        <v>587</v>
      </c>
    </row>
    <row r="121" spans="1:18" s="56" customFormat="1" x14ac:dyDescent="0.25">
      <c r="A121" s="55" t="s">
        <v>57</v>
      </c>
      <c r="B121" s="55" t="s">
        <v>59</v>
      </c>
      <c r="C121" s="55" t="s">
        <v>60</v>
      </c>
      <c r="D121" s="55" t="s">
        <v>187</v>
      </c>
      <c r="E121" s="56">
        <v>12</v>
      </c>
      <c r="F121" s="66" t="s">
        <v>73</v>
      </c>
      <c r="G121" s="56">
        <v>1</v>
      </c>
      <c r="H121" s="55" t="s">
        <v>188</v>
      </c>
      <c r="I121" s="56">
        <v>9</v>
      </c>
      <c r="J121" s="55"/>
      <c r="K121" s="55"/>
      <c r="L121" s="55"/>
      <c r="M121" s="55" t="s">
        <v>197</v>
      </c>
      <c r="N121" s="55" t="s">
        <v>193</v>
      </c>
      <c r="O121" s="55" t="s">
        <v>448</v>
      </c>
      <c r="P121" s="55" t="s">
        <v>449</v>
      </c>
      <c r="Q121" s="57" t="s">
        <v>586</v>
      </c>
      <c r="R121" s="55" t="s">
        <v>587</v>
      </c>
    </row>
    <row r="122" spans="1:18" s="56" customFormat="1" x14ac:dyDescent="0.25">
      <c r="A122" s="55" t="s">
        <v>194</v>
      </c>
      <c r="B122" s="55" t="s">
        <v>585</v>
      </c>
      <c r="C122" s="55" t="s">
        <v>60</v>
      </c>
      <c r="D122" s="55" t="s">
        <v>187</v>
      </c>
      <c r="E122" s="56">
        <v>12</v>
      </c>
      <c r="F122" s="66" t="s">
        <v>73</v>
      </c>
      <c r="G122" s="56">
        <v>1</v>
      </c>
      <c r="H122" s="55" t="s">
        <v>188</v>
      </c>
      <c r="I122" s="56">
        <v>32</v>
      </c>
      <c r="J122" s="55"/>
      <c r="K122" s="55"/>
      <c r="L122" s="55"/>
      <c r="M122" s="55" t="s">
        <v>197</v>
      </c>
      <c r="N122" s="55" t="s">
        <v>193</v>
      </c>
      <c r="O122" s="55" t="s">
        <v>448</v>
      </c>
      <c r="P122" s="55" t="s">
        <v>449</v>
      </c>
      <c r="Q122" s="57" t="s">
        <v>586</v>
      </c>
      <c r="R122" s="55" t="s">
        <v>587</v>
      </c>
    </row>
    <row r="123" spans="1:18" s="58" customFormat="1" x14ac:dyDescent="0.25">
      <c r="A123" s="57" t="s">
        <v>194</v>
      </c>
      <c r="B123" s="57" t="s">
        <v>207</v>
      </c>
      <c r="C123" s="57" t="s">
        <v>60</v>
      </c>
      <c r="D123" s="57" t="s">
        <v>187</v>
      </c>
      <c r="E123" s="58">
        <v>12</v>
      </c>
      <c r="F123" s="67" t="s">
        <v>73</v>
      </c>
      <c r="G123" s="58">
        <v>1</v>
      </c>
      <c r="H123" s="57" t="s">
        <v>188</v>
      </c>
      <c r="I123" s="58">
        <v>7</v>
      </c>
      <c r="J123" s="57"/>
      <c r="K123" s="57"/>
      <c r="L123" s="57"/>
      <c r="M123" s="55" t="s">
        <v>197</v>
      </c>
      <c r="N123" s="55" t="s">
        <v>193</v>
      </c>
      <c r="O123" s="55" t="s">
        <v>448</v>
      </c>
      <c r="P123" s="55" t="s">
        <v>449</v>
      </c>
      <c r="Q123" s="57" t="s">
        <v>586</v>
      </c>
      <c r="R123" s="55" t="s">
        <v>587</v>
      </c>
    </row>
    <row r="124" spans="1:18" s="56" customFormat="1" x14ac:dyDescent="0.25">
      <c r="A124" s="59" t="s">
        <v>194</v>
      </c>
      <c r="B124" s="59" t="s">
        <v>201</v>
      </c>
      <c r="C124" s="59" t="s">
        <v>202</v>
      </c>
      <c r="D124" s="59" t="s">
        <v>187</v>
      </c>
      <c r="E124" s="60">
        <v>12</v>
      </c>
      <c r="F124" s="68" t="s">
        <v>73</v>
      </c>
      <c r="G124" s="60">
        <v>1</v>
      </c>
      <c r="H124" s="59" t="s">
        <v>188</v>
      </c>
      <c r="I124" s="60">
        <v>1</v>
      </c>
      <c r="J124" s="59"/>
      <c r="K124" s="59"/>
      <c r="L124" s="59"/>
      <c r="M124" s="55" t="s">
        <v>193</v>
      </c>
      <c r="N124" s="55" t="s">
        <v>212</v>
      </c>
      <c r="O124" s="55" t="s">
        <v>449</v>
      </c>
      <c r="P124" s="55" t="s">
        <v>449</v>
      </c>
      <c r="Q124" s="57" t="s">
        <v>586</v>
      </c>
      <c r="R124" s="55" t="s">
        <v>587</v>
      </c>
    </row>
    <row r="125" spans="1:18" x14ac:dyDescent="0.25">
      <c r="A125" s="12" t="s">
        <v>57</v>
      </c>
      <c r="B125" s="12" t="s">
        <v>58</v>
      </c>
      <c r="C125" s="1" t="s">
        <v>60</v>
      </c>
      <c r="D125" s="1" t="s">
        <v>187</v>
      </c>
      <c r="E125">
        <v>13</v>
      </c>
      <c r="F125" s="8" t="s">
        <v>74</v>
      </c>
      <c r="G125">
        <v>1</v>
      </c>
      <c r="H125" s="1" t="s">
        <v>188</v>
      </c>
      <c r="I125">
        <v>239</v>
      </c>
      <c r="J125" s="1"/>
      <c r="K125" s="1"/>
      <c r="L125" s="1"/>
      <c r="M125" s="1" t="s">
        <v>193</v>
      </c>
      <c r="N125" s="1" t="s">
        <v>212</v>
      </c>
      <c r="O125" s="1" t="s">
        <v>449</v>
      </c>
      <c r="P125" s="1" t="s">
        <v>450</v>
      </c>
      <c r="Q125" s="1" t="s">
        <v>587</v>
      </c>
      <c r="R125" s="1" t="s">
        <v>588</v>
      </c>
    </row>
    <row r="126" spans="1:18" x14ac:dyDescent="0.25">
      <c r="A126" s="12" t="s">
        <v>57</v>
      </c>
      <c r="B126" s="12" t="s">
        <v>59</v>
      </c>
      <c r="C126" s="1" t="s">
        <v>60</v>
      </c>
      <c r="D126" s="1" t="s">
        <v>187</v>
      </c>
      <c r="E126">
        <v>13</v>
      </c>
      <c r="F126" s="8" t="s">
        <v>74</v>
      </c>
      <c r="G126">
        <v>1</v>
      </c>
      <c r="H126" s="1" t="s">
        <v>188</v>
      </c>
      <c r="I126">
        <v>3</v>
      </c>
      <c r="J126" s="1"/>
      <c r="K126" s="1"/>
      <c r="L126" s="1"/>
      <c r="M126" s="1" t="s">
        <v>193</v>
      </c>
      <c r="N126" s="1" t="s">
        <v>212</v>
      </c>
      <c r="O126" s="1" t="s">
        <v>449</v>
      </c>
      <c r="P126" s="1" t="s">
        <v>450</v>
      </c>
      <c r="Q126" s="1" t="s">
        <v>587</v>
      </c>
      <c r="R126" s="1" t="s">
        <v>588</v>
      </c>
    </row>
    <row r="127" spans="1:18" x14ac:dyDescent="0.25">
      <c r="A127" s="12" t="s">
        <v>194</v>
      </c>
      <c r="B127" s="12" t="s">
        <v>585</v>
      </c>
      <c r="C127" s="1" t="s">
        <v>60</v>
      </c>
      <c r="D127" s="1" t="s">
        <v>187</v>
      </c>
      <c r="E127">
        <v>13</v>
      </c>
      <c r="F127" s="8" t="s">
        <v>74</v>
      </c>
      <c r="G127">
        <v>1</v>
      </c>
      <c r="H127" s="1" t="s">
        <v>188</v>
      </c>
      <c r="I127">
        <v>18</v>
      </c>
      <c r="J127" s="1"/>
      <c r="K127" s="1"/>
      <c r="L127" s="1"/>
      <c r="M127" s="1" t="s">
        <v>193</v>
      </c>
      <c r="N127" s="1" t="s">
        <v>212</v>
      </c>
      <c r="O127" s="1" t="s">
        <v>449</v>
      </c>
      <c r="P127" s="1" t="s">
        <v>450</v>
      </c>
      <c r="Q127" s="1" t="s">
        <v>587</v>
      </c>
      <c r="R127" s="1" t="s">
        <v>588</v>
      </c>
    </row>
    <row r="128" spans="1:18" x14ac:dyDescent="0.25">
      <c r="A128" s="50" t="s">
        <v>194</v>
      </c>
      <c r="B128" s="50" t="s">
        <v>207</v>
      </c>
      <c r="C128" s="51" t="s">
        <v>60</v>
      </c>
      <c r="D128" s="51" t="s">
        <v>187</v>
      </c>
      <c r="E128" s="52">
        <v>13</v>
      </c>
      <c r="F128" s="69" t="s">
        <v>74</v>
      </c>
      <c r="G128" s="52">
        <v>1</v>
      </c>
      <c r="H128" s="51" t="s">
        <v>188</v>
      </c>
      <c r="I128" s="52">
        <v>11</v>
      </c>
      <c r="J128" s="51"/>
      <c r="K128" s="51"/>
      <c r="L128" s="51"/>
      <c r="M128" s="1" t="s">
        <v>193</v>
      </c>
      <c r="N128" s="1" t="s">
        <v>212</v>
      </c>
      <c r="O128" s="1" t="s">
        <v>449</v>
      </c>
      <c r="P128" s="1" t="s">
        <v>450</v>
      </c>
      <c r="Q128" s="1" t="s">
        <v>587</v>
      </c>
      <c r="R128" s="1" t="s">
        <v>588</v>
      </c>
    </row>
    <row r="129" spans="1:18" x14ac:dyDescent="0.25">
      <c r="A129" s="12" t="s">
        <v>57</v>
      </c>
      <c r="B129" s="12" t="s">
        <v>58</v>
      </c>
      <c r="C129" s="1" t="s">
        <v>60</v>
      </c>
      <c r="D129" s="1" t="s">
        <v>87</v>
      </c>
      <c r="E129">
        <v>28</v>
      </c>
      <c r="F129" s="8" t="s">
        <v>75</v>
      </c>
      <c r="G129">
        <v>1</v>
      </c>
      <c r="H129" s="1" t="s">
        <v>188</v>
      </c>
      <c r="I129">
        <v>1</v>
      </c>
      <c r="J129" s="1"/>
      <c r="K129" s="1"/>
      <c r="L129" s="1"/>
      <c r="M129" s="1" t="s">
        <v>212</v>
      </c>
      <c r="N129" s="1" t="s">
        <v>220</v>
      </c>
      <c r="O129" s="1" t="s">
        <v>450</v>
      </c>
      <c r="P129" s="1" t="s">
        <v>583</v>
      </c>
      <c r="Q129" s="1" t="s">
        <v>588</v>
      </c>
      <c r="R129" s="1" t="s">
        <v>620</v>
      </c>
    </row>
    <row r="130" spans="1:18" x14ac:dyDescent="0.25">
      <c r="A130" s="12" t="s">
        <v>57</v>
      </c>
      <c r="B130" s="12" t="s">
        <v>58</v>
      </c>
      <c r="C130" s="1" t="s">
        <v>60</v>
      </c>
      <c r="D130" s="1" t="s">
        <v>187</v>
      </c>
      <c r="E130">
        <v>14</v>
      </c>
      <c r="F130" s="8" t="s">
        <v>75</v>
      </c>
      <c r="G130">
        <v>1</v>
      </c>
      <c r="H130" s="1" t="s">
        <v>188</v>
      </c>
      <c r="I130">
        <v>267</v>
      </c>
      <c r="J130" s="1"/>
      <c r="K130" s="1"/>
      <c r="L130" s="1"/>
      <c r="M130" s="1" t="s">
        <v>212</v>
      </c>
      <c r="N130" s="1" t="s">
        <v>220</v>
      </c>
      <c r="O130" s="1" t="s">
        <v>450</v>
      </c>
      <c r="P130" s="1" t="s">
        <v>583</v>
      </c>
      <c r="Q130" s="1" t="s">
        <v>588</v>
      </c>
      <c r="R130" s="1" t="s">
        <v>620</v>
      </c>
    </row>
    <row r="131" spans="1:18" x14ac:dyDescent="0.25">
      <c r="A131" s="12" t="s">
        <v>57</v>
      </c>
      <c r="B131" s="12" t="s">
        <v>59</v>
      </c>
      <c r="C131" s="1" t="s">
        <v>60</v>
      </c>
      <c r="D131" s="1" t="s">
        <v>187</v>
      </c>
      <c r="E131">
        <v>14</v>
      </c>
      <c r="F131" s="8" t="s">
        <v>75</v>
      </c>
      <c r="G131">
        <v>1</v>
      </c>
      <c r="H131" s="1" t="s">
        <v>188</v>
      </c>
      <c r="I131">
        <v>9</v>
      </c>
      <c r="J131" s="1"/>
      <c r="K131" s="1"/>
      <c r="L131" s="1"/>
      <c r="M131" s="1" t="s">
        <v>212</v>
      </c>
      <c r="N131" s="1" t="s">
        <v>220</v>
      </c>
      <c r="O131" s="1" t="s">
        <v>450</v>
      </c>
      <c r="P131" s="1" t="s">
        <v>583</v>
      </c>
      <c r="Q131" s="1" t="s">
        <v>588</v>
      </c>
      <c r="R131" s="1" t="s">
        <v>620</v>
      </c>
    </row>
    <row r="132" spans="1:18" x14ac:dyDescent="0.25">
      <c r="A132" s="12" t="s">
        <v>194</v>
      </c>
      <c r="B132" s="12" t="s">
        <v>585</v>
      </c>
      <c r="C132" s="1" t="s">
        <v>60</v>
      </c>
      <c r="D132" s="1" t="s">
        <v>187</v>
      </c>
      <c r="E132">
        <v>14</v>
      </c>
      <c r="F132" s="8" t="s">
        <v>75</v>
      </c>
      <c r="G132">
        <v>1</v>
      </c>
      <c r="H132" s="1" t="s">
        <v>188</v>
      </c>
      <c r="I132">
        <v>17</v>
      </c>
      <c r="J132" s="1"/>
      <c r="K132" s="1"/>
      <c r="L132" s="1"/>
      <c r="M132" s="1" t="s">
        <v>212</v>
      </c>
      <c r="N132" s="1" t="s">
        <v>220</v>
      </c>
      <c r="O132" s="1" t="s">
        <v>450</v>
      </c>
      <c r="P132" s="1" t="s">
        <v>583</v>
      </c>
      <c r="Q132" s="1" t="s">
        <v>588</v>
      </c>
      <c r="R132" s="1" t="s">
        <v>620</v>
      </c>
    </row>
    <row r="133" spans="1:18" x14ac:dyDescent="0.25">
      <c r="A133" s="50" t="s">
        <v>194</v>
      </c>
      <c r="B133" s="50" t="s">
        <v>207</v>
      </c>
      <c r="C133" s="51" t="s">
        <v>60</v>
      </c>
      <c r="D133" s="51" t="s">
        <v>187</v>
      </c>
      <c r="E133" s="52">
        <v>14</v>
      </c>
      <c r="F133" s="69" t="s">
        <v>75</v>
      </c>
      <c r="G133" s="52">
        <v>1</v>
      </c>
      <c r="H133" s="51" t="s">
        <v>188</v>
      </c>
      <c r="I133" s="52">
        <v>4</v>
      </c>
      <c r="J133" s="1"/>
      <c r="K133" s="1"/>
      <c r="L133" s="1"/>
      <c r="M133" s="1" t="s">
        <v>212</v>
      </c>
      <c r="N133" s="1" t="s">
        <v>220</v>
      </c>
      <c r="O133" s="1" t="s">
        <v>450</v>
      </c>
      <c r="P133" s="1" t="s">
        <v>583</v>
      </c>
      <c r="Q133" s="1" t="s">
        <v>588</v>
      </c>
      <c r="R133" s="1" t="s">
        <v>620</v>
      </c>
    </row>
    <row r="134" spans="1:18" x14ac:dyDescent="0.25">
      <c r="A134" s="12" t="s">
        <v>57</v>
      </c>
      <c r="B134" s="12" t="s">
        <v>58</v>
      </c>
      <c r="C134" s="1" t="s">
        <v>60</v>
      </c>
      <c r="D134" s="1" t="s">
        <v>187</v>
      </c>
      <c r="E134">
        <v>15</v>
      </c>
      <c r="F134" s="8" t="s">
        <v>76</v>
      </c>
      <c r="G134">
        <v>1</v>
      </c>
      <c r="H134" s="1" t="s">
        <v>188</v>
      </c>
      <c r="I134">
        <v>205</v>
      </c>
      <c r="J134" s="1"/>
      <c r="K134" s="1"/>
      <c r="L134" s="1"/>
      <c r="M134" s="1" t="s">
        <v>220</v>
      </c>
      <c r="N134" s="1" t="s">
        <v>448</v>
      </c>
      <c r="O134" s="1" t="s">
        <v>583</v>
      </c>
      <c r="P134" s="1" t="s">
        <v>584</v>
      </c>
      <c r="Q134" s="1" t="s">
        <v>620</v>
      </c>
      <c r="R134" s="1" t="s">
        <v>621</v>
      </c>
    </row>
    <row r="135" spans="1:18" x14ac:dyDescent="0.25">
      <c r="A135" s="12" t="s">
        <v>57</v>
      </c>
      <c r="B135" s="12" t="s">
        <v>59</v>
      </c>
      <c r="C135" s="1" t="s">
        <v>60</v>
      </c>
      <c r="D135" s="1" t="s">
        <v>187</v>
      </c>
      <c r="E135">
        <v>15</v>
      </c>
      <c r="F135" s="8" t="s">
        <v>76</v>
      </c>
      <c r="G135">
        <v>1</v>
      </c>
      <c r="H135" s="1" t="s">
        <v>188</v>
      </c>
      <c r="I135">
        <v>7</v>
      </c>
      <c r="J135" s="1"/>
      <c r="K135" s="1"/>
      <c r="L135" s="1"/>
      <c r="M135" s="1" t="s">
        <v>220</v>
      </c>
      <c r="N135" s="1" t="s">
        <v>448</v>
      </c>
      <c r="O135" s="1" t="s">
        <v>583</v>
      </c>
      <c r="P135" s="1" t="s">
        <v>584</v>
      </c>
      <c r="Q135" s="1" t="s">
        <v>620</v>
      </c>
      <c r="R135" s="1" t="s">
        <v>621</v>
      </c>
    </row>
    <row r="136" spans="1:18" x14ac:dyDescent="0.25">
      <c r="A136" s="12" t="s">
        <v>194</v>
      </c>
      <c r="B136" s="12" t="s">
        <v>585</v>
      </c>
      <c r="C136" s="1" t="s">
        <v>60</v>
      </c>
      <c r="D136" s="1" t="s">
        <v>187</v>
      </c>
      <c r="E136">
        <v>15</v>
      </c>
      <c r="F136" s="8" t="s">
        <v>76</v>
      </c>
      <c r="G136">
        <v>1</v>
      </c>
      <c r="H136" s="1" t="s">
        <v>188</v>
      </c>
      <c r="I136">
        <v>16</v>
      </c>
      <c r="J136" s="1"/>
      <c r="K136" s="1"/>
      <c r="L136" s="1"/>
      <c r="M136" s="1" t="s">
        <v>220</v>
      </c>
      <c r="N136" s="1" t="s">
        <v>448</v>
      </c>
      <c r="O136" s="1" t="s">
        <v>583</v>
      </c>
      <c r="P136" s="1" t="s">
        <v>584</v>
      </c>
      <c r="Q136" s="1" t="s">
        <v>620</v>
      </c>
      <c r="R136" s="1" t="s">
        <v>621</v>
      </c>
    </row>
    <row r="137" spans="1:18" x14ac:dyDescent="0.25">
      <c r="A137" s="50" t="s">
        <v>194</v>
      </c>
      <c r="B137" s="50" t="s">
        <v>207</v>
      </c>
      <c r="C137" s="51" t="s">
        <v>60</v>
      </c>
      <c r="D137" s="51" t="s">
        <v>187</v>
      </c>
      <c r="E137" s="52">
        <v>15</v>
      </c>
      <c r="F137" s="69" t="s">
        <v>76</v>
      </c>
      <c r="G137" s="52">
        <v>1</v>
      </c>
      <c r="H137" s="51" t="s">
        <v>188</v>
      </c>
      <c r="I137" s="52">
        <v>3</v>
      </c>
      <c r="J137" s="1"/>
      <c r="K137" s="1"/>
      <c r="L137" s="1"/>
      <c r="M137" s="1" t="s">
        <v>220</v>
      </c>
      <c r="N137" s="1" t="s">
        <v>448</v>
      </c>
      <c r="O137" s="1" t="s">
        <v>583</v>
      </c>
      <c r="P137" s="1" t="s">
        <v>584</v>
      </c>
      <c r="Q137" s="1" t="s">
        <v>620</v>
      </c>
      <c r="R137" s="1" t="s">
        <v>621</v>
      </c>
    </row>
    <row r="138" spans="1:18" x14ac:dyDescent="0.25">
      <c r="A138" s="12" t="s">
        <v>57</v>
      </c>
      <c r="B138" s="12" t="s">
        <v>58</v>
      </c>
      <c r="C138" s="1" t="s">
        <v>60</v>
      </c>
      <c r="D138" s="1" t="s">
        <v>187</v>
      </c>
      <c r="E138">
        <v>16</v>
      </c>
      <c r="F138" s="8" t="s">
        <v>77</v>
      </c>
      <c r="G138">
        <v>1</v>
      </c>
      <c r="H138" s="1" t="s">
        <v>188</v>
      </c>
      <c r="I138">
        <v>195</v>
      </c>
      <c r="J138" s="1"/>
      <c r="K138" s="1"/>
      <c r="L138" s="1"/>
      <c r="M138" s="1" t="s">
        <v>448</v>
      </c>
      <c r="N138" s="1" t="s">
        <v>449</v>
      </c>
      <c r="O138" s="1" t="s">
        <v>584</v>
      </c>
      <c r="P138" s="1" t="s">
        <v>586</v>
      </c>
      <c r="Q138" s="1" t="s">
        <v>621</v>
      </c>
      <c r="R138" s="1" t="s">
        <v>622</v>
      </c>
    </row>
    <row r="139" spans="1:18" x14ac:dyDescent="0.25">
      <c r="A139" s="12" t="s">
        <v>57</v>
      </c>
      <c r="B139" s="12" t="s">
        <v>59</v>
      </c>
      <c r="C139" s="1" t="s">
        <v>60</v>
      </c>
      <c r="D139" s="1" t="s">
        <v>187</v>
      </c>
      <c r="E139">
        <v>16</v>
      </c>
      <c r="F139" s="8" t="s">
        <v>77</v>
      </c>
      <c r="G139">
        <v>1</v>
      </c>
      <c r="H139" s="1" t="s">
        <v>188</v>
      </c>
      <c r="I139">
        <v>3</v>
      </c>
      <c r="J139" s="1"/>
      <c r="K139" s="1"/>
      <c r="L139" s="1"/>
      <c r="M139" s="1" t="s">
        <v>448</v>
      </c>
      <c r="N139" s="1" t="s">
        <v>449</v>
      </c>
      <c r="O139" s="1" t="s">
        <v>584</v>
      </c>
      <c r="P139" s="1" t="s">
        <v>586</v>
      </c>
      <c r="Q139" s="1" t="s">
        <v>621</v>
      </c>
      <c r="R139" s="1" t="s">
        <v>622</v>
      </c>
    </row>
    <row r="140" spans="1:18" x14ac:dyDescent="0.25">
      <c r="A140" s="12" t="s">
        <v>194</v>
      </c>
      <c r="B140" s="12" t="s">
        <v>585</v>
      </c>
      <c r="C140" s="1" t="s">
        <v>60</v>
      </c>
      <c r="D140" s="1" t="s">
        <v>187</v>
      </c>
      <c r="E140">
        <v>16</v>
      </c>
      <c r="F140" s="8" t="s">
        <v>77</v>
      </c>
      <c r="G140">
        <v>1</v>
      </c>
      <c r="H140" s="1" t="s">
        <v>188</v>
      </c>
      <c r="I140">
        <v>18</v>
      </c>
      <c r="J140" s="1"/>
      <c r="K140" s="1"/>
      <c r="L140" s="1"/>
      <c r="M140" s="1" t="s">
        <v>448</v>
      </c>
      <c r="N140" s="1" t="s">
        <v>449</v>
      </c>
      <c r="O140" s="1" t="s">
        <v>584</v>
      </c>
      <c r="P140" s="1" t="s">
        <v>586</v>
      </c>
      <c r="Q140" s="1" t="s">
        <v>621</v>
      </c>
      <c r="R140" s="1" t="s">
        <v>622</v>
      </c>
    </row>
    <row r="141" spans="1:18" x14ac:dyDescent="0.25">
      <c r="A141" s="50" t="s">
        <v>194</v>
      </c>
      <c r="B141" s="50" t="s">
        <v>207</v>
      </c>
      <c r="C141" s="51" t="s">
        <v>60</v>
      </c>
      <c r="D141" s="51" t="s">
        <v>187</v>
      </c>
      <c r="E141" s="52">
        <v>16</v>
      </c>
      <c r="F141" s="69" t="s">
        <v>77</v>
      </c>
      <c r="G141" s="52">
        <v>1</v>
      </c>
      <c r="H141" s="51" t="s">
        <v>188</v>
      </c>
      <c r="I141">
        <v>7</v>
      </c>
      <c r="J141" s="1"/>
      <c r="K141" s="1"/>
      <c r="L141" s="1"/>
      <c r="M141" s="1" t="s">
        <v>448</v>
      </c>
      <c r="N141" s="1" t="s">
        <v>449</v>
      </c>
      <c r="O141" s="1" t="s">
        <v>584</v>
      </c>
      <c r="P141" s="1" t="s">
        <v>586</v>
      </c>
      <c r="Q141" s="1" t="s">
        <v>621</v>
      </c>
      <c r="R141" s="1" t="s">
        <v>622</v>
      </c>
    </row>
    <row r="142" spans="1:18" x14ac:dyDescent="0.25">
      <c r="A142" s="12" t="s">
        <v>57</v>
      </c>
      <c r="B142" s="12" t="s">
        <v>58</v>
      </c>
      <c r="C142" s="1" t="s">
        <v>60</v>
      </c>
      <c r="D142" s="1" t="s">
        <v>187</v>
      </c>
      <c r="E142">
        <v>17</v>
      </c>
      <c r="F142" s="8" t="s">
        <v>78</v>
      </c>
      <c r="G142">
        <v>1</v>
      </c>
      <c r="H142" s="1" t="s">
        <v>188</v>
      </c>
      <c r="I142">
        <v>146</v>
      </c>
      <c r="J142" s="1"/>
      <c r="K142" s="1"/>
      <c r="L142" s="1"/>
      <c r="M142" s="1" t="s">
        <v>449</v>
      </c>
      <c r="N142" s="1" t="s">
        <v>450</v>
      </c>
      <c r="O142" s="1" t="s">
        <v>586</v>
      </c>
      <c r="P142" s="1" t="s">
        <v>587</v>
      </c>
      <c r="Q142" s="1" t="s">
        <v>622</v>
      </c>
      <c r="R142" s="1" t="s">
        <v>623</v>
      </c>
    </row>
    <row r="143" spans="1:18" x14ac:dyDescent="0.25">
      <c r="A143" s="12" t="s">
        <v>194</v>
      </c>
      <c r="B143" s="12" t="s">
        <v>585</v>
      </c>
      <c r="C143" s="1" t="s">
        <v>60</v>
      </c>
      <c r="D143" s="1" t="s">
        <v>187</v>
      </c>
      <c r="E143">
        <v>17</v>
      </c>
      <c r="F143" s="8" t="s">
        <v>78</v>
      </c>
      <c r="G143">
        <v>1</v>
      </c>
      <c r="H143" s="1" t="s">
        <v>188</v>
      </c>
      <c r="I143">
        <v>12</v>
      </c>
      <c r="J143" s="1"/>
      <c r="K143" s="1"/>
      <c r="L143" s="1"/>
      <c r="M143" s="1" t="s">
        <v>449</v>
      </c>
      <c r="N143" s="1" t="s">
        <v>450</v>
      </c>
      <c r="O143" s="1" t="s">
        <v>586</v>
      </c>
      <c r="P143" s="1" t="s">
        <v>587</v>
      </c>
      <c r="Q143" s="1" t="s">
        <v>622</v>
      </c>
      <c r="R143" s="1" t="s">
        <v>623</v>
      </c>
    </row>
    <row r="144" spans="1:18" x14ac:dyDescent="0.25">
      <c r="A144" s="50" t="s">
        <v>194</v>
      </c>
      <c r="B144" s="50" t="s">
        <v>207</v>
      </c>
      <c r="C144" s="51" t="s">
        <v>60</v>
      </c>
      <c r="D144" s="51" t="s">
        <v>187</v>
      </c>
      <c r="E144" s="52">
        <v>17</v>
      </c>
      <c r="F144" s="69" t="s">
        <v>78</v>
      </c>
      <c r="G144" s="52">
        <v>1</v>
      </c>
      <c r="H144" s="51" t="s">
        <v>188</v>
      </c>
      <c r="I144">
        <v>6</v>
      </c>
      <c r="J144" s="1"/>
      <c r="K144" s="1"/>
      <c r="L144" s="1"/>
      <c r="M144" s="1" t="s">
        <v>449</v>
      </c>
      <c r="N144" s="1" t="s">
        <v>450</v>
      </c>
      <c r="O144" s="1" t="s">
        <v>586</v>
      </c>
      <c r="P144" s="1" t="s">
        <v>587</v>
      </c>
      <c r="Q144" s="1" t="s">
        <v>622</v>
      </c>
      <c r="R144" s="1" t="s">
        <v>623</v>
      </c>
    </row>
    <row r="145" spans="1:18" x14ac:dyDescent="0.25">
      <c r="A145" s="12" t="s">
        <v>57</v>
      </c>
      <c r="B145" s="12" t="s">
        <v>58</v>
      </c>
      <c r="C145" s="1" t="s">
        <v>60</v>
      </c>
      <c r="D145" s="1" t="s">
        <v>187</v>
      </c>
      <c r="E145">
        <v>18</v>
      </c>
      <c r="F145" s="8" t="s">
        <v>79</v>
      </c>
      <c r="G145">
        <v>1</v>
      </c>
      <c r="H145" s="1" t="s">
        <v>188</v>
      </c>
      <c r="I145">
        <v>175</v>
      </c>
      <c r="J145" s="1"/>
      <c r="K145" s="1"/>
      <c r="L145" s="1"/>
      <c r="M145" s="1" t="s">
        <v>450</v>
      </c>
      <c r="N145" s="1" t="s">
        <v>583</v>
      </c>
      <c r="O145" s="1" t="s">
        <v>587</v>
      </c>
      <c r="P145" s="1" t="s">
        <v>588</v>
      </c>
      <c r="Q145" s="1" t="s">
        <v>623</v>
      </c>
      <c r="R145" s="1" t="s">
        <v>624</v>
      </c>
    </row>
    <row r="146" spans="1:18" x14ac:dyDescent="0.25">
      <c r="A146" s="12" t="s">
        <v>194</v>
      </c>
      <c r="B146" s="12" t="s">
        <v>585</v>
      </c>
      <c r="C146" s="1" t="s">
        <v>60</v>
      </c>
      <c r="D146" s="1" t="s">
        <v>187</v>
      </c>
      <c r="E146">
        <v>18</v>
      </c>
      <c r="F146" s="8" t="s">
        <v>79</v>
      </c>
      <c r="G146">
        <v>1</v>
      </c>
      <c r="H146" s="1" t="s">
        <v>188</v>
      </c>
      <c r="I146">
        <v>14</v>
      </c>
      <c r="J146" s="1"/>
      <c r="K146" s="1"/>
      <c r="L146" s="1"/>
      <c r="M146" s="1" t="s">
        <v>450</v>
      </c>
      <c r="N146" s="1" t="s">
        <v>583</v>
      </c>
      <c r="O146" s="1" t="s">
        <v>587</v>
      </c>
      <c r="P146" s="1" t="s">
        <v>588</v>
      </c>
      <c r="Q146" s="1" t="s">
        <v>623</v>
      </c>
      <c r="R146" s="1" t="s">
        <v>624</v>
      </c>
    </row>
    <row r="147" spans="1:18" x14ac:dyDescent="0.25">
      <c r="A147" s="50" t="s">
        <v>194</v>
      </c>
      <c r="B147" s="50" t="s">
        <v>207</v>
      </c>
      <c r="C147" s="51" t="s">
        <v>60</v>
      </c>
      <c r="D147" s="51" t="s">
        <v>187</v>
      </c>
      <c r="E147" s="54">
        <v>18</v>
      </c>
      <c r="F147" s="69" t="s">
        <v>79</v>
      </c>
      <c r="G147" s="52">
        <v>1</v>
      </c>
      <c r="H147" s="51" t="s">
        <v>188</v>
      </c>
      <c r="I147">
        <v>1</v>
      </c>
      <c r="J147" s="1"/>
      <c r="K147" s="1"/>
      <c r="L147" s="1"/>
      <c r="M147" s="1" t="s">
        <v>450</v>
      </c>
      <c r="N147" s="1" t="s">
        <v>583</v>
      </c>
      <c r="O147" s="1" t="s">
        <v>587</v>
      </c>
      <c r="P147" s="1" t="s">
        <v>588</v>
      </c>
      <c r="Q147" s="1" t="s">
        <v>623</v>
      </c>
      <c r="R147" s="1" t="s">
        <v>624</v>
      </c>
    </row>
    <row r="148" spans="1:18" x14ac:dyDescent="0.25">
      <c r="A148" s="12" t="s">
        <v>57</v>
      </c>
      <c r="B148" s="12" t="s">
        <v>58</v>
      </c>
      <c r="C148" s="1" t="s">
        <v>60</v>
      </c>
      <c r="D148" s="1" t="s">
        <v>187</v>
      </c>
      <c r="E148">
        <v>19</v>
      </c>
      <c r="F148" s="69" t="s">
        <v>80</v>
      </c>
      <c r="G148">
        <v>1</v>
      </c>
      <c r="H148" s="1" t="s">
        <v>188</v>
      </c>
      <c r="I148">
        <v>128</v>
      </c>
      <c r="J148" s="1"/>
      <c r="K148" s="1"/>
      <c r="L148" s="1"/>
      <c r="M148" s="1" t="s">
        <v>583</v>
      </c>
      <c r="N148" s="1" t="s">
        <v>584</v>
      </c>
      <c r="O148" s="1" t="s">
        <v>588</v>
      </c>
      <c r="P148" s="1" t="s">
        <v>620</v>
      </c>
      <c r="Q148" s="1" t="s">
        <v>624</v>
      </c>
      <c r="R148" s="1" t="s">
        <v>625</v>
      </c>
    </row>
    <row r="149" spans="1:18" x14ac:dyDescent="0.25">
      <c r="A149" s="12" t="s">
        <v>194</v>
      </c>
      <c r="B149" s="12" t="s">
        <v>585</v>
      </c>
      <c r="C149" s="1" t="s">
        <v>60</v>
      </c>
      <c r="D149" s="1" t="s">
        <v>187</v>
      </c>
      <c r="E149">
        <v>19</v>
      </c>
      <c r="F149" s="69" t="s">
        <v>80</v>
      </c>
      <c r="G149">
        <v>1</v>
      </c>
      <c r="H149" s="1" t="s">
        <v>188</v>
      </c>
      <c r="I149">
        <v>11</v>
      </c>
      <c r="J149" s="1"/>
      <c r="K149" s="1"/>
      <c r="L149" s="1"/>
      <c r="M149" s="1" t="s">
        <v>583</v>
      </c>
      <c r="N149" s="1" t="s">
        <v>584</v>
      </c>
      <c r="O149" s="1" t="s">
        <v>588</v>
      </c>
      <c r="P149" s="1" t="s">
        <v>620</v>
      </c>
      <c r="Q149" s="1" t="s">
        <v>624</v>
      </c>
      <c r="R149" s="1" t="s">
        <v>625</v>
      </c>
    </row>
    <row r="150" spans="1:18" x14ac:dyDescent="0.25">
      <c r="A150" s="50" t="s">
        <v>194</v>
      </c>
      <c r="B150" s="50" t="s">
        <v>207</v>
      </c>
      <c r="C150" s="51" t="s">
        <v>60</v>
      </c>
      <c r="D150" s="51" t="s">
        <v>187</v>
      </c>
      <c r="E150" s="52">
        <v>19</v>
      </c>
      <c r="F150" s="69" t="s">
        <v>80</v>
      </c>
      <c r="G150" s="52">
        <v>1</v>
      </c>
      <c r="H150" s="51" t="s">
        <v>188</v>
      </c>
      <c r="I150">
        <v>2</v>
      </c>
      <c r="J150" s="1"/>
      <c r="K150" s="1"/>
      <c r="L150" s="1"/>
      <c r="M150" s="1" t="s">
        <v>583</v>
      </c>
      <c r="N150" s="1" t="s">
        <v>584</v>
      </c>
      <c r="O150" s="1" t="s">
        <v>588</v>
      </c>
      <c r="P150" s="1" t="s">
        <v>620</v>
      </c>
      <c r="Q150" s="1" t="s">
        <v>624</v>
      </c>
      <c r="R150" s="1" t="s">
        <v>625</v>
      </c>
    </row>
    <row r="151" spans="1:18" x14ac:dyDescent="0.25">
      <c r="A151" s="12" t="s">
        <v>57</v>
      </c>
      <c r="B151" s="12" t="s">
        <v>58</v>
      </c>
      <c r="C151" s="1" t="s">
        <v>60</v>
      </c>
      <c r="D151" s="1" t="s">
        <v>187</v>
      </c>
      <c r="E151">
        <v>20</v>
      </c>
      <c r="F151" s="69" t="s">
        <v>81</v>
      </c>
      <c r="G151">
        <v>1</v>
      </c>
      <c r="H151" s="1" t="s">
        <v>188</v>
      </c>
      <c r="I151">
        <v>100</v>
      </c>
      <c r="J151" s="1"/>
      <c r="K151" s="1"/>
      <c r="L151" s="1"/>
      <c r="M151" s="1" t="s">
        <v>584</v>
      </c>
      <c r="N151" s="1" t="s">
        <v>586</v>
      </c>
      <c r="O151" s="1" t="s">
        <v>620</v>
      </c>
      <c r="P151" s="1" t="s">
        <v>621</v>
      </c>
      <c r="Q151" s="1" t="s">
        <v>625</v>
      </c>
      <c r="R151" s="1" t="s">
        <v>626</v>
      </c>
    </row>
    <row r="152" spans="1:18" x14ac:dyDescent="0.25">
      <c r="A152" s="12" t="s">
        <v>194</v>
      </c>
      <c r="B152" s="12" t="s">
        <v>585</v>
      </c>
      <c r="C152" s="1" t="s">
        <v>60</v>
      </c>
      <c r="D152" s="1" t="s">
        <v>187</v>
      </c>
      <c r="E152">
        <v>20</v>
      </c>
      <c r="F152" s="69" t="s">
        <v>81</v>
      </c>
      <c r="G152">
        <v>1</v>
      </c>
      <c r="H152" s="1" t="s">
        <v>188</v>
      </c>
      <c r="I152">
        <v>7</v>
      </c>
      <c r="J152" s="1"/>
      <c r="K152" s="1"/>
      <c r="L152" s="1"/>
      <c r="M152" s="1" t="s">
        <v>584</v>
      </c>
      <c r="N152" s="1" t="s">
        <v>586</v>
      </c>
      <c r="O152" s="1" t="s">
        <v>620</v>
      </c>
      <c r="P152" s="1" t="s">
        <v>621</v>
      </c>
      <c r="Q152" s="1" t="s">
        <v>625</v>
      </c>
      <c r="R152" s="1" t="s">
        <v>626</v>
      </c>
    </row>
    <row r="153" spans="1:18" x14ac:dyDescent="0.25">
      <c r="A153" s="50" t="s">
        <v>194</v>
      </c>
      <c r="B153" s="50" t="s">
        <v>207</v>
      </c>
      <c r="C153" s="51" t="s">
        <v>60</v>
      </c>
      <c r="D153" s="51" t="s">
        <v>187</v>
      </c>
      <c r="E153" s="52">
        <v>20</v>
      </c>
      <c r="F153" s="69" t="s">
        <v>81</v>
      </c>
      <c r="G153" s="52">
        <v>1</v>
      </c>
      <c r="H153" s="51" t="s">
        <v>188</v>
      </c>
      <c r="I153">
        <v>1</v>
      </c>
      <c r="J153" s="1"/>
      <c r="K153" s="1"/>
      <c r="L153" s="1"/>
      <c r="M153" s="1" t="s">
        <v>584</v>
      </c>
      <c r="N153" s="1" t="s">
        <v>586</v>
      </c>
      <c r="O153" s="1" t="s">
        <v>620</v>
      </c>
      <c r="P153" s="1" t="s">
        <v>621</v>
      </c>
      <c r="Q153" s="1" t="s">
        <v>625</v>
      </c>
      <c r="R153" s="1" t="s">
        <v>626</v>
      </c>
    </row>
    <row r="154" spans="1:18" x14ac:dyDescent="0.25">
      <c r="A154" s="12" t="s">
        <v>57</v>
      </c>
      <c r="B154" s="12" t="s">
        <v>58</v>
      </c>
      <c r="C154" s="1" t="s">
        <v>60</v>
      </c>
      <c r="D154" s="1" t="s">
        <v>87</v>
      </c>
      <c r="E154">
        <v>21</v>
      </c>
      <c r="F154" s="69" t="s">
        <v>82</v>
      </c>
      <c r="G154">
        <v>1</v>
      </c>
      <c r="H154" s="1" t="s">
        <v>188</v>
      </c>
      <c r="I154">
        <v>2</v>
      </c>
      <c r="J154" s="1"/>
      <c r="K154" s="1"/>
      <c r="L154" s="1"/>
      <c r="M154" s="1" t="s">
        <v>586</v>
      </c>
      <c r="N154" s="1" t="s">
        <v>587</v>
      </c>
      <c r="O154" s="1" t="s">
        <v>621</v>
      </c>
      <c r="P154" s="1" t="s">
        <v>622</v>
      </c>
      <c r="Q154" s="1" t="s">
        <v>626</v>
      </c>
      <c r="R154" s="1" t="s">
        <v>961</v>
      </c>
    </row>
    <row r="155" spans="1:18" x14ac:dyDescent="0.25">
      <c r="A155" s="12" t="s">
        <v>57</v>
      </c>
      <c r="B155" s="12" t="s">
        <v>58</v>
      </c>
      <c r="C155" s="1" t="s">
        <v>60</v>
      </c>
      <c r="D155" s="1" t="s">
        <v>187</v>
      </c>
      <c r="E155">
        <v>21</v>
      </c>
      <c r="F155" s="69" t="s">
        <v>82</v>
      </c>
      <c r="G155">
        <v>1</v>
      </c>
      <c r="H155" s="1" t="s">
        <v>188</v>
      </c>
      <c r="I155">
        <v>56</v>
      </c>
      <c r="J155" s="1"/>
      <c r="K155" s="1"/>
      <c r="L155" s="1"/>
      <c r="M155" s="1" t="s">
        <v>586</v>
      </c>
      <c r="N155" s="1" t="s">
        <v>587</v>
      </c>
      <c r="O155" s="1" t="s">
        <v>621</v>
      </c>
      <c r="P155" s="1" t="s">
        <v>622</v>
      </c>
      <c r="Q155" s="1" t="s">
        <v>626</v>
      </c>
      <c r="R155" s="1" t="s">
        <v>961</v>
      </c>
    </row>
    <row r="156" spans="1:18" x14ac:dyDescent="0.25">
      <c r="A156" s="12" t="s">
        <v>57</v>
      </c>
      <c r="B156" s="12" t="s">
        <v>59</v>
      </c>
      <c r="C156" s="1" t="s">
        <v>60</v>
      </c>
      <c r="D156" s="1" t="s">
        <v>187</v>
      </c>
      <c r="E156">
        <v>21</v>
      </c>
      <c r="F156" s="69" t="s">
        <v>82</v>
      </c>
      <c r="G156">
        <v>1</v>
      </c>
      <c r="H156" s="1" t="s">
        <v>188</v>
      </c>
      <c r="I156">
        <v>4</v>
      </c>
      <c r="J156" s="1"/>
      <c r="K156" s="1"/>
      <c r="L156" s="1"/>
      <c r="M156" s="1" t="s">
        <v>586</v>
      </c>
      <c r="N156" s="1" t="s">
        <v>587</v>
      </c>
      <c r="O156" s="1" t="s">
        <v>621</v>
      </c>
      <c r="P156" s="1" t="s">
        <v>622</v>
      </c>
      <c r="Q156" s="1" t="s">
        <v>626</v>
      </c>
      <c r="R156" s="1" t="s">
        <v>961</v>
      </c>
    </row>
    <row r="157" spans="1:18" s="72" customFormat="1" ht="16.5" thickBot="1" x14ac:dyDescent="0.3">
      <c r="A157" s="73" t="s">
        <v>194</v>
      </c>
      <c r="B157" s="73" t="s">
        <v>932</v>
      </c>
      <c r="C157" s="36" t="s">
        <v>60</v>
      </c>
      <c r="D157" s="36" t="s">
        <v>187</v>
      </c>
      <c r="E157" s="72">
        <v>21</v>
      </c>
      <c r="F157" s="63" t="s">
        <v>82</v>
      </c>
      <c r="G157" s="72">
        <v>1</v>
      </c>
      <c r="H157" s="36" t="s">
        <v>188</v>
      </c>
      <c r="I157" s="72">
        <v>26</v>
      </c>
      <c r="J157" s="36"/>
      <c r="K157" s="36"/>
      <c r="L157" s="36"/>
      <c r="M157" s="36" t="s">
        <v>586</v>
      </c>
      <c r="N157" s="36" t="s">
        <v>587</v>
      </c>
      <c r="O157" s="36" t="s">
        <v>621</v>
      </c>
      <c r="P157" s="36" t="s">
        <v>622</v>
      </c>
      <c r="Q157" s="36" t="s">
        <v>626</v>
      </c>
      <c r="R157" s="36" t="s">
        <v>961</v>
      </c>
    </row>
    <row r="158" spans="1:18" x14ac:dyDescent="0.25">
      <c r="A158" s="12" t="s">
        <v>57</v>
      </c>
      <c r="B158" s="12" t="s">
        <v>58</v>
      </c>
      <c r="C158" s="1" t="s">
        <v>60</v>
      </c>
      <c r="D158" s="1" t="s">
        <v>187</v>
      </c>
      <c r="E158">
        <v>22</v>
      </c>
      <c r="F158" s="8">
        <v>43364</v>
      </c>
      <c r="G158">
        <v>1</v>
      </c>
      <c r="H158" s="1" t="s">
        <v>188</v>
      </c>
      <c r="I158">
        <v>46</v>
      </c>
      <c r="J158" s="1"/>
      <c r="K158" s="1"/>
      <c r="L158" s="1"/>
      <c r="M158" s="1" t="s">
        <v>587</v>
      </c>
      <c r="N158" s="1" t="s">
        <v>588</v>
      </c>
      <c r="O158" s="1" t="s">
        <v>622</v>
      </c>
      <c r="P158" s="1" t="s">
        <v>623</v>
      </c>
      <c r="Q158" s="1" t="s">
        <v>961</v>
      </c>
      <c r="R158" s="1" t="s">
        <v>962</v>
      </c>
    </row>
    <row r="159" spans="1:18" x14ac:dyDescent="0.25">
      <c r="A159" s="12" t="s">
        <v>57</v>
      </c>
      <c r="B159" s="12" t="s">
        <v>58</v>
      </c>
      <c r="C159" s="1" t="s">
        <v>60</v>
      </c>
      <c r="D159" s="1" t="s">
        <v>78</v>
      </c>
      <c r="E159">
        <v>1</v>
      </c>
      <c r="F159" s="8">
        <v>43364</v>
      </c>
      <c r="G159">
        <v>1</v>
      </c>
      <c r="H159" s="1" t="s">
        <v>188</v>
      </c>
      <c r="I159">
        <v>0</v>
      </c>
      <c r="J159" s="1"/>
      <c r="K159" s="1"/>
      <c r="L159" s="1"/>
      <c r="M159" s="1" t="s">
        <v>587</v>
      </c>
      <c r="N159" s="1" t="s">
        <v>588</v>
      </c>
      <c r="O159" s="1" t="s">
        <v>622</v>
      </c>
      <c r="P159" s="1" t="s">
        <v>623</v>
      </c>
      <c r="Q159" s="1" t="s">
        <v>961</v>
      </c>
      <c r="R159" s="1" t="s">
        <v>962</v>
      </c>
    </row>
    <row r="160" spans="1:18" x14ac:dyDescent="0.25">
      <c r="A160" s="12" t="s">
        <v>194</v>
      </c>
      <c r="B160" s="12" t="s">
        <v>585</v>
      </c>
      <c r="C160" s="1" t="s">
        <v>60</v>
      </c>
      <c r="D160" s="1" t="s">
        <v>187</v>
      </c>
      <c r="E160">
        <v>22</v>
      </c>
      <c r="F160" s="8">
        <v>43364</v>
      </c>
      <c r="G160">
        <v>1</v>
      </c>
      <c r="H160" s="1" t="s">
        <v>188</v>
      </c>
      <c r="I160">
        <v>4</v>
      </c>
      <c r="J160" s="1"/>
      <c r="K160" s="1"/>
      <c r="L160" s="1"/>
      <c r="M160" s="1" t="s">
        <v>587</v>
      </c>
      <c r="N160" s="1" t="s">
        <v>588</v>
      </c>
      <c r="O160" s="1" t="s">
        <v>622</v>
      </c>
      <c r="P160" s="1" t="s">
        <v>623</v>
      </c>
      <c r="Q160" s="1" t="s">
        <v>961</v>
      </c>
      <c r="R160" s="1" t="s">
        <v>962</v>
      </c>
    </row>
    <row r="161" spans="1:18" x14ac:dyDescent="0.25">
      <c r="A161" s="12" t="s">
        <v>194</v>
      </c>
      <c r="B161" s="12" t="s">
        <v>207</v>
      </c>
      <c r="C161" s="1" t="s">
        <v>60</v>
      </c>
      <c r="D161" s="1" t="s">
        <v>78</v>
      </c>
      <c r="E161">
        <v>1</v>
      </c>
      <c r="F161" s="8">
        <v>43364</v>
      </c>
      <c r="G161">
        <v>1</v>
      </c>
      <c r="H161" s="1" t="s">
        <v>188</v>
      </c>
      <c r="I161">
        <v>2</v>
      </c>
      <c r="J161" s="1"/>
      <c r="K161" s="1"/>
      <c r="L161" s="1"/>
      <c r="M161" s="1" t="s">
        <v>587</v>
      </c>
      <c r="N161" s="1" t="s">
        <v>588</v>
      </c>
      <c r="O161" s="1" t="s">
        <v>622</v>
      </c>
      <c r="P161" s="1" t="s">
        <v>623</v>
      </c>
      <c r="Q161" s="1" t="s">
        <v>961</v>
      </c>
      <c r="R161" s="1" t="s">
        <v>962</v>
      </c>
    </row>
    <row r="162" spans="1:18" x14ac:dyDescent="0.25">
      <c r="A162" s="12" t="s">
        <v>194</v>
      </c>
      <c r="B162" s="12" t="s">
        <v>952</v>
      </c>
      <c r="C162" s="1" t="s">
        <v>60</v>
      </c>
      <c r="D162" s="1" t="s">
        <v>78</v>
      </c>
      <c r="E162">
        <v>1</v>
      </c>
      <c r="F162" s="8">
        <v>43364</v>
      </c>
      <c r="G162">
        <v>1</v>
      </c>
      <c r="H162" s="1" t="s">
        <v>188</v>
      </c>
      <c r="I162">
        <v>3</v>
      </c>
      <c r="J162" s="1"/>
      <c r="K162" s="1"/>
      <c r="L162" s="1"/>
      <c r="M162" s="1" t="s">
        <v>587</v>
      </c>
      <c r="N162" s="1" t="s">
        <v>588</v>
      </c>
      <c r="O162" s="1" t="s">
        <v>622</v>
      </c>
      <c r="P162" s="1" t="s">
        <v>623</v>
      </c>
      <c r="Q162" s="1" t="s">
        <v>961</v>
      </c>
      <c r="R162" s="1" t="s">
        <v>962</v>
      </c>
    </row>
    <row r="163" spans="1:18" x14ac:dyDescent="0.25">
      <c r="A163" s="12" t="s">
        <v>194</v>
      </c>
      <c r="B163" s="12" t="s">
        <v>953</v>
      </c>
      <c r="C163" s="1" t="s">
        <v>954</v>
      </c>
      <c r="D163" s="1" t="s">
        <v>78</v>
      </c>
      <c r="E163">
        <v>1</v>
      </c>
      <c r="F163" s="8">
        <v>43364</v>
      </c>
      <c r="G163">
        <v>1</v>
      </c>
      <c r="H163" s="1" t="s">
        <v>188</v>
      </c>
      <c r="I163">
        <v>250</v>
      </c>
      <c r="J163" s="1"/>
      <c r="K163" s="1"/>
      <c r="L163" s="1"/>
      <c r="M163" s="1" t="s">
        <v>587</v>
      </c>
      <c r="N163" s="1" t="s">
        <v>588</v>
      </c>
      <c r="O163" s="1" t="s">
        <v>622</v>
      </c>
      <c r="P163" s="1" t="s">
        <v>623</v>
      </c>
      <c r="Q163" s="1" t="s">
        <v>961</v>
      </c>
      <c r="R163" s="1" t="s">
        <v>962</v>
      </c>
    </row>
    <row r="164" spans="1:18" x14ac:dyDescent="0.25">
      <c r="A164" s="12" t="s">
        <v>194</v>
      </c>
      <c r="B164" s="12" t="s">
        <v>953</v>
      </c>
      <c r="C164" s="1" t="s">
        <v>954</v>
      </c>
      <c r="D164" s="1" t="s">
        <v>78</v>
      </c>
      <c r="E164">
        <v>1</v>
      </c>
      <c r="F164" s="8">
        <v>43364</v>
      </c>
      <c r="G164">
        <v>2</v>
      </c>
      <c r="H164" s="1" t="s">
        <v>188</v>
      </c>
      <c r="I164">
        <v>260</v>
      </c>
      <c r="J164" s="1"/>
      <c r="K164" s="1"/>
      <c r="L164" s="1"/>
      <c r="M164" s="1" t="s">
        <v>587</v>
      </c>
      <c r="N164" s="1" t="s">
        <v>588</v>
      </c>
      <c r="O164" s="1" t="s">
        <v>622</v>
      </c>
      <c r="P164" s="1" t="s">
        <v>623</v>
      </c>
      <c r="Q164" s="1" t="s">
        <v>961</v>
      </c>
      <c r="R164" s="1" t="s">
        <v>962</v>
      </c>
    </row>
    <row r="165" spans="1:18" x14ac:dyDescent="0.25">
      <c r="A165" s="12" t="s">
        <v>194</v>
      </c>
      <c r="B165" s="12" t="s">
        <v>955</v>
      </c>
      <c r="C165" s="1" t="s">
        <v>954</v>
      </c>
      <c r="D165" s="1" t="s">
        <v>78</v>
      </c>
      <c r="E165">
        <v>1</v>
      </c>
      <c r="F165" s="8">
        <v>43364</v>
      </c>
      <c r="G165">
        <v>1</v>
      </c>
      <c r="H165" s="1" t="s">
        <v>188</v>
      </c>
      <c r="I165">
        <v>211</v>
      </c>
      <c r="J165" s="1"/>
      <c r="K165" s="1"/>
      <c r="L165" s="1"/>
      <c r="M165" s="1" t="s">
        <v>587</v>
      </c>
      <c r="N165" s="1" t="s">
        <v>588</v>
      </c>
      <c r="O165" s="1" t="s">
        <v>622</v>
      </c>
      <c r="P165" s="1" t="s">
        <v>623</v>
      </c>
      <c r="Q165" s="1" t="s">
        <v>961</v>
      </c>
      <c r="R165" s="1" t="s">
        <v>962</v>
      </c>
    </row>
    <row r="166" spans="1:18" x14ac:dyDescent="0.25">
      <c r="A166" s="12" t="s">
        <v>194</v>
      </c>
      <c r="B166" s="12" t="s">
        <v>955</v>
      </c>
      <c r="C166" s="1" t="s">
        <v>954</v>
      </c>
      <c r="D166" s="1" t="s">
        <v>78</v>
      </c>
      <c r="E166">
        <v>1</v>
      </c>
      <c r="F166" s="8">
        <v>43364</v>
      </c>
      <c r="G166">
        <v>2</v>
      </c>
      <c r="H166" s="1" t="s">
        <v>188</v>
      </c>
      <c r="I166">
        <v>141</v>
      </c>
      <c r="J166" s="1"/>
      <c r="K166" s="1"/>
      <c r="L166" s="1"/>
      <c r="M166" s="1" t="s">
        <v>587</v>
      </c>
      <c r="N166" s="1" t="s">
        <v>588</v>
      </c>
      <c r="O166" s="1" t="s">
        <v>622</v>
      </c>
      <c r="P166" s="1" t="s">
        <v>623</v>
      </c>
      <c r="Q166" s="1" t="s">
        <v>961</v>
      </c>
      <c r="R166" s="1" t="s">
        <v>962</v>
      </c>
    </row>
    <row r="167" spans="1:18" x14ac:dyDescent="0.25">
      <c r="A167" s="12" t="s">
        <v>57</v>
      </c>
      <c r="B167" s="12" t="s">
        <v>59</v>
      </c>
      <c r="C167" s="1" t="s">
        <v>954</v>
      </c>
      <c r="D167" s="1" t="s">
        <v>78</v>
      </c>
      <c r="E167">
        <v>1</v>
      </c>
      <c r="F167" s="8">
        <v>43364</v>
      </c>
      <c r="G167">
        <v>1</v>
      </c>
      <c r="H167" s="1" t="s">
        <v>188</v>
      </c>
      <c r="I167">
        <v>0</v>
      </c>
      <c r="J167" s="1"/>
      <c r="K167" s="1"/>
      <c r="L167" s="1"/>
      <c r="M167" s="1" t="s">
        <v>587</v>
      </c>
      <c r="N167" s="1" t="s">
        <v>588</v>
      </c>
      <c r="O167" s="1" t="s">
        <v>622</v>
      </c>
      <c r="P167" s="1" t="s">
        <v>623</v>
      </c>
      <c r="Q167" s="1" t="s">
        <v>961</v>
      </c>
      <c r="R167" s="1" t="s">
        <v>962</v>
      </c>
    </row>
    <row r="168" spans="1:18" s="72" customFormat="1" ht="16.5" thickBot="1" x14ac:dyDescent="0.3">
      <c r="B168" s="72">
        <v>128</v>
      </c>
      <c r="C168" s="36" t="s">
        <v>954</v>
      </c>
      <c r="D168" s="36" t="s">
        <v>78</v>
      </c>
      <c r="E168" s="72">
        <v>1</v>
      </c>
      <c r="F168" s="63">
        <v>43364</v>
      </c>
      <c r="G168" s="72">
        <v>1</v>
      </c>
      <c r="H168" s="36" t="s">
        <v>188</v>
      </c>
      <c r="I168" s="72">
        <v>0</v>
      </c>
      <c r="J168" s="36"/>
      <c r="K168" s="36"/>
      <c r="L168" s="36"/>
      <c r="M168" s="36" t="s">
        <v>587</v>
      </c>
      <c r="N168" s="36" t="s">
        <v>588</v>
      </c>
      <c r="O168" s="36" t="s">
        <v>622</v>
      </c>
      <c r="P168" s="36" t="s">
        <v>623</v>
      </c>
      <c r="Q168" s="36" t="s">
        <v>961</v>
      </c>
      <c r="R168" s="36" t="s">
        <v>962</v>
      </c>
    </row>
    <row r="169" spans="1:18" s="56" customFormat="1" x14ac:dyDescent="0.25">
      <c r="A169" s="55" t="s">
        <v>57</v>
      </c>
      <c r="B169" s="55" t="s">
        <v>58</v>
      </c>
      <c r="C169" s="55" t="s">
        <v>60</v>
      </c>
      <c r="D169" s="55" t="s">
        <v>187</v>
      </c>
      <c r="E169" s="56">
        <v>23</v>
      </c>
      <c r="F169" s="66">
        <v>43365</v>
      </c>
      <c r="G169" s="56">
        <v>1</v>
      </c>
      <c r="H169" s="55" t="s">
        <v>188</v>
      </c>
      <c r="I169" s="56">
        <v>26</v>
      </c>
      <c r="J169" s="55" t="s">
        <v>584</v>
      </c>
      <c r="K169" s="55" t="s">
        <v>586</v>
      </c>
      <c r="L169" s="55"/>
      <c r="M169" s="55" t="s">
        <v>588</v>
      </c>
      <c r="N169" s="55" t="s">
        <v>620</v>
      </c>
      <c r="O169" s="55" t="s">
        <v>623</v>
      </c>
      <c r="P169" s="55" t="s">
        <v>624</v>
      </c>
      <c r="Q169" s="55" t="s">
        <v>962</v>
      </c>
      <c r="R169" s="55" t="s">
        <v>963</v>
      </c>
    </row>
    <row r="170" spans="1:18" s="56" customFormat="1" x14ac:dyDescent="0.25">
      <c r="A170" s="55" t="s">
        <v>194</v>
      </c>
      <c r="B170" s="55" t="s">
        <v>585</v>
      </c>
      <c r="C170" s="55" t="s">
        <v>60</v>
      </c>
      <c r="D170" s="55" t="s">
        <v>187</v>
      </c>
      <c r="E170" s="56">
        <v>23</v>
      </c>
      <c r="F170" s="66">
        <v>43365</v>
      </c>
      <c r="G170" s="56">
        <v>1</v>
      </c>
      <c r="H170" s="55" t="s">
        <v>188</v>
      </c>
      <c r="I170" s="56">
        <v>1</v>
      </c>
      <c r="J170" s="55" t="s">
        <v>584</v>
      </c>
      <c r="K170" s="55" t="s">
        <v>586</v>
      </c>
      <c r="L170" s="55"/>
      <c r="M170" s="55" t="s">
        <v>588</v>
      </c>
      <c r="N170" s="55" t="s">
        <v>620</v>
      </c>
      <c r="O170" s="55" t="s">
        <v>623</v>
      </c>
      <c r="P170" s="55" t="s">
        <v>624</v>
      </c>
      <c r="Q170" s="55" t="s">
        <v>962</v>
      </c>
      <c r="R170" s="55" t="s">
        <v>963</v>
      </c>
    </row>
    <row r="171" spans="1:18" s="56" customFormat="1" x14ac:dyDescent="0.25">
      <c r="A171" s="55" t="s">
        <v>194</v>
      </c>
      <c r="B171" s="55" t="s">
        <v>207</v>
      </c>
      <c r="C171" s="55" t="s">
        <v>60</v>
      </c>
      <c r="D171" s="55" t="s">
        <v>78</v>
      </c>
      <c r="E171" s="56">
        <v>2</v>
      </c>
      <c r="F171" s="66">
        <v>43365</v>
      </c>
      <c r="G171" s="56">
        <v>1</v>
      </c>
      <c r="H171" s="55" t="s">
        <v>188</v>
      </c>
      <c r="I171" s="56">
        <v>1</v>
      </c>
      <c r="J171" s="55" t="s">
        <v>584</v>
      </c>
      <c r="K171" s="55" t="s">
        <v>586</v>
      </c>
      <c r="L171" s="55"/>
      <c r="M171" s="55" t="s">
        <v>588</v>
      </c>
      <c r="N171" s="55" t="s">
        <v>620</v>
      </c>
      <c r="O171" s="55" t="s">
        <v>623</v>
      </c>
      <c r="P171" s="55" t="s">
        <v>624</v>
      </c>
      <c r="Q171" s="55" t="s">
        <v>962</v>
      </c>
      <c r="R171" s="55" t="s">
        <v>963</v>
      </c>
    </row>
    <row r="172" spans="1:18" s="56" customFormat="1" x14ac:dyDescent="0.25">
      <c r="A172" s="55" t="s">
        <v>57</v>
      </c>
      <c r="B172" s="55" t="s">
        <v>58</v>
      </c>
      <c r="C172" s="55" t="s">
        <v>60</v>
      </c>
      <c r="D172" s="55" t="s">
        <v>78</v>
      </c>
      <c r="E172" s="56">
        <v>2</v>
      </c>
      <c r="F172" s="66">
        <v>43365</v>
      </c>
      <c r="G172" s="56">
        <v>1</v>
      </c>
      <c r="H172" s="55" t="s">
        <v>188</v>
      </c>
      <c r="I172" s="56">
        <v>2</v>
      </c>
      <c r="J172" s="55" t="s">
        <v>584</v>
      </c>
      <c r="K172" s="55" t="s">
        <v>586</v>
      </c>
      <c r="L172" s="55"/>
      <c r="M172" s="55" t="s">
        <v>588</v>
      </c>
      <c r="N172" s="55" t="s">
        <v>620</v>
      </c>
      <c r="O172" s="55" t="s">
        <v>623</v>
      </c>
      <c r="P172" s="55" t="s">
        <v>624</v>
      </c>
      <c r="Q172" s="55" t="s">
        <v>962</v>
      </c>
      <c r="R172" s="55" t="s">
        <v>963</v>
      </c>
    </row>
    <row r="173" spans="1:18" s="56" customFormat="1" x14ac:dyDescent="0.25">
      <c r="A173" s="55" t="s">
        <v>194</v>
      </c>
      <c r="B173" s="55" t="s">
        <v>952</v>
      </c>
      <c r="C173" s="55" t="s">
        <v>60</v>
      </c>
      <c r="D173" s="55" t="s">
        <v>78</v>
      </c>
      <c r="E173" s="56">
        <v>2</v>
      </c>
      <c r="F173" s="66">
        <v>43365</v>
      </c>
      <c r="G173" s="56">
        <v>1</v>
      </c>
      <c r="H173" s="55" t="s">
        <v>188</v>
      </c>
      <c r="I173" s="56">
        <v>2</v>
      </c>
      <c r="J173" s="55" t="s">
        <v>584</v>
      </c>
      <c r="K173" s="55" t="s">
        <v>586</v>
      </c>
      <c r="L173" s="55"/>
      <c r="M173" s="55" t="s">
        <v>588</v>
      </c>
      <c r="N173" s="55" t="s">
        <v>620</v>
      </c>
      <c r="O173" s="55" t="s">
        <v>623</v>
      </c>
      <c r="P173" s="55" t="s">
        <v>624</v>
      </c>
      <c r="Q173" s="55" t="s">
        <v>962</v>
      </c>
      <c r="R173" s="55" t="s">
        <v>963</v>
      </c>
    </row>
    <row r="174" spans="1:18" s="56" customFormat="1" x14ac:dyDescent="0.25">
      <c r="A174" s="55" t="s">
        <v>194</v>
      </c>
      <c r="B174" s="55" t="s">
        <v>953</v>
      </c>
      <c r="C174" s="55" t="s">
        <v>954</v>
      </c>
      <c r="D174" s="55" t="s">
        <v>78</v>
      </c>
      <c r="E174" s="56">
        <v>2</v>
      </c>
      <c r="F174" s="66">
        <v>43365</v>
      </c>
      <c r="G174" s="56">
        <v>1</v>
      </c>
      <c r="H174" s="55" t="s">
        <v>188</v>
      </c>
      <c r="I174" s="56">
        <v>107</v>
      </c>
      <c r="J174" s="55" t="s">
        <v>584</v>
      </c>
      <c r="K174" s="55" t="s">
        <v>586</v>
      </c>
      <c r="L174" s="55"/>
      <c r="M174" s="55" t="s">
        <v>588</v>
      </c>
      <c r="N174" s="55" t="s">
        <v>620</v>
      </c>
      <c r="O174" s="55" t="s">
        <v>623</v>
      </c>
      <c r="P174" s="55" t="s">
        <v>624</v>
      </c>
      <c r="Q174" s="55" t="s">
        <v>962</v>
      </c>
      <c r="R174" s="55" t="s">
        <v>963</v>
      </c>
    </row>
    <row r="175" spans="1:18" s="56" customFormat="1" x14ac:dyDescent="0.25">
      <c r="A175" s="55" t="s">
        <v>194</v>
      </c>
      <c r="B175" s="55" t="s">
        <v>955</v>
      </c>
      <c r="C175" s="55" t="s">
        <v>954</v>
      </c>
      <c r="D175" s="55" t="s">
        <v>78</v>
      </c>
      <c r="E175" s="56">
        <v>2</v>
      </c>
      <c r="F175" s="66">
        <v>43365</v>
      </c>
      <c r="G175" s="56">
        <v>1</v>
      </c>
      <c r="H175" s="55" t="s">
        <v>188</v>
      </c>
      <c r="I175" s="56">
        <v>253</v>
      </c>
      <c r="J175" s="55" t="s">
        <v>584</v>
      </c>
      <c r="K175" s="55" t="s">
        <v>586</v>
      </c>
      <c r="L175" s="55"/>
      <c r="M175" s="55" t="s">
        <v>588</v>
      </c>
      <c r="N175" s="55" t="s">
        <v>620</v>
      </c>
      <c r="O175" s="55" t="s">
        <v>623</v>
      </c>
      <c r="P175" s="55" t="s">
        <v>624</v>
      </c>
      <c r="Q175" s="55" t="s">
        <v>962</v>
      </c>
      <c r="R175" s="55" t="s">
        <v>963</v>
      </c>
    </row>
    <row r="176" spans="1:18" s="56" customFormat="1" x14ac:dyDescent="0.25">
      <c r="A176" s="55" t="s">
        <v>57</v>
      </c>
      <c r="B176" s="55" t="s">
        <v>59</v>
      </c>
      <c r="C176" s="55" t="s">
        <v>954</v>
      </c>
      <c r="D176" s="55" t="s">
        <v>78</v>
      </c>
      <c r="E176" s="56">
        <v>2</v>
      </c>
      <c r="F176" s="66">
        <v>43365</v>
      </c>
      <c r="G176" s="56">
        <v>1</v>
      </c>
      <c r="H176" s="55" t="s">
        <v>188</v>
      </c>
      <c r="I176" s="56">
        <v>0</v>
      </c>
      <c r="J176" s="55" t="s">
        <v>584</v>
      </c>
      <c r="K176" s="55" t="s">
        <v>586</v>
      </c>
      <c r="L176" s="55"/>
      <c r="M176" s="55" t="s">
        <v>588</v>
      </c>
      <c r="N176" s="55" t="s">
        <v>620</v>
      </c>
      <c r="O176" s="55" t="s">
        <v>623</v>
      </c>
      <c r="P176" s="55" t="s">
        <v>624</v>
      </c>
      <c r="Q176" s="55" t="s">
        <v>962</v>
      </c>
      <c r="R176" s="55" t="s">
        <v>963</v>
      </c>
    </row>
    <row r="177" spans="1:18" s="77" customFormat="1" ht="16.5" thickBot="1" x14ac:dyDescent="0.3">
      <c r="B177" s="77">
        <v>128</v>
      </c>
      <c r="C177" s="78" t="s">
        <v>954</v>
      </c>
      <c r="D177" s="78" t="s">
        <v>78</v>
      </c>
      <c r="E177" s="77">
        <v>2</v>
      </c>
      <c r="F177" s="79">
        <v>43365</v>
      </c>
      <c r="G177" s="77">
        <v>1</v>
      </c>
      <c r="H177" s="78" t="s">
        <v>188</v>
      </c>
      <c r="I177" s="77">
        <v>0</v>
      </c>
      <c r="J177" s="55" t="s">
        <v>584</v>
      </c>
      <c r="K177" s="55" t="s">
        <v>586</v>
      </c>
      <c r="L177" s="78"/>
      <c r="M177" s="78" t="s">
        <v>588</v>
      </c>
      <c r="N177" s="78" t="s">
        <v>620</v>
      </c>
      <c r="O177" s="78" t="s">
        <v>623</v>
      </c>
      <c r="P177" s="78" t="s">
        <v>624</v>
      </c>
      <c r="Q177" s="78" t="s">
        <v>962</v>
      </c>
      <c r="R177" s="78" t="s">
        <v>963</v>
      </c>
    </row>
    <row r="178" spans="1:18" s="56" customFormat="1" x14ac:dyDescent="0.25">
      <c r="A178" s="55" t="s">
        <v>57</v>
      </c>
      <c r="B178" s="55" t="s">
        <v>58</v>
      </c>
      <c r="C178" s="55" t="s">
        <v>60</v>
      </c>
      <c r="D178" s="55" t="s">
        <v>187</v>
      </c>
      <c r="E178" s="56">
        <v>24</v>
      </c>
      <c r="F178" s="66">
        <v>43366</v>
      </c>
      <c r="G178" s="56">
        <v>1</v>
      </c>
      <c r="H178" s="55" t="s">
        <v>188</v>
      </c>
      <c r="I178" s="56">
        <v>20</v>
      </c>
      <c r="J178" s="55" t="s">
        <v>586</v>
      </c>
      <c r="K178" s="55" t="s">
        <v>587</v>
      </c>
      <c r="L178" s="55"/>
      <c r="M178" s="55" t="s">
        <v>620</v>
      </c>
      <c r="N178" s="55" t="s">
        <v>621</v>
      </c>
      <c r="O178" s="55" t="s">
        <v>624</v>
      </c>
      <c r="P178" s="55" t="s">
        <v>625</v>
      </c>
      <c r="Q178" s="55" t="s">
        <v>963</v>
      </c>
      <c r="R178" s="55" t="s">
        <v>964</v>
      </c>
    </row>
    <row r="179" spans="1:18" s="56" customFormat="1" x14ac:dyDescent="0.25">
      <c r="A179" s="55" t="s">
        <v>194</v>
      </c>
      <c r="B179" s="55" t="s">
        <v>585</v>
      </c>
      <c r="C179" s="55" t="s">
        <v>60</v>
      </c>
      <c r="D179" s="55" t="s">
        <v>187</v>
      </c>
      <c r="E179" s="56">
        <v>24</v>
      </c>
      <c r="F179" s="66">
        <v>43366</v>
      </c>
      <c r="G179" s="56">
        <v>1</v>
      </c>
      <c r="H179" s="55" t="s">
        <v>188</v>
      </c>
      <c r="I179" s="56">
        <v>2</v>
      </c>
      <c r="J179" s="55" t="s">
        <v>586</v>
      </c>
      <c r="K179" s="55" t="s">
        <v>587</v>
      </c>
      <c r="L179" s="55"/>
      <c r="M179" s="55" t="s">
        <v>620</v>
      </c>
      <c r="N179" s="55" t="s">
        <v>621</v>
      </c>
      <c r="O179" s="55" t="s">
        <v>624</v>
      </c>
      <c r="P179" s="55" t="s">
        <v>625</v>
      </c>
      <c r="Q179" s="55" t="s">
        <v>963</v>
      </c>
      <c r="R179" s="55" t="s">
        <v>964</v>
      </c>
    </row>
    <row r="180" spans="1:18" s="56" customFormat="1" x14ac:dyDescent="0.25">
      <c r="A180" s="55" t="s">
        <v>194</v>
      </c>
      <c r="B180" s="55" t="s">
        <v>207</v>
      </c>
      <c r="C180" s="55" t="s">
        <v>60</v>
      </c>
      <c r="D180" s="55" t="s">
        <v>78</v>
      </c>
      <c r="E180" s="56">
        <v>3</v>
      </c>
      <c r="F180" s="66">
        <v>43366</v>
      </c>
      <c r="G180" s="56">
        <v>1</v>
      </c>
      <c r="H180" s="55" t="s">
        <v>188</v>
      </c>
      <c r="I180" s="56">
        <v>1</v>
      </c>
      <c r="J180" s="55" t="s">
        <v>586</v>
      </c>
      <c r="K180" s="55" t="s">
        <v>587</v>
      </c>
      <c r="L180" s="55"/>
      <c r="M180" s="55" t="s">
        <v>620</v>
      </c>
      <c r="N180" s="55" t="s">
        <v>621</v>
      </c>
      <c r="O180" s="55" t="s">
        <v>624</v>
      </c>
      <c r="P180" s="55" t="s">
        <v>625</v>
      </c>
      <c r="Q180" s="55" t="s">
        <v>963</v>
      </c>
      <c r="R180" s="55" t="s">
        <v>964</v>
      </c>
    </row>
    <row r="181" spans="1:18" s="56" customFormat="1" x14ac:dyDescent="0.25">
      <c r="A181" s="55" t="s">
        <v>57</v>
      </c>
      <c r="B181" s="55" t="s">
        <v>58</v>
      </c>
      <c r="C181" s="55" t="s">
        <v>60</v>
      </c>
      <c r="D181" s="55" t="s">
        <v>78</v>
      </c>
      <c r="E181" s="56">
        <v>3</v>
      </c>
      <c r="F181" s="66">
        <v>43366</v>
      </c>
      <c r="G181" s="56">
        <v>1</v>
      </c>
      <c r="H181" s="55" t="s">
        <v>188</v>
      </c>
      <c r="I181" s="56">
        <v>8</v>
      </c>
      <c r="J181" s="55" t="s">
        <v>586</v>
      </c>
      <c r="K181" s="55" t="s">
        <v>587</v>
      </c>
      <c r="L181" s="55"/>
      <c r="M181" s="55" t="s">
        <v>620</v>
      </c>
      <c r="N181" s="55" t="s">
        <v>621</v>
      </c>
      <c r="O181" s="55" t="s">
        <v>624</v>
      </c>
      <c r="P181" s="55" t="s">
        <v>625</v>
      </c>
      <c r="Q181" s="55" t="s">
        <v>963</v>
      </c>
      <c r="R181" s="55" t="s">
        <v>964</v>
      </c>
    </row>
    <row r="182" spans="1:18" s="56" customFormat="1" x14ac:dyDescent="0.25">
      <c r="A182" s="55" t="s">
        <v>194</v>
      </c>
      <c r="B182" s="55" t="s">
        <v>952</v>
      </c>
      <c r="C182" s="55" t="s">
        <v>60</v>
      </c>
      <c r="D182" s="55" t="s">
        <v>78</v>
      </c>
      <c r="E182" s="56">
        <v>3</v>
      </c>
      <c r="F182" s="66">
        <v>43366</v>
      </c>
      <c r="G182" s="56">
        <v>1</v>
      </c>
      <c r="H182" s="55" t="s">
        <v>188</v>
      </c>
      <c r="I182" s="56">
        <v>1</v>
      </c>
      <c r="J182" s="55" t="s">
        <v>586</v>
      </c>
      <c r="K182" s="55" t="s">
        <v>587</v>
      </c>
      <c r="L182" s="55"/>
      <c r="M182" s="55" t="s">
        <v>620</v>
      </c>
      <c r="N182" s="55" t="s">
        <v>621</v>
      </c>
      <c r="O182" s="55" t="s">
        <v>624</v>
      </c>
      <c r="P182" s="55" t="s">
        <v>625</v>
      </c>
      <c r="Q182" s="55" t="s">
        <v>963</v>
      </c>
      <c r="R182" s="55" t="s">
        <v>964</v>
      </c>
    </row>
    <row r="183" spans="1:18" s="56" customFormat="1" x14ac:dyDescent="0.25">
      <c r="A183" s="55" t="s">
        <v>194</v>
      </c>
      <c r="B183" s="55" t="s">
        <v>953</v>
      </c>
      <c r="C183" s="55" t="s">
        <v>954</v>
      </c>
      <c r="D183" s="55" t="s">
        <v>78</v>
      </c>
      <c r="E183" s="56">
        <v>3</v>
      </c>
      <c r="F183" s="66">
        <v>43366</v>
      </c>
      <c r="G183" s="56">
        <v>1</v>
      </c>
      <c r="H183" s="55" t="s">
        <v>188</v>
      </c>
      <c r="I183" s="56">
        <v>177</v>
      </c>
      <c r="J183" s="55" t="s">
        <v>586</v>
      </c>
      <c r="K183" s="55" t="s">
        <v>587</v>
      </c>
      <c r="L183" s="55"/>
      <c r="M183" s="55" t="s">
        <v>620</v>
      </c>
      <c r="N183" s="55" t="s">
        <v>621</v>
      </c>
      <c r="O183" s="55" t="s">
        <v>624</v>
      </c>
      <c r="P183" s="55" t="s">
        <v>625</v>
      </c>
      <c r="Q183" s="55" t="s">
        <v>963</v>
      </c>
      <c r="R183" s="55" t="s">
        <v>964</v>
      </c>
    </row>
    <row r="184" spans="1:18" s="56" customFormat="1" x14ac:dyDescent="0.25">
      <c r="A184" s="55" t="s">
        <v>194</v>
      </c>
      <c r="B184" s="55" t="s">
        <v>955</v>
      </c>
      <c r="C184" s="55" t="s">
        <v>954</v>
      </c>
      <c r="D184" s="55" t="s">
        <v>78</v>
      </c>
      <c r="E184" s="56">
        <v>3</v>
      </c>
      <c r="F184" s="66">
        <v>43366</v>
      </c>
      <c r="G184" s="56">
        <v>1</v>
      </c>
      <c r="H184" s="55" t="s">
        <v>188</v>
      </c>
      <c r="I184" s="56">
        <v>230</v>
      </c>
      <c r="J184" s="55" t="s">
        <v>586</v>
      </c>
      <c r="K184" s="55" t="s">
        <v>587</v>
      </c>
      <c r="L184" s="55"/>
      <c r="M184" s="55" t="s">
        <v>620</v>
      </c>
      <c r="N184" s="55" t="s">
        <v>621</v>
      </c>
      <c r="O184" s="55" t="s">
        <v>624</v>
      </c>
      <c r="P184" s="55" t="s">
        <v>625</v>
      </c>
      <c r="Q184" s="55" t="s">
        <v>963</v>
      </c>
      <c r="R184" s="55" t="s">
        <v>964</v>
      </c>
    </row>
    <row r="185" spans="1:18" s="56" customFormat="1" x14ac:dyDescent="0.25">
      <c r="A185" s="55" t="s">
        <v>194</v>
      </c>
      <c r="B185" s="55" t="s">
        <v>955</v>
      </c>
      <c r="C185" s="55" t="s">
        <v>954</v>
      </c>
      <c r="D185" s="55" t="s">
        <v>78</v>
      </c>
      <c r="E185" s="56">
        <v>3</v>
      </c>
      <c r="F185" s="66">
        <v>43366</v>
      </c>
      <c r="G185" s="56">
        <v>2</v>
      </c>
      <c r="H185" s="55" t="s">
        <v>188</v>
      </c>
      <c r="I185" s="56">
        <v>152</v>
      </c>
      <c r="J185" s="55" t="s">
        <v>586</v>
      </c>
      <c r="K185" s="55" t="s">
        <v>587</v>
      </c>
      <c r="L185" s="55"/>
      <c r="M185" s="55" t="s">
        <v>620</v>
      </c>
      <c r="N185" s="55" t="s">
        <v>621</v>
      </c>
      <c r="O185" s="55" t="s">
        <v>624</v>
      </c>
      <c r="P185" s="55" t="s">
        <v>625</v>
      </c>
      <c r="Q185" s="55" t="s">
        <v>963</v>
      </c>
      <c r="R185" s="55" t="s">
        <v>964</v>
      </c>
    </row>
    <row r="186" spans="1:18" s="56" customFormat="1" x14ac:dyDescent="0.25">
      <c r="A186" s="55" t="s">
        <v>57</v>
      </c>
      <c r="B186" s="55" t="s">
        <v>59</v>
      </c>
      <c r="C186" s="55" t="s">
        <v>954</v>
      </c>
      <c r="D186" s="55" t="s">
        <v>78</v>
      </c>
      <c r="E186" s="56">
        <v>3</v>
      </c>
      <c r="F186" s="66">
        <v>43366</v>
      </c>
      <c r="G186" s="56">
        <v>1</v>
      </c>
      <c r="H186" s="55" t="s">
        <v>188</v>
      </c>
      <c r="I186" s="56">
        <v>0</v>
      </c>
      <c r="J186" s="55" t="s">
        <v>586</v>
      </c>
      <c r="K186" s="55" t="s">
        <v>587</v>
      </c>
      <c r="L186" s="55"/>
      <c r="M186" s="55" t="s">
        <v>620</v>
      </c>
      <c r="N186" s="55" t="s">
        <v>621</v>
      </c>
      <c r="O186" s="55" t="s">
        <v>624</v>
      </c>
      <c r="P186" s="55" t="s">
        <v>625</v>
      </c>
      <c r="Q186" s="55" t="s">
        <v>963</v>
      </c>
      <c r="R186" s="55" t="s">
        <v>964</v>
      </c>
    </row>
    <row r="187" spans="1:18" s="58" customFormat="1" x14ac:dyDescent="0.25">
      <c r="B187" s="58">
        <v>128</v>
      </c>
      <c r="C187" s="57" t="s">
        <v>954</v>
      </c>
      <c r="D187" s="57" t="s">
        <v>78</v>
      </c>
      <c r="E187" s="58">
        <v>3</v>
      </c>
      <c r="F187" s="67">
        <v>43366</v>
      </c>
      <c r="G187" s="58">
        <v>1</v>
      </c>
      <c r="H187" s="57" t="s">
        <v>188</v>
      </c>
      <c r="I187" s="58">
        <v>0</v>
      </c>
      <c r="J187" s="57" t="s">
        <v>586</v>
      </c>
      <c r="K187" s="57" t="s">
        <v>587</v>
      </c>
      <c r="L187" s="57"/>
      <c r="M187" s="57" t="s">
        <v>620</v>
      </c>
      <c r="N187" s="57" t="s">
        <v>621</v>
      </c>
      <c r="O187" s="57" t="s">
        <v>624</v>
      </c>
      <c r="P187" s="57" t="s">
        <v>625</v>
      </c>
      <c r="Q187" s="57" t="s">
        <v>963</v>
      </c>
      <c r="R187" s="57" t="s">
        <v>964</v>
      </c>
    </row>
    <row r="188" spans="1:18" s="56" customFormat="1" x14ac:dyDescent="0.25">
      <c r="A188" s="55" t="s">
        <v>57</v>
      </c>
      <c r="B188" s="55" t="s">
        <v>58</v>
      </c>
      <c r="C188" s="55" t="s">
        <v>60</v>
      </c>
      <c r="D188" s="55" t="s">
        <v>187</v>
      </c>
      <c r="E188" s="56">
        <v>25</v>
      </c>
      <c r="F188" s="66">
        <v>43367</v>
      </c>
      <c r="G188" s="56">
        <v>1</v>
      </c>
      <c r="H188" s="55" t="s">
        <v>1018</v>
      </c>
      <c r="I188" s="56">
        <v>9</v>
      </c>
      <c r="J188" s="55"/>
      <c r="K188" s="55"/>
      <c r="L188" s="55"/>
      <c r="M188" s="55" t="s">
        <v>621</v>
      </c>
      <c r="N188" s="55" t="s">
        <v>622</v>
      </c>
      <c r="O188" s="55" t="s">
        <v>625</v>
      </c>
      <c r="P188" s="55" t="s">
        <v>626</v>
      </c>
      <c r="Q188" s="55" t="s">
        <v>964</v>
      </c>
      <c r="R188" s="55" t="s">
        <v>1149</v>
      </c>
    </row>
    <row r="189" spans="1:18" s="56" customFormat="1" x14ac:dyDescent="0.25">
      <c r="A189" s="55" t="s">
        <v>194</v>
      </c>
      <c r="B189" s="55" t="s">
        <v>195</v>
      </c>
      <c r="C189" s="55" t="s">
        <v>60</v>
      </c>
      <c r="D189" s="55" t="s">
        <v>187</v>
      </c>
      <c r="E189" s="56">
        <v>25</v>
      </c>
      <c r="F189" s="66">
        <v>43367</v>
      </c>
      <c r="G189" s="56">
        <v>1</v>
      </c>
      <c r="H189" s="55" t="s">
        <v>1018</v>
      </c>
      <c r="I189" s="56">
        <v>0</v>
      </c>
      <c r="J189" s="55"/>
      <c r="K189" s="55"/>
      <c r="L189" s="55"/>
      <c r="M189" s="55" t="s">
        <v>621</v>
      </c>
      <c r="N189" s="55" t="s">
        <v>622</v>
      </c>
      <c r="O189" s="55" t="s">
        <v>625</v>
      </c>
      <c r="P189" s="55" t="s">
        <v>626</v>
      </c>
      <c r="Q189" s="55" t="s">
        <v>964</v>
      </c>
      <c r="R189" s="55" t="s">
        <v>1149</v>
      </c>
    </row>
    <row r="190" spans="1:18" s="56" customFormat="1" x14ac:dyDescent="0.25">
      <c r="A190" s="55" t="s">
        <v>194</v>
      </c>
      <c r="B190" s="55" t="s">
        <v>207</v>
      </c>
      <c r="C190" s="55" t="s">
        <v>60</v>
      </c>
      <c r="D190" s="55" t="s">
        <v>78</v>
      </c>
      <c r="E190" s="56">
        <v>4</v>
      </c>
      <c r="F190" s="66">
        <v>43367</v>
      </c>
      <c r="G190" s="56">
        <v>1</v>
      </c>
      <c r="H190" s="55" t="s">
        <v>1018</v>
      </c>
      <c r="I190" s="56">
        <v>1</v>
      </c>
      <c r="J190" s="55"/>
      <c r="K190" s="55"/>
      <c r="L190" s="55"/>
      <c r="M190" s="55" t="s">
        <v>621</v>
      </c>
      <c r="N190" s="55" t="s">
        <v>622</v>
      </c>
      <c r="O190" s="55" t="s">
        <v>625</v>
      </c>
      <c r="P190" s="55" t="s">
        <v>626</v>
      </c>
      <c r="Q190" s="55" t="s">
        <v>964</v>
      </c>
      <c r="R190" s="55" t="s">
        <v>1149</v>
      </c>
    </row>
    <row r="191" spans="1:18" s="56" customFormat="1" x14ac:dyDescent="0.25">
      <c r="A191" s="55" t="s">
        <v>57</v>
      </c>
      <c r="B191" s="55" t="s">
        <v>58</v>
      </c>
      <c r="C191" s="55" t="s">
        <v>60</v>
      </c>
      <c r="D191" s="55" t="s">
        <v>78</v>
      </c>
      <c r="E191" s="56">
        <v>4</v>
      </c>
      <c r="F191" s="66">
        <v>43367</v>
      </c>
      <c r="G191" s="56">
        <v>1</v>
      </c>
      <c r="H191" s="55" t="s">
        <v>1018</v>
      </c>
      <c r="I191" s="56">
        <v>8</v>
      </c>
      <c r="J191" s="55"/>
      <c r="K191" s="55"/>
      <c r="L191" s="55"/>
      <c r="M191" s="55" t="s">
        <v>621</v>
      </c>
      <c r="N191" s="55" t="s">
        <v>622</v>
      </c>
      <c r="O191" s="55" t="s">
        <v>625</v>
      </c>
      <c r="P191" s="55" t="s">
        <v>626</v>
      </c>
      <c r="Q191" s="55" t="s">
        <v>964</v>
      </c>
      <c r="R191" s="55" t="s">
        <v>1149</v>
      </c>
    </row>
    <row r="192" spans="1:18" s="56" customFormat="1" x14ac:dyDescent="0.25">
      <c r="A192" s="55" t="s">
        <v>57</v>
      </c>
      <c r="B192" s="55" t="s">
        <v>59</v>
      </c>
      <c r="C192" s="55" t="s">
        <v>954</v>
      </c>
      <c r="D192" s="55" t="s">
        <v>78</v>
      </c>
      <c r="E192" s="56">
        <v>4</v>
      </c>
      <c r="F192" s="66">
        <v>43367</v>
      </c>
      <c r="G192" s="56">
        <v>1</v>
      </c>
      <c r="H192" s="55" t="s">
        <v>1018</v>
      </c>
      <c r="I192" s="56">
        <v>1</v>
      </c>
      <c r="J192" s="55"/>
      <c r="K192" s="55"/>
      <c r="L192" s="55"/>
      <c r="M192" s="55" t="s">
        <v>621</v>
      </c>
      <c r="N192" s="55" t="s">
        <v>622</v>
      </c>
      <c r="O192" s="55" t="s">
        <v>625</v>
      </c>
      <c r="P192" s="55" t="s">
        <v>626</v>
      </c>
      <c r="Q192" s="55" t="s">
        <v>964</v>
      </c>
      <c r="R192" s="55" t="s">
        <v>1149</v>
      </c>
    </row>
    <row r="193" spans="1:18" s="56" customFormat="1" x14ac:dyDescent="0.25">
      <c r="A193" s="55" t="s">
        <v>194</v>
      </c>
      <c r="B193" s="55" t="s">
        <v>955</v>
      </c>
      <c r="C193" s="55" t="s">
        <v>954</v>
      </c>
      <c r="D193" s="55" t="s">
        <v>78</v>
      </c>
      <c r="E193" s="56">
        <v>4</v>
      </c>
      <c r="F193" s="66">
        <v>43367</v>
      </c>
      <c r="G193" s="56">
        <v>1</v>
      </c>
      <c r="H193" s="55" t="s">
        <v>1018</v>
      </c>
      <c r="I193" s="56">
        <v>211</v>
      </c>
      <c r="J193" s="55"/>
      <c r="K193" s="55"/>
      <c r="L193" s="55"/>
      <c r="M193" s="55" t="s">
        <v>621</v>
      </c>
      <c r="N193" s="55" t="s">
        <v>622</v>
      </c>
      <c r="O193" s="55" t="s">
        <v>625</v>
      </c>
      <c r="P193" s="55" t="s">
        <v>626</v>
      </c>
      <c r="Q193" s="55" t="s">
        <v>964</v>
      </c>
      <c r="R193" s="55" t="s">
        <v>1149</v>
      </c>
    </row>
    <row r="194" spans="1:18" s="56" customFormat="1" x14ac:dyDescent="0.25">
      <c r="A194" s="55" t="s">
        <v>194</v>
      </c>
      <c r="B194" s="55" t="s">
        <v>955</v>
      </c>
      <c r="C194" s="55" t="s">
        <v>954</v>
      </c>
      <c r="D194" s="55" t="s">
        <v>78</v>
      </c>
      <c r="E194" s="56">
        <v>4</v>
      </c>
      <c r="F194" s="66">
        <v>43367</v>
      </c>
      <c r="G194" s="56">
        <v>2</v>
      </c>
      <c r="H194" s="55" t="s">
        <v>1018</v>
      </c>
      <c r="I194" s="56">
        <v>259</v>
      </c>
      <c r="J194" s="55"/>
      <c r="K194" s="55"/>
      <c r="L194" s="55"/>
      <c r="M194" s="55" t="s">
        <v>621</v>
      </c>
      <c r="N194" s="55" t="s">
        <v>622</v>
      </c>
      <c r="O194" s="55" t="s">
        <v>625</v>
      </c>
      <c r="P194" s="55" t="s">
        <v>626</v>
      </c>
      <c r="Q194" s="55" t="s">
        <v>964</v>
      </c>
      <c r="R194" s="55" t="s">
        <v>1149</v>
      </c>
    </row>
    <row r="195" spans="1:18" s="56" customFormat="1" x14ac:dyDescent="0.25">
      <c r="B195" s="56">
        <v>128</v>
      </c>
      <c r="C195" s="55" t="s">
        <v>954</v>
      </c>
      <c r="D195" s="55" t="s">
        <v>78</v>
      </c>
      <c r="E195" s="56">
        <v>4</v>
      </c>
      <c r="F195" s="66">
        <v>43367</v>
      </c>
      <c r="G195" s="56">
        <v>1</v>
      </c>
      <c r="H195" s="55" t="s">
        <v>1018</v>
      </c>
      <c r="I195" s="56">
        <v>1</v>
      </c>
      <c r="J195" s="55"/>
      <c r="K195" s="55"/>
      <c r="L195" s="55"/>
      <c r="M195" s="55" t="s">
        <v>621</v>
      </c>
      <c r="N195" s="55" t="s">
        <v>622</v>
      </c>
      <c r="O195" s="55" t="s">
        <v>625</v>
      </c>
      <c r="P195" s="55" t="s">
        <v>626</v>
      </c>
      <c r="Q195" s="55" t="s">
        <v>964</v>
      </c>
      <c r="R195" s="55" t="s">
        <v>1149</v>
      </c>
    </row>
    <row r="196" spans="1:18" s="56" customFormat="1" x14ac:dyDescent="0.25">
      <c r="A196" s="55" t="s">
        <v>194</v>
      </c>
      <c r="B196" s="55" t="s">
        <v>953</v>
      </c>
      <c r="C196" s="55" t="s">
        <v>954</v>
      </c>
      <c r="D196" s="55" t="s">
        <v>78</v>
      </c>
      <c r="E196" s="56">
        <v>4</v>
      </c>
      <c r="F196" s="66">
        <v>43367</v>
      </c>
      <c r="G196" s="56">
        <v>1</v>
      </c>
      <c r="H196" s="55" t="s">
        <v>1018</v>
      </c>
      <c r="I196" s="56">
        <v>171</v>
      </c>
      <c r="J196" s="55"/>
      <c r="K196" s="55"/>
      <c r="L196" s="55"/>
      <c r="M196" s="55" t="s">
        <v>621</v>
      </c>
      <c r="N196" s="55" t="s">
        <v>622</v>
      </c>
      <c r="O196" s="55" t="s">
        <v>625</v>
      </c>
      <c r="P196" s="55" t="s">
        <v>626</v>
      </c>
      <c r="Q196" s="55" t="s">
        <v>964</v>
      </c>
      <c r="R196" s="55" t="s">
        <v>1149</v>
      </c>
    </row>
    <row r="197" spans="1:18" s="58" customFormat="1" x14ac:dyDescent="0.25">
      <c r="A197" s="57" t="s">
        <v>194</v>
      </c>
      <c r="B197" s="57" t="s">
        <v>952</v>
      </c>
      <c r="C197" s="57" t="s">
        <v>60</v>
      </c>
      <c r="D197" s="57" t="s">
        <v>78</v>
      </c>
      <c r="E197" s="58">
        <v>4</v>
      </c>
      <c r="F197" s="67">
        <v>43367</v>
      </c>
      <c r="G197" s="58">
        <v>1</v>
      </c>
      <c r="H197" s="57" t="s">
        <v>1018</v>
      </c>
      <c r="I197" s="58">
        <v>0</v>
      </c>
      <c r="J197" s="57"/>
      <c r="K197" s="57"/>
      <c r="L197" s="57"/>
      <c r="M197" s="57" t="s">
        <v>621</v>
      </c>
      <c r="N197" s="57" t="s">
        <v>622</v>
      </c>
      <c r="O197" s="57" t="s">
        <v>625</v>
      </c>
      <c r="P197" s="57" t="s">
        <v>626</v>
      </c>
      <c r="Q197" s="57" t="s">
        <v>964</v>
      </c>
      <c r="R197" s="57" t="s">
        <v>1149</v>
      </c>
    </row>
    <row r="198" spans="1:18" s="56" customFormat="1" x14ac:dyDescent="0.25">
      <c r="A198" s="55" t="s">
        <v>194</v>
      </c>
      <c r="B198" s="55" t="s">
        <v>952</v>
      </c>
      <c r="C198" s="55" t="s">
        <v>60</v>
      </c>
      <c r="D198" s="55" t="s">
        <v>78</v>
      </c>
      <c r="E198" s="56">
        <v>5</v>
      </c>
      <c r="F198" s="66">
        <v>43368</v>
      </c>
      <c r="G198" s="56">
        <v>1</v>
      </c>
      <c r="H198" s="55" t="s">
        <v>1018</v>
      </c>
      <c r="I198" s="56">
        <v>2</v>
      </c>
      <c r="J198" s="55"/>
      <c r="K198" s="55"/>
      <c r="L198" s="55"/>
      <c r="M198" s="55" t="s">
        <v>622</v>
      </c>
      <c r="N198" s="55" t="s">
        <v>623</v>
      </c>
      <c r="O198" s="55" t="s">
        <v>626</v>
      </c>
      <c r="P198" s="55" t="s">
        <v>961</v>
      </c>
      <c r="Q198" s="55" t="s">
        <v>1149</v>
      </c>
      <c r="R198" s="55" t="s">
        <v>1150</v>
      </c>
    </row>
    <row r="199" spans="1:18" s="56" customFormat="1" x14ac:dyDescent="0.25">
      <c r="A199" s="55" t="s">
        <v>57</v>
      </c>
      <c r="B199" s="55" t="s">
        <v>58</v>
      </c>
      <c r="C199" s="55" t="s">
        <v>60</v>
      </c>
      <c r="D199" s="55" t="s">
        <v>78</v>
      </c>
      <c r="E199" s="56">
        <v>5</v>
      </c>
      <c r="F199" s="66">
        <v>43368</v>
      </c>
      <c r="G199" s="56">
        <v>1</v>
      </c>
      <c r="H199" s="55" t="s">
        <v>1018</v>
      </c>
      <c r="I199" s="56">
        <v>16</v>
      </c>
      <c r="J199" s="55"/>
      <c r="K199" s="55"/>
      <c r="L199" s="55"/>
      <c r="M199" s="55" t="s">
        <v>622</v>
      </c>
      <c r="N199" s="55" t="s">
        <v>623</v>
      </c>
      <c r="O199" s="55" t="s">
        <v>626</v>
      </c>
      <c r="P199" s="55" t="s">
        <v>961</v>
      </c>
      <c r="Q199" s="55" t="s">
        <v>1149</v>
      </c>
      <c r="R199" s="55" t="s">
        <v>1150</v>
      </c>
    </row>
    <row r="200" spans="1:18" s="56" customFormat="1" x14ac:dyDescent="0.25">
      <c r="A200" s="55" t="s">
        <v>57</v>
      </c>
      <c r="B200" s="55" t="s">
        <v>58</v>
      </c>
      <c r="C200" s="55" t="s">
        <v>60</v>
      </c>
      <c r="D200" s="55" t="s">
        <v>187</v>
      </c>
      <c r="E200" s="56">
        <v>26</v>
      </c>
      <c r="F200" s="66">
        <v>43368</v>
      </c>
      <c r="G200" s="56">
        <v>1</v>
      </c>
      <c r="H200" s="55" t="s">
        <v>1018</v>
      </c>
      <c r="I200" s="56">
        <v>0</v>
      </c>
      <c r="J200" s="55"/>
      <c r="K200" s="55"/>
      <c r="L200" s="55"/>
      <c r="M200" s="55" t="s">
        <v>622</v>
      </c>
      <c r="N200" s="55" t="s">
        <v>623</v>
      </c>
      <c r="O200" s="55" t="s">
        <v>626</v>
      </c>
      <c r="P200" s="55" t="s">
        <v>961</v>
      </c>
      <c r="Q200" s="55" t="s">
        <v>1149</v>
      </c>
      <c r="R200" s="55" t="s">
        <v>1150</v>
      </c>
    </row>
    <row r="201" spans="1:18" s="56" customFormat="1" x14ac:dyDescent="0.25">
      <c r="A201" s="55" t="s">
        <v>194</v>
      </c>
      <c r="B201" s="55" t="s">
        <v>207</v>
      </c>
      <c r="C201" s="55" t="s">
        <v>60</v>
      </c>
      <c r="D201" s="55" t="s">
        <v>78</v>
      </c>
      <c r="E201" s="56">
        <v>5</v>
      </c>
      <c r="F201" s="66">
        <v>43368</v>
      </c>
      <c r="G201" s="56">
        <v>1</v>
      </c>
      <c r="H201" s="55" t="s">
        <v>1018</v>
      </c>
      <c r="I201" s="56">
        <v>3</v>
      </c>
      <c r="J201" s="55"/>
      <c r="K201" s="55"/>
      <c r="L201" s="55"/>
      <c r="M201" s="55" t="s">
        <v>622</v>
      </c>
      <c r="N201" s="55" t="s">
        <v>623</v>
      </c>
      <c r="O201" s="55" t="s">
        <v>626</v>
      </c>
      <c r="P201" s="55" t="s">
        <v>961</v>
      </c>
      <c r="Q201" s="55" t="s">
        <v>1149</v>
      </c>
      <c r="R201" s="55" t="s">
        <v>1150</v>
      </c>
    </row>
    <row r="202" spans="1:18" s="56" customFormat="1" x14ac:dyDescent="0.25">
      <c r="B202" s="56">
        <v>128</v>
      </c>
      <c r="C202" s="55" t="s">
        <v>954</v>
      </c>
      <c r="D202" s="55" t="s">
        <v>78</v>
      </c>
      <c r="E202" s="56">
        <v>5</v>
      </c>
      <c r="F202" s="66">
        <v>43368</v>
      </c>
      <c r="G202" s="56">
        <v>1</v>
      </c>
      <c r="H202" s="55" t="s">
        <v>1018</v>
      </c>
      <c r="I202" s="56">
        <v>1</v>
      </c>
      <c r="J202" s="55"/>
      <c r="K202" s="55"/>
      <c r="L202" s="55"/>
      <c r="M202" s="55" t="s">
        <v>622</v>
      </c>
      <c r="N202" s="55" t="s">
        <v>623</v>
      </c>
      <c r="O202" s="55" t="s">
        <v>626</v>
      </c>
      <c r="P202" s="55" t="s">
        <v>961</v>
      </c>
      <c r="Q202" s="55" t="s">
        <v>1149</v>
      </c>
      <c r="R202" s="55" t="s">
        <v>1150</v>
      </c>
    </row>
    <row r="203" spans="1:18" s="56" customFormat="1" x14ac:dyDescent="0.25">
      <c r="A203" s="55" t="s">
        <v>57</v>
      </c>
      <c r="B203" s="55" t="s">
        <v>59</v>
      </c>
      <c r="C203" s="55" t="s">
        <v>954</v>
      </c>
      <c r="D203" s="55" t="s">
        <v>78</v>
      </c>
      <c r="E203" s="56">
        <v>5</v>
      </c>
      <c r="F203" s="66">
        <v>43368</v>
      </c>
      <c r="G203" s="56">
        <v>1</v>
      </c>
      <c r="H203" s="55" t="s">
        <v>1018</v>
      </c>
      <c r="I203" s="56">
        <v>0</v>
      </c>
      <c r="J203" s="55"/>
      <c r="K203" s="55"/>
      <c r="L203" s="55"/>
      <c r="M203" s="55" t="s">
        <v>622</v>
      </c>
      <c r="N203" s="55" t="s">
        <v>623</v>
      </c>
      <c r="O203" s="55" t="s">
        <v>626</v>
      </c>
      <c r="P203" s="55" t="s">
        <v>961</v>
      </c>
      <c r="Q203" s="55" t="s">
        <v>1149</v>
      </c>
      <c r="R203" s="55" t="s">
        <v>1150</v>
      </c>
    </row>
    <row r="204" spans="1:18" s="56" customFormat="1" x14ac:dyDescent="0.25">
      <c r="A204" s="55" t="s">
        <v>194</v>
      </c>
      <c r="B204" s="55" t="s">
        <v>953</v>
      </c>
      <c r="C204" s="55" t="s">
        <v>954</v>
      </c>
      <c r="D204" s="55" t="s">
        <v>78</v>
      </c>
      <c r="E204" s="56">
        <v>5</v>
      </c>
      <c r="F204" s="66">
        <v>43368</v>
      </c>
      <c r="G204" s="56">
        <v>1</v>
      </c>
      <c r="H204" s="55" t="s">
        <v>1018</v>
      </c>
      <c r="I204" s="56">
        <v>90</v>
      </c>
      <c r="J204" s="55"/>
      <c r="K204" s="55"/>
      <c r="L204" s="55"/>
      <c r="M204" s="55" t="s">
        <v>622</v>
      </c>
      <c r="N204" s="55" t="s">
        <v>623</v>
      </c>
      <c r="O204" s="55" t="s">
        <v>626</v>
      </c>
      <c r="P204" s="55" t="s">
        <v>961</v>
      </c>
      <c r="Q204" s="55" t="s">
        <v>1149</v>
      </c>
      <c r="R204" s="55" t="s">
        <v>1150</v>
      </c>
    </row>
    <row r="205" spans="1:18" s="56" customFormat="1" x14ac:dyDescent="0.25">
      <c r="A205" s="55" t="s">
        <v>194</v>
      </c>
      <c r="B205" s="55" t="s">
        <v>955</v>
      </c>
      <c r="C205" s="55" t="s">
        <v>954</v>
      </c>
      <c r="D205" s="55" t="s">
        <v>78</v>
      </c>
      <c r="E205" s="56">
        <v>5</v>
      </c>
      <c r="F205" s="66">
        <v>43368</v>
      </c>
      <c r="G205" s="56">
        <v>1</v>
      </c>
      <c r="H205" s="55" t="s">
        <v>1018</v>
      </c>
      <c r="I205" s="56">
        <v>190</v>
      </c>
      <c r="J205" s="55"/>
      <c r="K205" s="55"/>
      <c r="L205" s="55"/>
      <c r="M205" s="55" t="s">
        <v>622</v>
      </c>
      <c r="N205" s="55" t="s">
        <v>623</v>
      </c>
      <c r="O205" s="55" t="s">
        <v>626</v>
      </c>
      <c r="P205" s="55" t="s">
        <v>961</v>
      </c>
      <c r="Q205" s="55" t="s">
        <v>1149</v>
      </c>
      <c r="R205" s="55" t="s">
        <v>1150</v>
      </c>
    </row>
    <row r="206" spans="1:18" s="58" customFormat="1" x14ac:dyDescent="0.25">
      <c r="A206" s="57" t="s">
        <v>194</v>
      </c>
      <c r="B206" s="57" t="s">
        <v>955</v>
      </c>
      <c r="C206" s="57" t="s">
        <v>954</v>
      </c>
      <c r="D206" s="57" t="s">
        <v>78</v>
      </c>
      <c r="E206" s="58">
        <v>5</v>
      </c>
      <c r="F206" s="67">
        <v>43368</v>
      </c>
      <c r="G206" s="58">
        <v>2</v>
      </c>
      <c r="H206" s="57" t="s">
        <v>1018</v>
      </c>
      <c r="I206" s="58">
        <v>211</v>
      </c>
      <c r="J206" s="57"/>
      <c r="K206" s="57"/>
      <c r="L206" s="57"/>
      <c r="M206" s="55" t="s">
        <v>622</v>
      </c>
      <c r="N206" s="55" t="s">
        <v>623</v>
      </c>
      <c r="O206" s="55" t="s">
        <v>626</v>
      </c>
      <c r="P206" s="55" t="s">
        <v>961</v>
      </c>
      <c r="Q206" s="55" t="s">
        <v>1149</v>
      </c>
      <c r="R206" s="55" t="s">
        <v>1150</v>
      </c>
    </row>
    <row r="207" spans="1:18" x14ac:dyDescent="0.25">
      <c r="A207" s="12" t="s">
        <v>194</v>
      </c>
      <c r="B207" s="12" t="s">
        <v>207</v>
      </c>
      <c r="C207" s="1" t="s">
        <v>60</v>
      </c>
      <c r="D207" s="1" t="s">
        <v>78</v>
      </c>
      <c r="E207">
        <v>6</v>
      </c>
      <c r="F207" s="8">
        <v>43369</v>
      </c>
      <c r="G207">
        <v>1</v>
      </c>
      <c r="H207" s="1" t="s">
        <v>1018</v>
      </c>
      <c r="I207">
        <v>1</v>
      </c>
      <c r="J207" s="1"/>
      <c r="K207" s="1"/>
      <c r="L207" s="1"/>
      <c r="M207" s="1" t="s">
        <v>623</v>
      </c>
      <c r="N207" s="1" t="s">
        <v>624</v>
      </c>
      <c r="O207" s="1" t="s">
        <v>961</v>
      </c>
      <c r="P207" s="1" t="s">
        <v>962</v>
      </c>
      <c r="Q207" s="1" t="s">
        <v>1150</v>
      </c>
      <c r="R207" s="1" t="s">
        <v>1184</v>
      </c>
    </row>
    <row r="208" spans="1:18" x14ac:dyDescent="0.25">
      <c r="A208" s="12" t="s">
        <v>57</v>
      </c>
      <c r="B208" s="12" t="s">
        <v>58</v>
      </c>
      <c r="C208" s="1" t="s">
        <v>60</v>
      </c>
      <c r="D208" s="1" t="s">
        <v>78</v>
      </c>
      <c r="E208">
        <v>6</v>
      </c>
      <c r="F208" s="8">
        <v>43369</v>
      </c>
      <c r="G208">
        <v>1</v>
      </c>
      <c r="H208" s="1" t="s">
        <v>1018</v>
      </c>
      <c r="I208">
        <v>18</v>
      </c>
      <c r="J208" s="1"/>
      <c r="K208" s="1"/>
      <c r="L208" s="1"/>
      <c r="M208" s="1" t="s">
        <v>623</v>
      </c>
      <c r="N208" s="1" t="s">
        <v>624</v>
      </c>
      <c r="O208" s="1" t="s">
        <v>961</v>
      </c>
      <c r="P208" s="1" t="s">
        <v>962</v>
      </c>
      <c r="Q208" s="1" t="s">
        <v>1150</v>
      </c>
      <c r="R208" s="1" t="s">
        <v>1184</v>
      </c>
    </row>
    <row r="209" spans="1:18" x14ac:dyDescent="0.25">
      <c r="A209" s="12" t="s">
        <v>194</v>
      </c>
      <c r="B209" s="12" t="s">
        <v>952</v>
      </c>
      <c r="C209" s="1" t="s">
        <v>60</v>
      </c>
      <c r="D209" s="1" t="s">
        <v>78</v>
      </c>
      <c r="E209">
        <v>6</v>
      </c>
      <c r="F209" s="8">
        <v>43369</v>
      </c>
      <c r="G209">
        <v>1</v>
      </c>
      <c r="H209" s="1" t="s">
        <v>1018</v>
      </c>
      <c r="I209">
        <v>1</v>
      </c>
      <c r="J209" s="1"/>
      <c r="K209" s="1"/>
      <c r="L209" s="1"/>
      <c r="M209" s="1" t="s">
        <v>623</v>
      </c>
      <c r="N209" s="1" t="s">
        <v>624</v>
      </c>
      <c r="O209" s="1" t="s">
        <v>961</v>
      </c>
      <c r="P209" s="1" t="s">
        <v>962</v>
      </c>
      <c r="Q209" s="1" t="s">
        <v>1150</v>
      </c>
      <c r="R209" s="1" t="s">
        <v>1184</v>
      </c>
    </row>
    <row r="210" spans="1:18" x14ac:dyDescent="0.25">
      <c r="A210" s="12" t="s">
        <v>194</v>
      </c>
      <c r="B210" s="12" t="s">
        <v>953</v>
      </c>
      <c r="C210" s="1" t="s">
        <v>954</v>
      </c>
      <c r="D210" s="1" t="s">
        <v>78</v>
      </c>
      <c r="E210">
        <v>6</v>
      </c>
      <c r="F210" s="8">
        <v>43369</v>
      </c>
      <c r="G210">
        <v>1</v>
      </c>
      <c r="H210" s="1" t="s">
        <v>1018</v>
      </c>
      <c r="I210">
        <v>83</v>
      </c>
      <c r="J210" s="1"/>
      <c r="K210" s="1"/>
      <c r="L210" s="1"/>
      <c r="M210" s="1" t="s">
        <v>623</v>
      </c>
      <c r="N210" s="1" t="s">
        <v>624</v>
      </c>
      <c r="O210" s="1" t="s">
        <v>961</v>
      </c>
      <c r="P210" s="1" t="s">
        <v>962</v>
      </c>
      <c r="Q210" s="1" t="s">
        <v>1150</v>
      </c>
      <c r="R210" s="1" t="s">
        <v>1184</v>
      </c>
    </row>
    <row r="211" spans="1:18" x14ac:dyDescent="0.25">
      <c r="A211" s="12" t="s">
        <v>194</v>
      </c>
      <c r="B211" s="12" t="s">
        <v>955</v>
      </c>
      <c r="C211" s="1" t="s">
        <v>954</v>
      </c>
      <c r="D211" s="1" t="s">
        <v>78</v>
      </c>
      <c r="E211">
        <v>6</v>
      </c>
      <c r="F211" s="8">
        <v>43369</v>
      </c>
      <c r="G211">
        <v>1</v>
      </c>
      <c r="H211" s="1" t="s">
        <v>1018</v>
      </c>
      <c r="I211">
        <v>184</v>
      </c>
      <c r="J211" s="1"/>
      <c r="K211" s="1"/>
      <c r="L211" s="1"/>
      <c r="M211" s="1" t="s">
        <v>623</v>
      </c>
      <c r="N211" s="1" t="s">
        <v>624</v>
      </c>
      <c r="O211" s="1" t="s">
        <v>961</v>
      </c>
      <c r="P211" s="1" t="s">
        <v>962</v>
      </c>
      <c r="Q211" s="1" t="s">
        <v>1150</v>
      </c>
      <c r="R211" s="1" t="s">
        <v>1184</v>
      </c>
    </row>
    <row r="212" spans="1:18" x14ac:dyDescent="0.25">
      <c r="A212" s="12" t="s">
        <v>194</v>
      </c>
      <c r="B212" s="12" t="s">
        <v>955</v>
      </c>
      <c r="C212" s="1" t="s">
        <v>954</v>
      </c>
      <c r="D212" s="1" t="s">
        <v>78</v>
      </c>
      <c r="E212">
        <v>6</v>
      </c>
      <c r="F212" s="8">
        <v>43369</v>
      </c>
      <c r="G212">
        <v>2</v>
      </c>
      <c r="H212" s="1" t="s">
        <v>1018</v>
      </c>
      <c r="I212">
        <v>230</v>
      </c>
      <c r="J212" s="1"/>
      <c r="K212" s="1"/>
      <c r="L212" s="1"/>
      <c r="M212" s="1" t="s">
        <v>623</v>
      </c>
      <c r="N212" s="1" t="s">
        <v>624</v>
      </c>
      <c r="O212" s="1" t="s">
        <v>961</v>
      </c>
      <c r="P212" s="1" t="s">
        <v>962</v>
      </c>
      <c r="Q212" s="1" t="s">
        <v>1150</v>
      </c>
      <c r="R212" s="1" t="s">
        <v>1184</v>
      </c>
    </row>
    <row r="213" spans="1:18" x14ac:dyDescent="0.25">
      <c r="A213" s="12" t="s">
        <v>57</v>
      </c>
      <c r="B213" s="12" t="s">
        <v>59</v>
      </c>
      <c r="C213" s="1" t="s">
        <v>954</v>
      </c>
      <c r="D213" s="1" t="s">
        <v>78</v>
      </c>
      <c r="E213">
        <v>6</v>
      </c>
      <c r="F213" s="8">
        <v>43369</v>
      </c>
      <c r="G213">
        <v>1</v>
      </c>
      <c r="H213" s="1" t="s">
        <v>1018</v>
      </c>
      <c r="I213">
        <v>0</v>
      </c>
      <c r="J213" s="1"/>
      <c r="K213" s="1"/>
      <c r="L213" s="1"/>
      <c r="M213" s="1" t="s">
        <v>623</v>
      </c>
      <c r="N213" s="1" t="s">
        <v>624</v>
      </c>
      <c r="O213" s="1" t="s">
        <v>961</v>
      </c>
      <c r="P213" s="1" t="s">
        <v>962</v>
      </c>
      <c r="Q213" s="1" t="s">
        <v>1150</v>
      </c>
      <c r="R213" s="1" t="s">
        <v>1184</v>
      </c>
    </row>
    <row r="214" spans="1:18" s="52" customFormat="1" x14ac:dyDescent="0.25">
      <c r="B214" s="52">
        <v>128</v>
      </c>
      <c r="C214" s="51" t="s">
        <v>954</v>
      </c>
      <c r="D214" s="51" t="s">
        <v>78</v>
      </c>
      <c r="E214" s="52">
        <v>6</v>
      </c>
      <c r="F214" s="69">
        <v>43369</v>
      </c>
      <c r="G214" s="52">
        <v>1</v>
      </c>
      <c r="H214" s="51" t="s">
        <v>1018</v>
      </c>
      <c r="I214" s="52">
        <v>0</v>
      </c>
      <c r="J214" s="51"/>
      <c r="K214" s="51"/>
      <c r="L214" s="51"/>
      <c r="M214" s="1" t="s">
        <v>623</v>
      </c>
      <c r="N214" s="1" t="s">
        <v>624</v>
      </c>
      <c r="O214" s="1" t="s">
        <v>961</v>
      </c>
      <c r="P214" s="1" t="s">
        <v>962</v>
      </c>
      <c r="Q214" s="1" t="s">
        <v>1150</v>
      </c>
      <c r="R214" s="1" t="s">
        <v>1184</v>
      </c>
    </row>
    <row r="215" spans="1:18" x14ac:dyDescent="0.25">
      <c r="A215" s="12" t="s">
        <v>194</v>
      </c>
      <c r="B215" s="12" t="s">
        <v>207</v>
      </c>
      <c r="C215" s="1" t="s">
        <v>60</v>
      </c>
      <c r="D215" s="1" t="s">
        <v>78</v>
      </c>
      <c r="E215">
        <v>7</v>
      </c>
      <c r="F215" s="8">
        <v>43370</v>
      </c>
      <c r="G215">
        <v>1</v>
      </c>
      <c r="H215" s="1" t="s">
        <v>1018</v>
      </c>
      <c r="I215">
        <v>2</v>
      </c>
      <c r="J215" s="1"/>
      <c r="K215" s="1"/>
      <c r="L215" s="1"/>
      <c r="M215" s="1" t="s">
        <v>624</v>
      </c>
      <c r="N215" s="1" t="s">
        <v>625</v>
      </c>
      <c r="O215" s="1" t="s">
        <v>962</v>
      </c>
      <c r="P215" s="1" t="s">
        <v>963</v>
      </c>
      <c r="Q215" s="1" t="s">
        <v>1184</v>
      </c>
      <c r="R215" s="1" t="s">
        <v>1185</v>
      </c>
    </row>
    <row r="216" spans="1:18" x14ac:dyDescent="0.25">
      <c r="A216" s="12" t="s">
        <v>57</v>
      </c>
      <c r="B216" s="12" t="s">
        <v>58</v>
      </c>
      <c r="C216" s="1" t="s">
        <v>60</v>
      </c>
      <c r="D216" s="1" t="s">
        <v>78</v>
      </c>
      <c r="E216">
        <v>7</v>
      </c>
      <c r="F216" s="8">
        <v>43370</v>
      </c>
      <c r="G216">
        <v>1</v>
      </c>
      <c r="H216" s="1" t="s">
        <v>1018</v>
      </c>
      <c r="I216">
        <v>18</v>
      </c>
      <c r="J216" s="1"/>
      <c r="K216" s="1"/>
      <c r="L216" s="1"/>
      <c r="M216" s="1" t="s">
        <v>624</v>
      </c>
      <c r="N216" s="1" t="s">
        <v>625</v>
      </c>
      <c r="O216" s="1" t="s">
        <v>962</v>
      </c>
      <c r="P216" s="1" t="s">
        <v>963</v>
      </c>
      <c r="Q216" s="1" t="s">
        <v>1184</v>
      </c>
      <c r="R216" s="1" t="s">
        <v>1185</v>
      </c>
    </row>
    <row r="217" spans="1:18" x14ac:dyDescent="0.25">
      <c r="A217" s="12" t="s">
        <v>194</v>
      </c>
      <c r="B217" s="12" t="s">
        <v>952</v>
      </c>
      <c r="C217" s="1" t="s">
        <v>60</v>
      </c>
      <c r="D217" s="1" t="s">
        <v>78</v>
      </c>
      <c r="E217">
        <v>7</v>
      </c>
      <c r="F217" s="8">
        <v>43370</v>
      </c>
      <c r="G217">
        <v>1</v>
      </c>
      <c r="H217" s="1" t="s">
        <v>1018</v>
      </c>
      <c r="I217">
        <v>4</v>
      </c>
      <c r="J217" s="1"/>
      <c r="K217" s="1"/>
      <c r="L217" s="1"/>
      <c r="M217" s="1" t="s">
        <v>624</v>
      </c>
      <c r="N217" s="1" t="s">
        <v>625</v>
      </c>
      <c r="O217" s="1" t="s">
        <v>962</v>
      </c>
      <c r="P217" s="1" t="s">
        <v>963</v>
      </c>
      <c r="Q217" s="1" t="s">
        <v>1184</v>
      </c>
      <c r="R217" s="1" t="s">
        <v>1185</v>
      </c>
    </row>
    <row r="218" spans="1:18" x14ac:dyDescent="0.25">
      <c r="A218" s="12" t="s">
        <v>194</v>
      </c>
      <c r="B218" s="12" t="s">
        <v>953</v>
      </c>
      <c r="C218" s="1" t="s">
        <v>954</v>
      </c>
      <c r="D218" s="1" t="s">
        <v>78</v>
      </c>
      <c r="E218">
        <v>7</v>
      </c>
      <c r="F218" s="8">
        <v>43370</v>
      </c>
      <c r="G218">
        <v>1</v>
      </c>
      <c r="H218" s="1" t="s">
        <v>1018</v>
      </c>
      <c r="I218">
        <v>76</v>
      </c>
      <c r="J218" s="1"/>
      <c r="K218" s="1"/>
      <c r="L218" s="1"/>
      <c r="M218" s="1" t="s">
        <v>624</v>
      </c>
      <c r="N218" s="1" t="s">
        <v>625</v>
      </c>
      <c r="O218" s="1" t="s">
        <v>962</v>
      </c>
      <c r="P218" s="1" t="s">
        <v>963</v>
      </c>
      <c r="Q218" s="1" t="s">
        <v>1184</v>
      </c>
      <c r="R218" s="1" t="s">
        <v>1185</v>
      </c>
    </row>
    <row r="219" spans="1:18" x14ac:dyDescent="0.25">
      <c r="A219" s="12" t="s">
        <v>194</v>
      </c>
      <c r="B219" s="12" t="s">
        <v>955</v>
      </c>
      <c r="C219" s="1" t="s">
        <v>954</v>
      </c>
      <c r="D219" s="1" t="s">
        <v>78</v>
      </c>
      <c r="E219">
        <v>7</v>
      </c>
      <c r="F219" s="8">
        <v>43370</v>
      </c>
      <c r="G219">
        <v>1</v>
      </c>
      <c r="H219" s="1" t="s">
        <v>1018</v>
      </c>
      <c r="I219">
        <v>214</v>
      </c>
      <c r="J219" s="1"/>
      <c r="K219" s="1"/>
      <c r="L219" s="1"/>
      <c r="M219" s="1" t="s">
        <v>624</v>
      </c>
      <c r="N219" s="1" t="s">
        <v>625</v>
      </c>
      <c r="O219" s="1" t="s">
        <v>962</v>
      </c>
      <c r="P219" s="1" t="s">
        <v>963</v>
      </c>
      <c r="Q219" s="1" t="s">
        <v>1184</v>
      </c>
      <c r="R219" s="1" t="s">
        <v>1185</v>
      </c>
    </row>
    <row r="220" spans="1:18" x14ac:dyDescent="0.25">
      <c r="A220" s="12" t="s">
        <v>194</v>
      </c>
      <c r="B220" s="12" t="s">
        <v>955</v>
      </c>
      <c r="C220" s="1" t="s">
        <v>954</v>
      </c>
      <c r="D220" s="1" t="s">
        <v>78</v>
      </c>
      <c r="E220">
        <v>7</v>
      </c>
      <c r="F220" s="8">
        <v>43370</v>
      </c>
      <c r="G220">
        <v>2</v>
      </c>
      <c r="H220" s="1" t="s">
        <v>1018</v>
      </c>
      <c r="I220">
        <v>237</v>
      </c>
      <c r="J220" s="1"/>
      <c r="K220" s="1"/>
      <c r="L220" s="1"/>
      <c r="M220" s="1" t="s">
        <v>624</v>
      </c>
      <c r="N220" s="1" t="s">
        <v>625</v>
      </c>
      <c r="O220" s="1" t="s">
        <v>962</v>
      </c>
      <c r="P220" s="1" t="s">
        <v>963</v>
      </c>
      <c r="Q220" s="1" t="s">
        <v>1184</v>
      </c>
      <c r="R220" s="1" t="s">
        <v>1185</v>
      </c>
    </row>
    <row r="221" spans="1:18" x14ac:dyDescent="0.25">
      <c r="A221" s="12" t="s">
        <v>57</v>
      </c>
      <c r="B221" s="12" t="s">
        <v>59</v>
      </c>
      <c r="C221" s="1" t="s">
        <v>954</v>
      </c>
      <c r="D221" s="1" t="s">
        <v>78</v>
      </c>
      <c r="E221">
        <v>7</v>
      </c>
      <c r="F221" s="8">
        <v>43370</v>
      </c>
      <c r="G221">
        <v>1</v>
      </c>
      <c r="H221" s="1" t="s">
        <v>1018</v>
      </c>
      <c r="I221">
        <v>1</v>
      </c>
      <c r="J221" s="1"/>
      <c r="K221" s="1"/>
      <c r="L221" s="1"/>
      <c r="M221" s="1" t="s">
        <v>624</v>
      </c>
      <c r="N221" s="1" t="s">
        <v>625</v>
      </c>
      <c r="O221" s="1" t="s">
        <v>962</v>
      </c>
      <c r="P221" s="1" t="s">
        <v>963</v>
      </c>
      <c r="Q221" s="1" t="s">
        <v>1184</v>
      </c>
      <c r="R221" s="1" t="s">
        <v>1185</v>
      </c>
    </row>
    <row r="222" spans="1:18" s="52" customFormat="1" x14ac:dyDescent="0.25">
      <c r="B222" s="52">
        <v>128</v>
      </c>
      <c r="C222" s="51" t="s">
        <v>954</v>
      </c>
      <c r="D222" s="51" t="s">
        <v>78</v>
      </c>
      <c r="E222" s="52">
        <v>7</v>
      </c>
      <c r="F222" s="69">
        <v>43370</v>
      </c>
      <c r="G222" s="52">
        <v>1</v>
      </c>
      <c r="H222" s="51" t="s">
        <v>1018</v>
      </c>
      <c r="I222" s="52">
        <v>0</v>
      </c>
      <c r="J222" s="51"/>
      <c r="K222" s="51"/>
      <c r="L222" s="51"/>
      <c r="M222" s="1" t="s">
        <v>624</v>
      </c>
      <c r="N222" s="1" t="s">
        <v>625</v>
      </c>
      <c r="O222" s="1" t="s">
        <v>962</v>
      </c>
      <c r="P222" s="1" t="s">
        <v>963</v>
      </c>
      <c r="Q222" s="1" t="s">
        <v>1184</v>
      </c>
      <c r="R222" s="1" t="s">
        <v>1185</v>
      </c>
    </row>
    <row r="223" spans="1:18" x14ac:dyDescent="0.25">
      <c r="A223" s="12" t="s">
        <v>57</v>
      </c>
      <c r="B223" s="12" t="s">
        <v>58</v>
      </c>
      <c r="C223" s="1" t="s">
        <v>60</v>
      </c>
      <c r="D223" s="1" t="s">
        <v>78</v>
      </c>
      <c r="E223">
        <v>8</v>
      </c>
      <c r="F223" s="8">
        <v>43371</v>
      </c>
      <c r="G223">
        <v>1</v>
      </c>
      <c r="H223" s="1" t="s">
        <v>1018</v>
      </c>
      <c r="I223">
        <v>13</v>
      </c>
      <c r="J223" s="1"/>
      <c r="K223" s="1"/>
      <c r="L223" s="1"/>
      <c r="M223" s="1" t="s">
        <v>625</v>
      </c>
      <c r="N223" s="1" t="s">
        <v>626</v>
      </c>
      <c r="O223" s="1" t="s">
        <v>963</v>
      </c>
      <c r="P223" s="1" t="s">
        <v>964</v>
      </c>
      <c r="Q223" s="1" t="s">
        <v>1185</v>
      </c>
      <c r="R223" s="1" t="s">
        <v>1186</v>
      </c>
    </row>
    <row r="224" spans="1:18" x14ac:dyDescent="0.25">
      <c r="A224" s="12" t="s">
        <v>194</v>
      </c>
      <c r="B224" s="12" t="s">
        <v>207</v>
      </c>
      <c r="C224" s="1" t="s">
        <v>60</v>
      </c>
      <c r="D224" s="1" t="s">
        <v>78</v>
      </c>
      <c r="E224">
        <v>8</v>
      </c>
      <c r="F224" s="8">
        <v>43371</v>
      </c>
      <c r="G224">
        <v>1</v>
      </c>
      <c r="H224" s="1" t="s">
        <v>1018</v>
      </c>
      <c r="I224">
        <v>1</v>
      </c>
      <c r="J224" s="1"/>
      <c r="K224" s="1"/>
      <c r="L224" s="1"/>
      <c r="M224" s="1" t="s">
        <v>625</v>
      </c>
      <c r="N224" s="1" t="s">
        <v>626</v>
      </c>
      <c r="O224" s="1" t="s">
        <v>963</v>
      </c>
      <c r="P224" s="1" t="s">
        <v>964</v>
      </c>
      <c r="Q224" s="1" t="s">
        <v>1185</v>
      </c>
      <c r="R224" s="1" t="s">
        <v>1186</v>
      </c>
    </row>
    <row r="225" spans="1:18" x14ac:dyDescent="0.25">
      <c r="A225" s="12" t="s">
        <v>194</v>
      </c>
      <c r="B225" s="12" t="s">
        <v>952</v>
      </c>
      <c r="C225" s="1" t="s">
        <v>60</v>
      </c>
      <c r="D225" s="1" t="s">
        <v>78</v>
      </c>
      <c r="E225">
        <v>8</v>
      </c>
      <c r="F225" s="8">
        <v>43371</v>
      </c>
      <c r="G225">
        <v>1</v>
      </c>
      <c r="H225" s="1" t="s">
        <v>1018</v>
      </c>
      <c r="I225">
        <v>5</v>
      </c>
      <c r="J225" s="1"/>
      <c r="K225" s="1"/>
      <c r="L225" s="1"/>
      <c r="M225" s="1" t="s">
        <v>625</v>
      </c>
      <c r="N225" s="1" t="s">
        <v>626</v>
      </c>
      <c r="O225" s="1" t="s">
        <v>963</v>
      </c>
      <c r="P225" s="1" t="s">
        <v>964</v>
      </c>
      <c r="Q225" s="1" t="s">
        <v>1185</v>
      </c>
      <c r="R225" s="1" t="s">
        <v>1186</v>
      </c>
    </row>
    <row r="226" spans="1:18" x14ac:dyDescent="0.25">
      <c r="A226" s="12" t="s">
        <v>194</v>
      </c>
      <c r="B226" s="12" t="s">
        <v>953</v>
      </c>
      <c r="C226" s="1" t="s">
        <v>954</v>
      </c>
      <c r="D226" s="1" t="s">
        <v>78</v>
      </c>
      <c r="E226">
        <v>8</v>
      </c>
      <c r="F226" s="8">
        <v>43371</v>
      </c>
      <c r="G226">
        <v>1</v>
      </c>
      <c r="H226" s="1" t="s">
        <v>1018</v>
      </c>
      <c r="I226">
        <v>56</v>
      </c>
      <c r="J226" s="1"/>
      <c r="K226" s="1"/>
      <c r="L226" s="1"/>
      <c r="M226" s="1" t="s">
        <v>625</v>
      </c>
      <c r="N226" s="1" t="s">
        <v>626</v>
      </c>
      <c r="O226" s="1" t="s">
        <v>963</v>
      </c>
      <c r="P226" s="1" t="s">
        <v>964</v>
      </c>
      <c r="Q226" s="1" t="s">
        <v>1185</v>
      </c>
      <c r="R226" s="1" t="s">
        <v>1186</v>
      </c>
    </row>
    <row r="227" spans="1:18" x14ac:dyDescent="0.25">
      <c r="A227" s="12" t="s">
        <v>194</v>
      </c>
      <c r="B227" s="12" t="s">
        <v>955</v>
      </c>
      <c r="C227" s="1" t="s">
        <v>954</v>
      </c>
      <c r="D227" s="1" t="s">
        <v>78</v>
      </c>
      <c r="E227">
        <v>8</v>
      </c>
      <c r="F227" s="8">
        <v>43371</v>
      </c>
      <c r="G227">
        <v>1</v>
      </c>
      <c r="H227" s="1" t="s">
        <v>1018</v>
      </c>
      <c r="I227">
        <v>263</v>
      </c>
      <c r="J227" s="1"/>
      <c r="K227" s="1"/>
      <c r="L227" s="1"/>
      <c r="M227" s="1" t="s">
        <v>625</v>
      </c>
      <c r="N227" s="1" t="s">
        <v>626</v>
      </c>
      <c r="O227" s="1" t="s">
        <v>963</v>
      </c>
      <c r="P227" s="1" t="s">
        <v>964</v>
      </c>
      <c r="Q227" s="1" t="s">
        <v>1185</v>
      </c>
      <c r="R227" s="1" t="s">
        <v>1186</v>
      </c>
    </row>
    <row r="228" spans="1:18" x14ac:dyDescent="0.25">
      <c r="A228" s="12" t="s">
        <v>57</v>
      </c>
      <c r="B228" s="12" t="s">
        <v>59</v>
      </c>
      <c r="C228" s="1" t="s">
        <v>954</v>
      </c>
      <c r="D228" s="1" t="s">
        <v>78</v>
      </c>
      <c r="E228">
        <v>8</v>
      </c>
      <c r="F228" s="8">
        <v>43371</v>
      </c>
      <c r="G228">
        <v>1</v>
      </c>
      <c r="H228" s="1" t="s">
        <v>1018</v>
      </c>
      <c r="I228">
        <v>0</v>
      </c>
      <c r="J228" s="1"/>
      <c r="K228" s="1"/>
      <c r="L228" s="1"/>
      <c r="M228" s="1" t="s">
        <v>625</v>
      </c>
      <c r="N228" s="1" t="s">
        <v>626</v>
      </c>
      <c r="O228" s="1" t="s">
        <v>963</v>
      </c>
      <c r="P228" s="1" t="s">
        <v>964</v>
      </c>
      <c r="Q228" s="1" t="s">
        <v>1185</v>
      </c>
      <c r="R228" s="1" t="s">
        <v>1186</v>
      </c>
    </row>
    <row r="229" spans="1:18" s="52" customFormat="1" x14ac:dyDescent="0.25">
      <c r="B229" s="52">
        <v>128</v>
      </c>
      <c r="C229" s="51" t="s">
        <v>954</v>
      </c>
      <c r="D229" s="51" t="s">
        <v>78</v>
      </c>
      <c r="E229" s="52">
        <v>8</v>
      </c>
      <c r="F229" s="69">
        <v>43371</v>
      </c>
      <c r="G229" s="52">
        <v>1</v>
      </c>
      <c r="H229" s="51" t="s">
        <v>1018</v>
      </c>
      <c r="I229" s="52">
        <v>0</v>
      </c>
      <c r="J229" s="51"/>
      <c r="K229" s="51"/>
      <c r="L229" s="51"/>
      <c r="M229" s="1" t="s">
        <v>625</v>
      </c>
      <c r="N229" s="1" t="s">
        <v>626</v>
      </c>
      <c r="O229" s="1" t="s">
        <v>963</v>
      </c>
      <c r="P229" s="1" t="s">
        <v>964</v>
      </c>
      <c r="Q229" s="1" t="s">
        <v>1185</v>
      </c>
      <c r="R229" s="1" t="s">
        <v>1186</v>
      </c>
    </row>
    <row r="230" spans="1:18" x14ac:dyDescent="0.25">
      <c r="A230" s="12" t="s">
        <v>194</v>
      </c>
      <c r="B230" s="12" t="s">
        <v>952</v>
      </c>
      <c r="C230" s="1" t="s">
        <v>60</v>
      </c>
      <c r="D230" s="1" t="s">
        <v>78</v>
      </c>
      <c r="E230">
        <v>9</v>
      </c>
      <c r="F230" s="8">
        <v>43372</v>
      </c>
      <c r="G230">
        <v>1</v>
      </c>
      <c r="H230" s="1" t="s">
        <v>188</v>
      </c>
      <c r="I230">
        <v>0</v>
      </c>
      <c r="J230" s="1"/>
      <c r="K230" s="1"/>
      <c r="L230" s="1"/>
      <c r="M230" s="1" t="s">
        <v>626</v>
      </c>
      <c r="N230" s="1" t="s">
        <v>961</v>
      </c>
      <c r="O230" s="1" t="s">
        <v>964</v>
      </c>
      <c r="P230" s="1" t="s">
        <v>1149</v>
      </c>
      <c r="Q230" s="1" t="s">
        <v>1186</v>
      </c>
      <c r="R230" s="1" t="s">
        <v>1187</v>
      </c>
    </row>
    <row r="231" spans="1:18" x14ac:dyDescent="0.25">
      <c r="A231" s="12" t="s">
        <v>194</v>
      </c>
      <c r="B231" s="12" t="s">
        <v>207</v>
      </c>
      <c r="C231" s="1" t="s">
        <v>60</v>
      </c>
      <c r="D231" s="1" t="s">
        <v>78</v>
      </c>
      <c r="E231">
        <v>9</v>
      </c>
      <c r="F231" s="8">
        <v>43372</v>
      </c>
      <c r="G231">
        <v>1</v>
      </c>
      <c r="H231" s="1" t="s">
        <v>188</v>
      </c>
      <c r="I231">
        <v>1</v>
      </c>
      <c r="J231" s="1"/>
      <c r="K231" s="1"/>
      <c r="L231" s="1"/>
      <c r="M231" s="1" t="s">
        <v>626</v>
      </c>
      <c r="N231" s="1" t="s">
        <v>961</v>
      </c>
      <c r="O231" s="1" t="s">
        <v>964</v>
      </c>
      <c r="P231" s="1" t="s">
        <v>1149</v>
      </c>
      <c r="Q231" s="1" t="s">
        <v>1186</v>
      </c>
      <c r="R231" s="1" t="s">
        <v>1187</v>
      </c>
    </row>
    <row r="232" spans="1:18" x14ac:dyDescent="0.25">
      <c r="A232" s="12" t="s">
        <v>57</v>
      </c>
      <c r="B232" s="12" t="s">
        <v>58</v>
      </c>
      <c r="C232" s="1" t="s">
        <v>60</v>
      </c>
      <c r="D232" s="1" t="s">
        <v>78</v>
      </c>
      <c r="E232">
        <v>9</v>
      </c>
      <c r="F232" s="8">
        <v>43372</v>
      </c>
      <c r="G232">
        <v>1</v>
      </c>
      <c r="H232" s="1" t="s">
        <v>188</v>
      </c>
      <c r="I232">
        <v>21</v>
      </c>
      <c r="J232" s="1"/>
      <c r="K232" s="1"/>
      <c r="L232" s="1"/>
      <c r="M232" s="1" t="s">
        <v>626</v>
      </c>
      <c r="N232" s="1" t="s">
        <v>961</v>
      </c>
      <c r="O232" s="1" t="s">
        <v>964</v>
      </c>
      <c r="P232" s="1" t="s">
        <v>1149</v>
      </c>
      <c r="Q232" s="1" t="s">
        <v>1186</v>
      </c>
      <c r="R232" s="1" t="s">
        <v>1187</v>
      </c>
    </row>
    <row r="233" spans="1:18" x14ac:dyDescent="0.25">
      <c r="A233" s="12" t="s">
        <v>194</v>
      </c>
      <c r="B233" s="12" t="s">
        <v>953</v>
      </c>
      <c r="C233" s="1" t="s">
        <v>954</v>
      </c>
      <c r="D233" s="1" t="s">
        <v>78</v>
      </c>
      <c r="E233">
        <v>9</v>
      </c>
      <c r="F233" s="8">
        <v>43372</v>
      </c>
      <c r="G233">
        <v>1</v>
      </c>
      <c r="H233" s="1" t="s">
        <v>188</v>
      </c>
      <c r="I233">
        <v>53</v>
      </c>
      <c r="J233" s="1"/>
      <c r="K233" s="1"/>
      <c r="L233" s="1"/>
      <c r="M233" s="1" t="s">
        <v>626</v>
      </c>
      <c r="N233" s="1" t="s">
        <v>961</v>
      </c>
      <c r="O233" s="1" t="s">
        <v>964</v>
      </c>
      <c r="P233" s="1" t="s">
        <v>1149</v>
      </c>
      <c r="Q233" s="1" t="s">
        <v>1186</v>
      </c>
      <c r="R233" s="1" t="s">
        <v>1187</v>
      </c>
    </row>
    <row r="234" spans="1:18" x14ac:dyDescent="0.25">
      <c r="A234" s="12" t="s">
        <v>194</v>
      </c>
      <c r="B234" s="12" t="s">
        <v>955</v>
      </c>
      <c r="C234" s="1" t="s">
        <v>954</v>
      </c>
      <c r="D234" s="1" t="s">
        <v>78</v>
      </c>
      <c r="E234">
        <v>9</v>
      </c>
      <c r="F234" s="8">
        <v>43372</v>
      </c>
      <c r="G234">
        <v>1</v>
      </c>
      <c r="H234" s="1" t="s">
        <v>188</v>
      </c>
      <c r="I234">
        <v>247</v>
      </c>
      <c r="J234" s="1"/>
      <c r="K234" s="1"/>
      <c r="L234" s="1"/>
      <c r="M234" s="1" t="s">
        <v>626</v>
      </c>
      <c r="N234" s="1" t="s">
        <v>961</v>
      </c>
      <c r="O234" s="1" t="s">
        <v>964</v>
      </c>
      <c r="P234" s="1" t="s">
        <v>1149</v>
      </c>
      <c r="Q234" s="1" t="s">
        <v>1186</v>
      </c>
      <c r="R234" s="1" t="s">
        <v>1187</v>
      </c>
    </row>
    <row r="235" spans="1:18" x14ac:dyDescent="0.25">
      <c r="A235" s="12" t="s">
        <v>57</v>
      </c>
      <c r="B235" s="12" t="s">
        <v>59</v>
      </c>
      <c r="C235" s="1" t="s">
        <v>954</v>
      </c>
      <c r="D235" s="1" t="s">
        <v>78</v>
      </c>
      <c r="E235">
        <v>9</v>
      </c>
      <c r="F235" s="8">
        <v>43372</v>
      </c>
      <c r="G235">
        <v>1</v>
      </c>
      <c r="H235" s="1" t="s">
        <v>188</v>
      </c>
      <c r="I235">
        <v>0</v>
      </c>
      <c r="J235" s="1"/>
      <c r="K235" s="1"/>
      <c r="L235" s="1"/>
      <c r="M235" s="1" t="s">
        <v>626</v>
      </c>
      <c r="N235" s="1" t="s">
        <v>961</v>
      </c>
      <c r="O235" s="1" t="s">
        <v>964</v>
      </c>
      <c r="P235" s="1" t="s">
        <v>1149</v>
      </c>
      <c r="Q235" s="1" t="s">
        <v>1186</v>
      </c>
      <c r="R235" s="1" t="s">
        <v>1187</v>
      </c>
    </row>
    <row r="236" spans="1:18" s="52" customFormat="1" x14ac:dyDescent="0.25">
      <c r="B236" s="52">
        <v>128</v>
      </c>
      <c r="C236" s="51" t="s">
        <v>954</v>
      </c>
      <c r="D236" s="51" t="s">
        <v>78</v>
      </c>
      <c r="E236" s="52">
        <v>9</v>
      </c>
      <c r="F236" s="69">
        <v>43372</v>
      </c>
      <c r="G236" s="52">
        <v>1</v>
      </c>
      <c r="H236" s="51" t="s">
        <v>188</v>
      </c>
      <c r="I236" s="52">
        <v>0</v>
      </c>
      <c r="J236" s="51"/>
      <c r="K236" s="51"/>
      <c r="L236" s="51"/>
      <c r="M236" s="51" t="s">
        <v>626</v>
      </c>
      <c r="N236" s="51" t="s">
        <v>961</v>
      </c>
      <c r="O236" s="51" t="s">
        <v>964</v>
      </c>
      <c r="P236" s="51" t="s">
        <v>1149</v>
      </c>
      <c r="Q236" s="51" t="s">
        <v>1186</v>
      </c>
      <c r="R236" s="51" t="s">
        <v>1187</v>
      </c>
    </row>
    <row r="237" spans="1:18" x14ac:dyDescent="0.25">
      <c r="A237" s="12" t="s">
        <v>194</v>
      </c>
      <c r="B237" s="12" t="s">
        <v>207</v>
      </c>
      <c r="C237" s="1" t="s">
        <v>60</v>
      </c>
      <c r="D237" s="1" t="s">
        <v>78</v>
      </c>
      <c r="E237">
        <v>10</v>
      </c>
      <c r="F237" s="8">
        <v>43373</v>
      </c>
      <c r="G237">
        <v>1</v>
      </c>
      <c r="H237" s="1" t="s">
        <v>188</v>
      </c>
      <c r="I237">
        <v>1</v>
      </c>
      <c r="J237" s="1"/>
      <c r="K237" s="1"/>
      <c r="L237" s="1"/>
      <c r="M237" s="1" t="s">
        <v>961</v>
      </c>
      <c r="N237" s="1" t="s">
        <v>962</v>
      </c>
      <c r="O237" s="1" t="s">
        <v>1149</v>
      </c>
      <c r="P237" s="1" t="s">
        <v>1150</v>
      </c>
      <c r="Q237" s="1" t="s">
        <v>1187</v>
      </c>
      <c r="R237" s="1" t="s">
        <v>1188</v>
      </c>
    </row>
    <row r="238" spans="1:18" x14ac:dyDescent="0.25">
      <c r="A238" s="12" t="s">
        <v>194</v>
      </c>
      <c r="B238" s="12" t="s">
        <v>952</v>
      </c>
      <c r="C238" s="1" t="s">
        <v>60</v>
      </c>
      <c r="D238" s="1" t="s">
        <v>78</v>
      </c>
      <c r="E238">
        <v>10</v>
      </c>
      <c r="F238" s="8">
        <v>43373</v>
      </c>
      <c r="G238">
        <v>1</v>
      </c>
      <c r="H238" s="1" t="s">
        <v>188</v>
      </c>
      <c r="I238">
        <v>0</v>
      </c>
      <c r="J238" s="1"/>
      <c r="K238" s="1"/>
      <c r="L238" s="1"/>
      <c r="M238" s="1" t="s">
        <v>961</v>
      </c>
      <c r="N238" s="1" t="s">
        <v>962</v>
      </c>
      <c r="O238" s="1" t="s">
        <v>1149</v>
      </c>
      <c r="P238" s="1" t="s">
        <v>1150</v>
      </c>
      <c r="Q238" s="1" t="s">
        <v>1187</v>
      </c>
      <c r="R238" s="1" t="s">
        <v>1188</v>
      </c>
    </row>
    <row r="239" spans="1:18" x14ac:dyDescent="0.25">
      <c r="A239" s="12" t="s">
        <v>57</v>
      </c>
      <c r="B239" s="12" t="s">
        <v>58</v>
      </c>
      <c r="C239" s="1" t="s">
        <v>60</v>
      </c>
      <c r="D239" s="1" t="s">
        <v>78</v>
      </c>
      <c r="E239">
        <v>10</v>
      </c>
      <c r="F239" s="8">
        <v>43373</v>
      </c>
      <c r="G239">
        <v>1</v>
      </c>
      <c r="H239" s="1" t="s">
        <v>188</v>
      </c>
      <c r="I239">
        <v>26</v>
      </c>
      <c r="J239" s="1"/>
      <c r="K239" s="1"/>
      <c r="L239" s="1"/>
      <c r="M239" s="1" t="s">
        <v>961</v>
      </c>
      <c r="N239" s="1" t="s">
        <v>962</v>
      </c>
      <c r="O239" s="1" t="s">
        <v>1149</v>
      </c>
      <c r="P239" s="1" t="s">
        <v>1150</v>
      </c>
      <c r="Q239" s="1" t="s">
        <v>1187</v>
      </c>
      <c r="R239" s="1" t="s">
        <v>1188</v>
      </c>
    </row>
    <row r="240" spans="1:18" x14ac:dyDescent="0.25">
      <c r="A240" s="12" t="s">
        <v>194</v>
      </c>
      <c r="B240" s="12" t="s">
        <v>953</v>
      </c>
      <c r="C240" s="1" t="s">
        <v>954</v>
      </c>
      <c r="D240" s="1" t="s">
        <v>78</v>
      </c>
      <c r="E240">
        <v>10</v>
      </c>
      <c r="F240" s="8">
        <v>43373</v>
      </c>
      <c r="G240">
        <v>1</v>
      </c>
      <c r="H240" s="1" t="s">
        <v>188</v>
      </c>
      <c r="I240">
        <v>28</v>
      </c>
      <c r="J240" s="1"/>
      <c r="K240" s="1"/>
      <c r="L240" s="1"/>
      <c r="M240" s="1" t="s">
        <v>961</v>
      </c>
      <c r="N240" s="1" t="s">
        <v>962</v>
      </c>
      <c r="O240" s="1" t="s">
        <v>1149</v>
      </c>
      <c r="P240" s="1" t="s">
        <v>1150</v>
      </c>
      <c r="Q240" s="1" t="s">
        <v>1187</v>
      </c>
      <c r="R240" s="1" t="s">
        <v>1188</v>
      </c>
    </row>
    <row r="241" spans="1:18" x14ac:dyDescent="0.25">
      <c r="A241" s="12" t="s">
        <v>194</v>
      </c>
      <c r="B241" s="12" t="s">
        <v>955</v>
      </c>
      <c r="C241" s="1" t="s">
        <v>954</v>
      </c>
      <c r="D241" s="1" t="s">
        <v>78</v>
      </c>
      <c r="E241">
        <v>10</v>
      </c>
      <c r="F241" s="8">
        <v>43373</v>
      </c>
      <c r="G241">
        <v>1</v>
      </c>
      <c r="H241" s="1" t="s">
        <v>188</v>
      </c>
      <c r="I241">
        <v>187</v>
      </c>
      <c r="J241" s="1"/>
      <c r="K241" s="1"/>
      <c r="L241" s="1"/>
      <c r="M241" s="1" t="s">
        <v>961</v>
      </c>
      <c r="N241" s="1" t="s">
        <v>962</v>
      </c>
      <c r="O241" s="1" t="s">
        <v>1149</v>
      </c>
      <c r="P241" s="1" t="s">
        <v>1150</v>
      </c>
      <c r="Q241" s="1" t="s">
        <v>1187</v>
      </c>
      <c r="R241" s="1" t="s">
        <v>1188</v>
      </c>
    </row>
    <row r="242" spans="1:18" x14ac:dyDescent="0.25">
      <c r="A242" s="12" t="s">
        <v>57</v>
      </c>
      <c r="B242" s="12" t="s">
        <v>59</v>
      </c>
      <c r="C242" s="1" t="s">
        <v>954</v>
      </c>
      <c r="D242" s="1" t="s">
        <v>78</v>
      </c>
      <c r="E242">
        <v>10</v>
      </c>
      <c r="F242" s="8">
        <v>43373</v>
      </c>
      <c r="G242">
        <v>1</v>
      </c>
      <c r="H242" s="1" t="s">
        <v>188</v>
      </c>
      <c r="I242">
        <v>0</v>
      </c>
      <c r="J242" s="1"/>
      <c r="K242" s="1"/>
      <c r="L242" s="1"/>
      <c r="M242" s="1" t="s">
        <v>961</v>
      </c>
      <c r="N242" s="1" t="s">
        <v>962</v>
      </c>
      <c r="O242" s="1" t="s">
        <v>1149</v>
      </c>
      <c r="P242" s="1" t="s">
        <v>1150</v>
      </c>
      <c r="Q242" s="1" t="s">
        <v>1187</v>
      </c>
      <c r="R242" s="1" t="s">
        <v>1188</v>
      </c>
    </row>
    <row r="243" spans="1:18" s="52" customFormat="1" x14ac:dyDescent="0.25">
      <c r="B243" s="52">
        <v>128</v>
      </c>
      <c r="C243" s="51" t="s">
        <v>954</v>
      </c>
      <c r="D243" s="51" t="s">
        <v>78</v>
      </c>
      <c r="E243" s="52">
        <v>10</v>
      </c>
      <c r="F243" s="69">
        <v>43373</v>
      </c>
      <c r="G243" s="52">
        <v>1</v>
      </c>
      <c r="H243" s="51" t="s">
        <v>188</v>
      </c>
      <c r="I243" s="52">
        <v>0</v>
      </c>
      <c r="J243" s="51"/>
      <c r="K243" s="51"/>
      <c r="L243" s="51"/>
      <c r="M243" s="51" t="s">
        <v>961</v>
      </c>
      <c r="N243" s="51" t="s">
        <v>962</v>
      </c>
      <c r="O243" s="51" t="s">
        <v>1149</v>
      </c>
      <c r="P243" s="51" t="s">
        <v>1150</v>
      </c>
      <c r="Q243" s="51" t="s">
        <v>1187</v>
      </c>
      <c r="R243" s="51" t="s">
        <v>1188</v>
      </c>
    </row>
    <row r="244" spans="1:18" x14ac:dyDescent="0.25">
      <c r="A244" s="12" t="s">
        <v>194</v>
      </c>
      <c r="B244" s="12" t="s">
        <v>207</v>
      </c>
      <c r="C244" s="1" t="s">
        <v>60</v>
      </c>
      <c r="D244" s="1" t="s">
        <v>78</v>
      </c>
      <c r="E244">
        <v>11</v>
      </c>
      <c r="F244" s="8">
        <v>43374</v>
      </c>
      <c r="G244">
        <v>1</v>
      </c>
      <c r="H244" s="1" t="s">
        <v>1018</v>
      </c>
      <c r="I244">
        <v>2</v>
      </c>
      <c r="J244" s="1"/>
      <c r="K244" s="1"/>
      <c r="L244" s="1"/>
      <c r="M244" s="1" t="s">
        <v>962</v>
      </c>
      <c r="N244" s="1" t="s">
        <v>963</v>
      </c>
      <c r="O244" s="1" t="s">
        <v>1150</v>
      </c>
      <c r="P244" s="1" t="s">
        <v>1184</v>
      </c>
      <c r="Q244" s="1" t="s">
        <v>1188</v>
      </c>
      <c r="R244" s="1" t="s">
        <v>1189</v>
      </c>
    </row>
    <row r="245" spans="1:18" x14ac:dyDescent="0.25">
      <c r="A245" s="12" t="s">
        <v>194</v>
      </c>
      <c r="B245" s="12" t="s">
        <v>952</v>
      </c>
      <c r="C245" s="1" t="s">
        <v>60</v>
      </c>
      <c r="D245" s="1" t="s">
        <v>78</v>
      </c>
      <c r="E245">
        <v>11</v>
      </c>
      <c r="F245" s="8">
        <v>43374</v>
      </c>
      <c r="G245">
        <v>1</v>
      </c>
      <c r="H245" s="1" t="s">
        <v>1018</v>
      </c>
      <c r="I245">
        <v>2</v>
      </c>
      <c r="J245" s="1"/>
      <c r="K245" s="1"/>
      <c r="L245" s="1"/>
      <c r="M245" s="1" t="s">
        <v>962</v>
      </c>
      <c r="N245" s="1" t="s">
        <v>963</v>
      </c>
      <c r="O245" s="1" t="s">
        <v>1150</v>
      </c>
      <c r="P245" s="1" t="s">
        <v>1184</v>
      </c>
      <c r="Q245" s="1" t="s">
        <v>1188</v>
      </c>
      <c r="R245" s="1" t="s">
        <v>1189</v>
      </c>
    </row>
    <row r="246" spans="1:18" x14ac:dyDescent="0.25">
      <c r="A246" s="12" t="s">
        <v>57</v>
      </c>
      <c r="B246" s="12" t="s">
        <v>58</v>
      </c>
      <c r="C246" s="1" t="s">
        <v>60</v>
      </c>
      <c r="D246" s="1" t="s">
        <v>78</v>
      </c>
      <c r="E246">
        <v>11</v>
      </c>
      <c r="F246" s="8">
        <v>43374</v>
      </c>
      <c r="G246">
        <v>1</v>
      </c>
      <c r="H246" s="1" t="s">
        <v>1018</v>
      </c>
      <c r="I246">
        <v>32</v>
      </c>
      <c r="J246" s="1"/>
      <c r="K246" s="1"/>
      <c r="L246" s="1"/>
      <c r="M246" s="1" t="s">
        <v>962</v>
      </c>
      <c r="N246" s="1" t="s">
        <v>963</v>
      </c>
      <c r="O246" s="1" t="s">
        <v>1150</v>
      </c>
      <c r="P246" s="1" t="s">
        <v>1184</v>
      </c>
      <c r="Q246" s="1" t="s">
        <v>1188</v>
      </c>
      <c r="R246" s="1" t="s">
        <v>1189</v>
      </c>
    </row>
    <row r="247" spans="1:18" x14ac:dyDescent="0.25">
      <c r="A247" s="12" t="s">
        <v>194</v>
      </c>
      <c r="B247" s="12" t="s">
        <v>953</v>
      </c>
      <c r="C247" s="1" t="s">
        <v>954</v>
      </c>
      <c r="D247" s="1" t="s">
        <v>78</v>
      </c>
      <c r="E247">
        <v>11</v>
      </c>
      <c r="F247" s="8">
        <v>43374</v>
      </c>
      <c r="G247">
        <v>1</v>
      </c>
      <c r="H247" s="1" t="s">
        <v>1018</v>
      </c>
      <c r="I247">
        <v>20</v>
      </c>
      <c r="J247" s="1"/>
      <c r="K247" s="1"/>
      <c r="L247" s="1"/>
      <c r="M247" s="1" t="s">
        <v>962</v>
      </c>
      <c r="N247" s="1" t="s">
        <v>963</v>
      </c>
      <c r="O247" s="1" t="s">
        <v>1150</v>
      </c>
      <c r="P247" s="1" t="s">
        <v>1184</v>
      </c>
      <c r="Q247" s="1" t="s">
        <v>1188</v>
      </c>
      <c r="R247" s="1" t="s">
        <v>1189</v>
      </c>
    </row>
    <row r="248" spans="1:18" x14ac:dyDescent="0.25">
      <c r="A248" s="12" t="s">
        <v>194</v>
      </c>
      <c r="B248" s="12" t="s">
        <v>955</v>
      </c>
      <c r="C248" s="1" t="s">
        <v>954</v>
      </c>
      <c r="D248" s="1" t="s">
        <v>78</v>
      </c>
      <c r="E248">
        <v>11</v>
      </c>
      <c r="F248" s="8">
        <v>43374</v>
      </c>
      <c r="G248">
        <v>1</v>
      </c>
      <c r="H248" s="1" t="s">
        <v>1018</v>
      </c>
      <c r="I248">
        <v>117</v>
      </c>
      <c r="J248" s="1"/>
      <c r="K248" s="1"/>
      <c r="L248" s="1"/>
      <c r="M248" s="1" t="s">
        <v>962</v>
      </c>
      <c r="N248" s="1" t="s">
        <v>963</v>
      </c>
      <c r="O248" s="1" t="s">
        <v>1150</v>
      </c>
      <c r="P248" s="1" t="s">
        <v>1184</v>
      </c>
      <c r="Q248" s="1" t="s">
        <v>1188</v>
      </c>
      <c r="R248" s="1" t="s">
        <v>1189</v>
      </c>
    </row>
    <row r="249" spans="1:18" x14ac:dyDescent="0.25">
      <c r="A249" s="12" t="s">
        <v>57</v>
      </c>
      <c r="B249" s="12" t="s">
        <v>59</v>
      </c>
      <c r="C249" s="1" t="s">
        <v>954</v>
      </c>
      <c r="D249" s="1" t="s">
        <v>78</v>
      </c>
      <c r="E249">
        <v>11</v>
      </c>
      <c r="F249" s="8">
        <v>43374</v>
      </c>
      <c r="G249">
        <v>1</v>
      </c>
      <c r="H249" s="1" t="s">
        <v>1018</v>
      </c>
      <c r="I249">
        <v>0</v>
      </c>
      <c r="J249" s="1"/>
      <c r="K249" s="1"/>
      <c r="L249" s="1"/>
      <c r="M249" s="1" t="s">
        <v>962</v>
      </c>
      <c r="N249" s="1" t="s">
        <v>963</v>
      </c>
      <c r="O249" s="1" t="s">
        <v>1150</v>
      </c>
      <c r="P249" s="1" t="s">
        <v>1184</v>
      </c>
      <c r="Q249" s="1" t="s">
        <v>1188</v>
      </c>
      <c r="R249" s="1" t="s">
        <v>1189</v>
      </c>
    </row>
    <row r="250" spans="1:18" s="52" customFormat="1" x14ac:dyDescent="0.25">
      <c r="B250" s="52">
        <v>128</v>
      </c>
      <c r="C250" s="51" t="s">
        <v>954</v>
      </c>
      <c r="D250" s="51" t="s">
        <v>78</v>
      </c>
      <c r="E250" s="52">
        <v>11</v>
      </c>
      <c r="F250" s="69">
        <v>43374</v>
      </c>
      <c r="G250" s="52">
        <v>1</v>
      </c>
      <c r="H250" s="51" t="s">
        <v>1018</v>
      </c>
      <c r="I250" s="52">
        <v>0</v>
      </c>
      <c r="J250" s="51"/>
      <c r="K250" s="51"/>
      <c r="L250" s="51"/>
      <c r="M250" s="51" t="s">
        <v>962</v>
      </c>
      <c r="N250" s="51" t="s">
        <v>963</v>
      </c>
      <c r="O250" s="51" t="s">
        <v>1150</v>
      </c>
      <c r="P250" s="51" t="s">
        <v>1184</v>
      </c>
      <c r="Q250" s="51" t="s">
        <v>1188</v>
      </c>
      <c r="R250" s="51" t="s">
        <v>1189</v>
      </c>
    </row>
    <row r="251" spans="1:18" x14ac:dyDescent="0.25">
      <c r="A251" s="12" t="s">
        <v>194</v>
      </c>
      <c r="B251" s="12" t="s">
        <v>207</v>
      </c>
      <c r="C251" s="1" t="s">
        <v>60</v>
      </c>
      <c r="D251" s="1" t="s">
        <v>78</v>
      </c>
      <c r="E251">
        <v>12</v>
      </c>
      <c r="F251" s="8">
        <v>43375</v>
      </c>
      <c r="G251">
        <v>1</v>
      </c>
      <c r="H251" s="1" t="s">
        <v>188</v>
      </c>
      <c r="I251">
        <v>0</v>
      </c>
      <c r="J251" s="1"/>
      <c r="K251" s="1"/>
      <c r="L251" s="1"/>
      <c r="M251" s="1" t="s">
        <v>963</v>
      </c>
      <c r="N251" s="1" t="s">
        <v>964</v>
      </c>
      <c r="O251" s="1" t="s">
        <v>1184</v>
      </c>
      <c r="P251" s="1" t="s">
        <v>1185</v>
      </c>
      <c r="Q251" s="1" t="s">
        <v>1189</v>
      </c>
      <c r="R251" s="1" t="s">
        <v>1190</v>
      </c>
    </row>
    <row r="252" spans="1:18" x14ac:dyDescent="0.25">
      <c r="A252" s="12" t="s">
        <v>194</v>
      </c>
      <c r="B252" s="12" t="s">
        <v>952</v>
      </c>
      <c r="C252" s="1" t="s">
        <v>60</v>
      </c>
      <c r="D252" s="1" t="s">
        <v>78</v>
      </c>
      <c r="E252">
        <v>12</v>
      </c>
      <c r="F252" s="8">
        <v>43375</v>
      </c>
      <c r="G252">
        <v>1</v>
      </c>
      <c r="H252" s="1" t="s">
        <v>188</v>
      </c>
      <c r="I252">
        <v>8</v>
      </c>
      <c r="J252" s="1"/>
      <c r="K252" s="1"/>
      <c r="L252" s="1"/>
      <c r="M252" s="1" t="s">
        <v>963</v>
      </c>
      <c r="N252" s="1" t="s">
        <v>964</v>
      </c>
      <c r="O252" s="1" t="s">
        <v>1184</v>
      </c>
      <c r="P252" s="1" t="s">
        <v>1185</v>
      </c>
      <c r="Q252" s="1" t="s">
        <v>1189</v>
      </c>
      <c r="R252" s="1" t="s">
        <v>1190</v>
      </c>
    </row>
    <row r="253" spans="1:18" x14ac:dyDescent="0.25">
      <c r="A253" s="12" t="s">
        <v>57</v>
      </c>
      <c r="B253" s="12" t="s">
        <v>58</v>
      </c>
      <c r="C253" s="1" t="s">
        <v>60</v>
      </c>
      <c r="D253" s="1" t="s">
        <v>78</v>
      </c>
      <c r="E253">
        <v>12</v>
      </c>
      <c r="F253" s="8">
        <v>43375</v>
      </c>
      <c r="G253">
        <v>1</v>
      </c>
      <c r="H253" s="1" t="s">
        <v>188</v>
      </c>
      <c r="I253">
        <v>19</v>
      </c>
      <c r="J253" s="1"/>
      <c r="K253" s="1"/>
      <c r="L253" s="1"/>
      <c r="M253" s="1" t="s">
        <v>963</v>
      </c>
      <c r="N253" s="1" t="s">
        <v>964</v>
      </c>
      <c r="O253" s="1" t="s">
        <v>1184</v>
      </c>
      <c r="P253" s="1" t="s">
        <v>1185</v>
      </c>
      <c r="Q253" s="1" t="s">
        <v>1189</v>
      </c>
      <c r="R253" s="1" t="s">
        <v>1190</v>
      </c>
    </row>
    <row r="254" spans="1:18" x14ac:dyDescent="0.25">
      <c r="A254" s="12" t="s">
        <v>194</v>
      </c>
      <c r="B254" s="12" t="s">
        <v>953</v>
      </c>
      <c r="C254" s="1" t="s">
        <v>954</v>
      </c>
      <c r="D254" s="1" t="s">
        <v>78</v>
      </c>
      <c r="E254">
        <v>12</v>
      </c>
      <c r="F254" s="8">
        <v>43375</v>
      </c>
      <c r="G254">
        <v>1</v>
      </c>
      <c r="H254" s="1" t="s">
        <v>188</v>
      </c>
      <c r="I254">
        <v>9</v>
      </c>
      <c r="J254" s="1"/>
      <c r="K254" s="1"/>
      <c r="L254" s="1"/>
      <c r="M254" s="1" t="s">
        <v>963</v>
      </c>
      <c r="N254" s="1" t="s">
        <v>964</v>
      </c>
      <c r="O254" s="1" t="s">
        <v>1184</v>
      </c>
      <c r="P254" s="1" t="s">
        <v>1185</v>
      </c>
      <c r="Q254" s="1" t="s">
        <v>1189</v>
      </c>
      <c r="R254" s="1" t="s">
        <v>1190</v>
      </c>
    </row>
    <row r="255" spans="1:18" x14ac:dyDescent="0.25">
      <c r="A255" s="12" t="s">
        <v>194</v>
      </c>
      <c r="B255" s="12" t="s">
        <v>955</v>
      </c>
      <c r="C255" s="1" t="s">
        <v>954</v>
      </c>
      <c r="D255" s="1" t="s">
        <v>78</v>
      </c>
      <c r="E255">
        <v>12</v>
      </c>
      <c r="F255" s="8">
        <v>43375</v>
      </c>
      <c r="G255">
        <v>1</v>
      </c>
      <c r="H255" s="1" t="s">
        <v>188</v>
      </c>
      <c r="I255">
        <v>68</v>
      </c>
      <c r="J255" s="1"/>
      <c r="K255" s="1"/>
      <c r="L255" s="1"/>
      <c r="M255" s="1" t="s">
        <v>963</v>
      </c>
      <c r="N255" s="1" t="s">
        <v>964</v>
      </c>
      <c r="O255" s="1" t="s">
        <v>1184</v>
      </c>
      <c r="P255" s="1" t="s">
        <v>1185</v>
      </c>
      <c r="Q255" s="1" t="s">
        <v>1189</v>
      </c>
      <c r="R255" s="1" t="s">
        <v>1190</v>
      </c>
    </row>
    <row r="256" spans="1:18" x14ac:dyDescent="0.25">
      <c r="A256" s="12" t="s">
        <v>57</v>
      </c>
      <c r="B256" s="12" t="s">
        <v>59</v>
      </c>
      <c r="C256" s="1" t="s">
        <v>954</v>
      </c>
      <c r="D256" s="1" t="s">
        <v>78</v>
      </c>
      <c r="E256">
        <v>12</v>
      </c>
      <c r="F256" s="8">
        <v>43375</v>
      </c>
      <c r="G256">
        <v>1</v>
      </c>
      <c r="H256" s="1" t="s">
        <v>188</v>
      </c>
      <c r="I256">
        <v>1</v>
      </c>
      <c r="J256" s="1"/>
      <c r="K256" s="1"/>
      <c r="L256" s="1"/>
      <c r="M256" s="1" t="s">
        <v>963</v>
      </c>
      <c r="N256" s="1" t="s">
        <v>964</v>
      </c>
      <c r="O256" s="1" t="s">
        <v>1184</v>
      </c>
      <c r="P256" s="1" t="s">
        <v>1185</v>
      </c>
      <c r="Q256" s="1" t="s">
        <v>1189</v>
      </c>
      <c r="R256" s="1" t="s">
        <v>1190</v>
      </c>
    </row>
    <row r="257" spans="1:18" s="52" customFormat="1" x14ac:dyDescent="0.25">
      <c r="B257" s="52">
        <v>128</v>
      </c>
      <c r="C257" s="51" t="s">
        <v>954</v>
      </c>
      <c r="D257" s="51" t="s">
        <v>78</v>
      </c>
      <c r="E257" s="52">
        <v>12</v>
      </c>
      <c r="F257" s="69">
        <v>43375</v>
      </c>
      <c r="G257" s="52">
        <v>1</v>
      </c>
      <c r="H257" s="51" t="s">
        <v>188</v>
      </c>
      <c r="I257" s="52">
        <v>0</v>
      </c>
      <c r="J257" s="51"/>
      <c r="K257" s="51"/>
      <c r="L257" s="51"/>
      <c r="M257" s="51" t="s">
        <v>963</v>
      </c>
      <c r="N257" s="51" t="s">
        <v>964</v>
      </c>
      <c r="O257" s="51" t="s">
        <v>1184</v>
      </c>
      <c r="P257" s="51" t="s">
        <v>1185</v>
      </c>
      <c r="Q257" s="51" t="s">
        <v>1189</v>
      </c>
      <c r="R257" s="51" t="s">
        <v>1190</v>
      </c>
    </row>
    <row r="258" spans="1:18" x14ac:dyDescent="0.25">
      <c r="A258" s="12" t="s">
        <v>194</v>
      </c>
      <c r="B258" s="12" t="s">
        <v>207</v>
      </c>
      <c r="C258" s="1" t="s">
        <v>60</v>
      </c>
      <c r="D258" s="1" t="s">
        <v>78</v>
      </c>
      <c r="E258">
        <v>13</v>
      </c>
      <c r="F258" s="8">
        <v>43376</v>
      </c>
      <c r="G258">
        <v>1</v>
      </c>
      <c r="H258" s="1" t="s">
        <v>188</v>
      </c>
      <c r="I258">
        <v>4</v>
      </c>
      <c r="J258" s="1"/>
      <c r="K258" s="1"/>
      <c r="L258" s="1"/>
      <c r="M258" s="1" t="s">
        <v>964</v>
      </c>
      <c r="N258" s="1" t="s">
        <v>1149</v>
      </c>
      <c r="O258" s="1" t="s">
        <v>1185</v>
      </c>
      <c r="P258" s="1" t="s">
        <v>1186</v>
      </c>
      <c r="Q258" s="1" t="s">
        <v>1190</v>
      </c>
      <c r="R258" s="1" t="s">
        <v>1191</v>
      </c>
    </row>
    <row r="259" spans="1:18" x14ac:dyDescent="0.25">
      <c r="A259" s="12" t="s">
        <v>194</v>
      </c>
      <c r="B259" s="12" t="s">
        <v>952</v>
      </c>
      <c r="C259" s="1" t="s">
        <v>60</v>
      </c>
      <c r="D259" s="1" t="s">
        <v>78</v>
      </c>
      <c r="E259">
        <v>13</v>
      </c>
      <c r="F259" s="8">
        <v>43376</v>
      </c>
      <c r="G259">
        <v>1</v>
      </c>
      <c r="H259" s="1" t="s">
        <v>188</v>
      </c>
      <c r="I259">
        <v>2</v>
      </c>
      <c r="J259" s="1"/>
      <c r="K259" s="1"/>
      <c r="L259" s="1"/>
      <c r="M259" s="1" t="s">
        <v>964</v>
      </c>
      <c r="N259" s="1" t="s">
        <v>1149</v>
      </c>
      <c r="O259" s="1" t="s">
        <v>1185</v>
      </c>
      <c r="P259" s="1" t="s">
        <v>1186</v>
      </c>
      <c r="Q259" s="1" t="s">
        <v>1190</v>
      </c>
      <c r="R259" s="1" t="s">
        <v>1191</v>
      </c>
    </row>
    <row r="260" spans="1:18" x14ac:dyDescent="0.25">
      <c r="A260" s="12" t="s">
        <v>57</v>
      </c>
      <c r="B260" s="12" t="s">
        <v>58</v>
      </c>
      <c r="C260" s="1" t="s">
        <v>60</v>
      </c>
      <c r="D260" s="1" t="s">
        <v>78</v>
      </c>
      <c r="E260">
        <v>13</v>
      </c>
      <c r="F260" s="8">
        <v>43376</v>
      </c>
      <c r="G260">
        <v>1</v>
      </c>
      <c r="H260" s="1" t="s">
        <v>188</v>
      </c>
      <c r="I260">
        <v>18</v>
      </c>
      <c r="J260" s="1"/>
      <c r="K260" s="1"/>
      <c r="L260" s="1"/>
      <c r="M260" s="1" t="s">
        <v>964</v>
      </c>
      <c r="N260" s="1" t="s">
        <v>1149</v>
      </c>
      <c r="O260" s="1" t="s">
        <v>1185</v>
      </c>
      <c r="P260" s="1" t="s">
        <v>1186</v>
      </c>
      <c r="Q260" s="1" t="s">
        <v>1190</v>
      </c>
      <c r="R260" s="1" t="s">
        <v>1191</v>
      </c>
    </row>
    <row r="261" spans="1:18" x14ac:dyDescent="0.25">
      <c r="A261" s="12" t="s">
        <v>194</v>
      </c>
      <c r="B261" s="12" t="s">
        <v>953</v>
      </c>
      <c r="C261" s="1" t="s">
        <v>954</v>
      </c>
      <c r="D261" s="1" t="s">
        <v>78</v>
      </c>
      <c r="E261">
        <v>13</v>
      </c>
      <c r="F261" s="8">
        <v>43376</v>
      </c>
      <c r="G261">
        <v>1</v>
      </c>
      <c r="H261" s="1" t="s">
        <v>188</v>
      </c>
      <c r="I261">
        <v>4</v>
      </c>
      <c r="J261" s="1"/>
      <c r="K261" s="1"/>
      <c r="L261" s="1"/>
      <c r="M261" s="1" t="s">
        <v>964</v>
      </c>
      <c r="N261" s="1" t="s">
        <v>1149</v>
      </c>
      <c r="O261" s="1" t="s">
        <v>1185</v>
      </c>
      <c r="P261" s="1" t="s">
        <v>1186</v>
      </c>
      <c r="Q261" s="1" t="s">
        <v>1190</v>
      </c>
      <c r="R261" s="1" t="s">
        <v>1191</v>
      </c>
    </row>
    <row r="262" spans="1:18" x14ac:dyDescent="0.25">
      <c r="A262" s="12" t="s">
        <v>194</v>
      </c>
      <c r="B262" s="12" t="s">
        <v>955</v>
      </c>
      <c r="C262" s="1" t="s">
        <v>954</v>
      </c>
      <c r="D262" s="1" t="s">
        <v>78</v>
      </c>
      <c r="E262">
        <v>13</v>
      </c>
      <c r="F262" s="8">
        <v>43376</v>
      </c>
      <c r="G262">
        <v>1</v>
      </c>
      <c r="H262" s="1" t="s">
        <v>188</v>
      </c>
      <c r="I262">
        <v>42</v>
      </c>
      <c r="J262" s="1"/>
      <c r="K262" s="1"/>
      <c r="L262" s="1"/>
      <c r="M262" s="1" t="s">
        <v>964</v>
      </c>
      <c r="N262" s="1" t="s">
        <v>1149</v>
      </c>
      <c r="O262" s="1" t="s">
        <v>1185</v>
      </c>
      <c r="P262" s="1" t="s">
        <v>1186</v>
      </c>
      <c r="Q262" s="1" t="s">
        <v>1190</v>
      </c>
      <c r="R262" s="1" t="s">
        <v>1191</v>
      </c>
    </row>
    <row r="263" spans="1:18" x14ac:dyDescent="0.25">
      <c r="A263" s="12" t="s">
        <v>57</v>
      </c>
      <c r="B263" s="12" t="s">
        <v>59</v>
      </c>
      <c r="C263" s="1" t="s">
        <v>954</v>
      </c>
      <c r="D263" s="1" t="s">
        <v>78</v>
      </c>
      <c r="E263">
        <v>13</v>
      </c>
      <c r="F263" s="8">
        <v>43376</v>
      </c>
      <c r="G263">
        <v>1</v>
      </c>
      <c r="H263" s="1" t="s">
        <v>188</v>
      </c>
      <c r="I263">
        <v>0</v>
      </c>
      <c r="J263" s="1"/>
      <c r="K263" s="1"/>
      <c r="L263" s="1"/>
      <c r="M263" s="1" t="s">
        <v>964</v>
      </c>
      <c r="N263" s="1" t="s">
        <v>1149</v>
      </c>
      <c r="O263" s="1" t="s">
        <v>1185</v>
      </c>
      <c r="P263" s="1" t="s">
        <v>1186</v>
      </c>
      <c r="Q263" s="1" t="s">
        <v>1190</v>
      </c>
      <c r="R263" s="1" t="s">
        <v>1191</v>
      </c>
    </row>
    <row r="264" spans="1:18" x14ac:dyDescent="0.25">
      <c r="B264">
        <v>128</v>
      </c>
      <c r="C264" s="1" t="s">
        <v>954</v>
      </c>
      <c r="D264" s="1" t="s">
        <v>78</v>
      </c>
      <c r="E264">
        <v>13</v>
      </c>
      <c r="F264" s="8">
        <v>43376</v>
      </c>
      <c r="G264">
        <v>1</v>
      </c>
      <c r="H264" s="1" t="s">
        <v>188</v>
      </c>
      <c r="I264">
        <v>0</v>
      </c>
      <c r="J264" s="1"/>
      <c r="K264" s="1"/>
      <c r="L264" s="1"/>
      <c r="M264" s="1" t="s">
        <v>964</v>
      </c>
      <c r="N264" s="1" t="s">
        <v>1149</v>
      </c>
      <c r="O264" s="1" t="s">
        <v>1185</v>
      </c>
      <c r="P264" s="1" t="s">
        <v>1186</v>
      </c>
      <c r="Q264" s="1" t="s">
        <v>1190</v>
      </c>
      <c r="R264" s="1" t="s">
        <v>1191</v>
      </c>
    </row>
    <row r="265" spans="1:18" x14ac:dyDescent="0.25">
      <c r="A265" s="12" t="s">
        <v>194</v>
      </c>
      <c r="B265" s="12" t="s">
        <v>207</v>
      </c>
      <c r="C265" s="1" t="s">
        <v>60</v>
      </c>
      <c r="D265" s="1" t="s">
        <v>78</v>
      </c>
      <c r="E265">
        <v>14</v>
      </c>
      <c r="F265" s="8">
        <v>43377</v>
      </c>
      <c r="G265">
        <v>1</v>
      </c>
      <c r="H265" s="1" t="s">
        <v>188</v>
      </c>
      <c r="I265">
        <v>3</v>
      </c>
      <c r="J265" s="1"/>
      <c r="K265" s="1"/>
      <c r="L265" s="1"/>
      <c r="M265" s="1" t="s">
        <v>1149</v>
      </c>
      <c r="N265" s="1" t="s">
        <v>1150</v>
      </c>
      <c r="O265" s="1" t="s">
        <v>1186</v>
      </c>
      <c r="P265" s="1" t="s">
        <v>1187</v>
      </c>
      <c r="Q265" s="1" t="s">
        <v>1191</v>
      </c>
      <c r="R265" s="1" t="s">
        <v>1192</v>
      </c>
    </row>
    <row r="266" spans="1:18" x14ac:dyDescent="0.25">
      <c r="A266" s="12" t="s">
        <v>57</v>
      </c>
      <c r="B266" s="12" t="s">
        <v>58</v>
      </c>
      <c r="C266" s="1" t="s">
        <v>60</v>
      </c>
      <c r="D266" s="1" t="s">
        <v>78</v>
      </c>
      <c r="E266">
        <v>14</v>
      </c>
      <c r="F266" s="8">
        <v>43377</v>
      </c>
      <c r="G266">
        <v>1</v>
      </c>
      <c r="H266" s="1" t="s">
        <v>188</v>
      </c>
      <c r="I266">
        <v>24</v>
      </c>
      <c r="J266" s="1"/>
      <c r="K266" s="1"/>
      <c r="L266" s="1"/>
      <c r="M266" s="1" t="s">
        <v>1149</v>
      </c>
      <c r="N266" s="1" t="s">
        <v>1150</v>
      </c>
      <c r="O266" s="1" t="s">
        <v>1186</v>
      </c>
      <c r="P266" s="1" t="s">
        <v>1187</v>
      </c>
      <c r="Q266" s="1" t="s">
        <v>1191</v>
      </c>
      <c r="R266" s="1" t="s">
        <v>1192</v>
      </c>
    </row>
    <row r="267" spans="1:18" x14ac:dyDescent="0.25">
      <c r="A267" s="12" t="s">
        <v>194</v>
      </c>
      <c r="B267" s="12" t="s">
        <v>952</v>
      </c>
      <c r="C267" s="1" t="s">
        <v>60</v>
      </c>
      <c r="D267" s="1" t="s">
        <v>78</v>
      </c>
      <c r="E267">
        <v>14</v>
      </c>
      <c r="F267" s="8">
        <v>43377</v>
      </c>
      <c r="G267">
        <v>1</v>
      </c>
      <c r="H267" s="1" t="s">
        <v>188</v>
      </c>
      <c r="I267">
        <v>3</v>
      </c>
      <c r="J267" s="1"/>
      <c r="K267" s="1"/>
      <c r="L267" s="1"/>
      <c r="M267" s="1" t="s">
        <v>1149</v>
      </c>
      <c r="N267" s="1" t="s">
        <v>1150</v>
      </c>
      <c r="O267" s="1" t="s">
        <v>1186</v>
      </c>
      <c r="P267" s="1" t="s">
        <v>1187</v>
      </c>
      <c r="Q267" s="1" t="s">
        <v>1191</v>
      </c>
      <c r="R267" s="1" t="s">
        <v>1192</v>
      </c>
    </row>
    <row r="268" spans="1:18" x14ac:dyDescent="0.25">
      <c r="A268" s="12" t="s">
        <v>194</v>
      </c>
      <c r="B268" s="12" t="s">
        <v>953</v>
      </c>
      <c r="C268" s="1" t="s">
        <v>954</v>
      </c>
      <c r="D268" s="1" t="s">
        <v>78</v>
      </c>
      <c r="E268">
        <v>14</v>
      </c>
      <c r="F268" s="8">
        <v>43377</v>
      </c>
      <c r="G268">
        <v>1</v>
      </c>
      <c r="H268" s="1" t="s">
        <v>188</v>
      </c>
      <c r="I268">
        <v>1</v>
      </c>
      <c r="J268" s="1"/>
      <c r="K268" s="1"/>
      <c r="L268" s="1"/>
      <c r="M268" s="1" t="s">
        <v>1149</v>
      </c>
      <c r="N268" s="1" t="s">
        <v>1150</v>
      </c>
      <c r="O268" s="1" t="s">
        <v>1186</v>
      </c>
      <c r="P268" s="1" t="s">
        <v>1187</v>
      </c>
      <c r="Q268" s="1" t="s">
        <v>1191</v>
      </c>
      <c r="R268" s="1" t="s">
        <v>1192</v>
      </c>
    </row>
    <row r="269" spans="1:18" x14ac:dyDescent="0.25">
      <c r="A269" s="12" t="s">
        <v>194</v>
      </c>
      <c r="B269" s="12" t="s">
        <v>955</v>
      </c>
      <c r="C269" s="1" t="s">
        <v>954</v>
      </c>
      <c r="D269" s="1" t="s">
        <v>78</v>
      </c>
      <c r="E269">
        <v>14</v>
      </c>
      <c r="F269" s="8">
        <v>43377</v>
      </c>
      <c r="G269">
        <v>1</v>
      </c>
      <c r="H269" s="1" t="s">
        <v>188</v>
      </c>
      <c r="I269">
        <v>15</v>
      </c>
      <c r="J269" s="1"/>
      <c r="K269" s="1"/>
      <c r="L269" s="1"/>
      <c r="M269" s="1" t="s">
        <v>1149</v>
      </c>
      <c r="N269" s="1" t="s">
        <v>1150</v>
      </c>
      <c r="O269" s="1" t="s">
        <v>1186</v>
      </c>
      <c r="P269" s="1" t="s">
        <v>1187</v>
      </c>
      <c r="Q269" s="1" t="s">
        <v>1191</v>
      </c>
      <c r="R269" s="1" t="s">
        <v>1192</v>
      </c>
    </row>
    <row r="270" spans="1:18" x14ac:dyDescent="0.25">
      <c r="A270" s="12" t="s">
        <v>194</v>
      </c>
      <c r="B270" s="12" t="s">
        <v>207</v>
      </c>
      <c r="C270" s="1" t="s">
        <v>60</v>
      </c>
      <c r="D270" s="1" t="s">
        <v>78</v>
      </c>
      <c r="E270">
        <v>15</v>
      </c>
      <c r="F270" s="8">
        <v>43378</v>
      </c>
      <c r="G270">
        <v>1</v>
      </c>
      <c r="H270" s="1" t="s">
        <v>1199</v>
      </c>
      <c r="I270">
        <v>0</v>
      </c>
      <c r="J270" s="1"/>
      <c r="K270" s="1"/>
      <c r="L270" s="1"/>
      <c r="M270" s="1"/>
      <c r="N270" s="1"/>
      <c r="O270" s="1"/>
      <c r="P270" s="1"/>
      <c r="Q270" s="1"/>
      <c r="R270" s="1"/>
    </row>
    <row r="271" spans="1:18" x14ac:dyDescent="0.25">
      <c r="A271" s="12" t="s">
        <v>57</v>
      </c>
      <c r="B271" s="12" t="s">
        <v>58</v>
      </c>
      <c r="C271" s="1" t="s">
        <v>60</v>
      </c>
      <c r="D271" s="1" t="s">
        <v>78</v>
      </c>
      <c r="E271">
        <v>15</v>
      </c>
      <c r="F271" s="8">
        <v>43378</v>
      </c>
      <c r="G271">
        <v>1</v>
      </c>
      <c r="H271" s="1" t="s">
        <v>1199</v>
      </c>
      <c r="I271">
        <v>3</v>
      </c>
      <c r="J271" s="1"/>
      <c r="K271" s="1"/>
      <c r="L271" s="1"/>
      <c r="M271" s="1"/>
      <c r="N271" s="1"/>
      <c r="O271" s="1"/>
      <c r="P271" s="1"/>
      <c r="Q271" s="1"/>
      <c r="R271" s="1"/>
    </row>
    <row r="272" spans="1:18" x14ac:dyDescent="0.25">
      <c r="A272" s="12" t="s">
        <v>194</v>
      </c>
      <c r="B272" s="12" t="s">
        <v>952</v>
      </c>
      <c r="C272" s="1" t="s">
        <v>60</v>
      </c>
      <c r="D272" s="1" t="s">
        <v>78</v>
      </c>
      <c r="E272">
        <v>15</v>
      </c>
      <c r="F272" s="8">
        <v>43378</v>
      </c>
      <c r="G272">
        <v>1</v>
      </c>
      <c r="H272" s="1" t="s">
        <v>1199</v>
      </c>
      <c r="I272">
        <v>3</v>
      </c>
      <c r="J272" s="1"/>
      <c r="K272" s="1"/>
      <c r="L272" s="1"/>
      <c r="M272" s="1"/>
      <c r="N272" s="1"/>
      <c r="O272" s="1"/>
      <c r="P272" s="1"/>
      <c r="Q272" s="1"/>
      <c r="R272" s="1"/>
    </row>
    <row r="273" spans="1:18" x14ac:dyDescent="0.25">
      <c r="A273" s="12" t="s">
        <v>194</v>
      </c>
      <c r="B273" s="12" t="s">
        <v>953</v>
      </c>
      <c r="C273" s="1" t="s">
        <v>954</v>
      </c>
      <c r="D273" s="1" t="s">
        <v>78</v>
      </c>
      <c r="E273">
        <v>15</v>
      </c>
      <c r="F273" s="8">
        <v>43378</v>
      </c>
      <c r="G273">
        <v>1</v>
      </c>
      <c r="H273" s="1" t="s">
        <v>1199</v>
      </c>
      <c r="I273">
        <v>3</v>
      </c>
      <c r="J273" s="1"/>
      <c r="K273" s="1"/>
      <c r="L273" s="1"/>
      <c r="M273" s="1"/>
      <c r="N273" s="1"/>
      <c r="O273" s="1"/>
      <c r="P273" s="1"/>
      <c r="Q273" s="1"/>
      <c r="R273" s="1"/>
    </row>
    <row r="274" spans="1:18" x14ac:dyDescent="0.25">
      <c r="A274" s="12" t="s">
        <v>194</v>
      </c>
      <c r="B274" s="12" t="s">
        <v>955</v>
      </c>
      <c r="C274" s="1" t="s">
        <v>954</v>
      </c>
      <c r="D274" s="1" t="s">
        <v>78</v>
      </c>
      <c r="E274">
        <v>15</v>
      </c>
      <c r="F274" s="8">
        <v>43378</v>
      </c>
      <c r="G274">
        <v>1</v>
      </c>
      <c r="H274" s="1" t="s">
        <v>1199</v>
      </c>
      <c r="I274">
        <v>6</v>
      </c>
      <c r="J274" s="1"/>
      <c r="K274" s="1"/>
      <c r="L274" s="1"/>
      <c r="M274" s="1"/>
      <c r="N274" s="1"/>
      <c r="O274" s="1"/>
      <c r="P274" s="1"/>
      <c r="Q274" s="1"/>
      <c r="R274" s="1"/>
    </row>
    <row r="275" spans="1:18" x14ac:dyDescent="0.25">
      <c r="A275" s="12" t="s">
        <v>57</v>
      </c>
      <c r="B275" s="12" t="s">
        <v>58</v>
      </c>
      <c r="C275" s="1" t="s">
        <v>60</v>
      </c>
      <c r="D275" s="1" t="s">
        <v>78</v>
      </c>
      <c r="E275">
        <v>16</v>
      </c>
      <c r="F275" s="8">
        <v>43379</v>
      </c>
      <c r="G275">
        <v>1</v>
      </c>
      <c r="H275" s="1" t="s">
        <v>188</v>
      </c>
      <c r="I275">
        <v>3</v>
      </c>
      <c r="J275" s="1"/>
      <c r="K275" s="1"/>
      <c r="L275" s="1"/>
      <c r="M275" s="1"/>
      <c r="N275" s="1"/>
      <c r="O275" s="1"/>
      <c r="P275" s="1"/>
      <c r="Q275" s="1"/>
      <c r="R275" s="1"/>
    </row>
    <row r="276" spans="1:18" x14ac:dyDescent="0.25">
      <c r="A276" s="12" t="s">
        <v>194</v>
      </c>
      <c r="B276" s="12" t="s">
        <v>952</v>
      </c>
      <c r="C276" s="1" t="s">
        <v>60</v>
      </c>
      <c r="D276" s="1" t="s">
        <v>78</v>
      </c>
      <c r="E276">
        <v>16</v>
      </c>
      <c r="F276" s="8">
        <v>43379</v>
      </c>
      <c r="G276">
        <v>1</v>
      </c>
      <c r="H276" s="1" t="s">
        <v>188</v>
      </c>
      <c r="I276">
        <v>0</v>
      </c>
      <c r="J276" s="1"/>
      <c r="K276" s="1"/>
      <c r="L276" s="1"/>
      <c r="M276" s="1"/>
      <c r="N276" s="1"/>
      <c r="O276" s="1"/>
      <c r="P276" s="1"/>
      <c r="Q276" s="1"/>
      <c r="R276" s="1"/>
    </row>
    <row r="277" spans="1:18" x14ac:dyDescent="0.25">
      <c r="A277" s="12" t="s">
        <v>194</v>
      </c>
      <c r="B277" s="12" t="s">
        <v>953</v>
      </c>
      <c r="C277" s="1" t="s">
        <v>954</v>
      </c>
      <c r="D277" s="1" t="s">
        <v>78</v>
      </c>
      <c r="E277">
        <v>16</v>
      </c>
      <c r="F277" s="8">
        <v>43379</v>
      </c>
      <c r="G277">
        <v>1</v>
      </c>
      <c r="H277" s="1" t="s">
        <v>188</v>
      </c>
      <c r="I277">
        <v>2</v>
      </c>
      <c r="J277" s="1"/>
      <c r="K277" s="1"/>
      <c r="L277" s="1"/>
      <c r="M277" s="1"/>
      <c r="N277" s="1"/>
      <c r="O277" s="1"/>
      <c r="P277" s="1"/>
      <c r="Q277" s="1"/>
      <c r="R277" s="1"/>
    </row>
    <row r="278" spans="1:18" x14ac:dyDescent="0.25">
      <c r="A278" s="12" t="s">
        <v>194</v>
      </c>
      <c r="B278" s="12" t="s">
        <v>955</v>
      </c>
      <c r="C278" s="1" t="s">
        <v>954</v>
      </c>
      <c r="D278" s="1" t="s">
        <v>78</v>
      </c>
      <c r="E278">
        <v>16</v>
      </c>
      <c r="F278" s="8">
        <v>43379</v>
      </c>
      <c r="G278">
        <v>1</v>
      </c>
      <c r="H278" s="1" t="s">
        <v>188</v>
      </c>
      <c r="I278">
        <v>6</v>
      </c>
      <c r="J278" s="1"/>
      <c r="K278" s="1"/>
      <c r="L278" s="1"/>
      <c r="M278" s="1"/>
      <c r="N278" s="1"/>
      <c r="O278" s="1"/>
      <c r="P278" s="1"/>
      <c r="Q278" s="1"/>
      <c r="R278" s="1"/>
    </row>
    <row r="279" spans="1:18" x14ac:dyDescent="0.25">
      <c r="A279" s="12" t="s">
        <v>194</v>
      </c>
      <c r="B279" s="12" t="s">
        <v>953</v>
      </c>
      <c r="C279" s="1" t="s">
        <v>954</v>
      </c>
      <c r="D279" s="1" t="s">
        <v>78</v>
      </c>
      <c r="E279">
        <v>17</v>
      </c>
      <c r="F279" s="8">
        <v>43380</v>
      </c>
      <c r="G279">
        <v>1</v>
      </c>
      <c r="H279" s="1" t="s">
        <v>188</v>
      </c>
      <c r="I279">
        <v>0</v>
      </c>
      <c r="J279" s="1"/>
      <c r="K279" s="1"/>
      <c r="L279" s="1"/>
      <c r="M279" s="1"/>
      <c r="N279" s="1"/>
      <c r="O279" s="1"/>
      <c r="P279" s="1"/>
      <c r="Q279" s="1"/>
      <c r="R279" s="1"/>
    </row>
    <row r="280" spans="1:18" x14ac:dyDescent="0.25">
      <c r="A280" s="12" t="s">
        <v>194</v>
      </c>
      <c r="B280" s="12" t="s">
        <v>955</v>
      </c>
      <c r="C280" s="1" t="s">
        <v>954</v>
      </c>
      <c r="D280" s="1" t="s">
        <v>78</v>
      </c>
      <c r="E280">
        <v>17</v>
      </c>
      <c r="F280" s="8">
        <v>43380</v>
      </c>
      <c r="G280">
        <v>1</v>
      </c>
      <c r="H280" s="1" t="s">
        <v>188</v>
      </c>
      <c r="I280">
        <v>5</v>
      </c>
      <c r="J280" s="1"/>
      <c r="K280" s="1"/>
      <c r="L280" s="1"/>
      <c r="M280" s="1"/>
      <c r="N280" s="1"/>
      <c r="O280" s="1"/>
      <c r="P280" s="1"/>
      <c r="Q280" s="1"/>
      <c r="R280" s="1"/>
    </row>
    <row r="281" spans="1:18" x14ac:dyDescent="0.25">
      <c r="A281" s="12" t="s">
        <v>57</v>
      </c>
      <c r="B281" s="12" t="s">
        <v>58</v>
      </c>
      <c r="C281" s="1" t="s">
        <v>60</v>
      </c>
      <c r="D281" s="1" t="s">
        <v>78</v>
      </c>
      <c r="E281">
        <v>17</v>
      </c>
      <c r="F281" s="8">
        <v>43380</v>
      </c>
      <c r="G281">
        <v>1</v>
      </c>
      <c r="H281" s="1" t="s">
        <v>188</v>
      </c>
      <c r="I281">
        <v>4</v>
      </c>
      <c r="J281" s="1"/>
      <c r="K281" s="1"/>
      <c r="L281" s="1"/>
      <c r="M281" s="1"/>
      <c r="N281" s="1"/>
      <c r="O281" s="1"/>
      <c r="P281" s="1"/>
      <c r="Q281" s="1"/>
      <c r="R281" s="1"/>
    </row>
    <row r="282" spans="1:18" x14ac:dyDescent="0.25">
      <c r="A282" s="12" t="s">
        <v>194</v>
      </c>
      <c r="B282" s="12" t="s">
        <v>952</v>
      </c>
      <c r="C282" s="1" t="s">
        <v>60</v>
      </c>
      <c r="D282" s="1" t="s">
        <v>78</v>
      </c>
      <c r="E282">
        <v>17</v>
      </c>
      <c r="F282" s="8">
        <v>43380</v>
      </c>
      <c r="G282">
        <v>1</v>
      </c>
      <c r="H282" s="1" t="s">
        <v>188</v>
      </c>
      <c r="I282">
        <v>1</v>
      </c>
      <c r="J282" s="1"/>
      <c r="K282" s="1"/>
      <c r="L282" s="1"/>
      <c r="M282" s="1"/>
      <c r="N282" s="1"/>
      <c r="O282" s="1"/>
      <c r="P282" s="1"/>
      <c r="Q282" s="1"/>
      <c r="R282" s="1"/>
    </row>
    <row r="283" spans="1:18" x14ac:dyDescent="0.25">
      <c r="A283" s="12" t="s">
        <v>194</v>
      </c>
      <c r="B283" s="12" t="s">
        <v>955</v>
      </c>
      <c r="C283" s="1" t="s">
        <v>954</v>
      </c>
      <c r="D283" s="1" t="s">
        <v>78</v>
      </c>
      <c r="E283">
        <v>18</v>
      </c>
      <c r="F283" s="8">
        <v>43381</v>
      </c>
      <c r="G283">
        <v>1</v>
      </c>
      <c r="H283" s="1" t="s">
        <v>188</v>
      </c>
      <c r="I283">
        <v>2</v>
      </c>
      <c r="J283" s="1"/>
      <c r="K283" s="1"/>
      <c r="L283" s="1"/>
      <c r="M283" s="1"/>
      <c r="N283" s="1"/>
      <c r="O283" s="1"/>
      <c r="P283" s="1"/>
      <c r="Q283" s="1"/>
      <c r="R283" s="1"/>
    </row>
    <row r="284" spans="1:18" x14ac:dyDescent="0.25">
      <c r="A284" s="12" t="s">
        <v>57</v>
      </c>
      <c r="B284" s="12" t="s">
        <v>58</v>
      </c>
      <c r="C284" s="1" t="s">
        <v>60</v>
      </c>
      <c r="D284" s="1" t="s">
        <v>78</v>
      </c>
      <c r="E284">
        <v>18</v>
      </c>
      <c r="F284" s="8">
        <v>43381</v>
      </c>
      <c r="G284">
        <v>1</v>
      </c>
      <c r="H284" s="1" t="s">
        <v>188</v>
      </c>
      <c r="I284">
        <v>2</v>
      </c>
      <c r="J284" s="1"/>
      <c r="K284" s="1"/>
      <c r="L284" s="1"/>
      <c r="M284" s="1"/>
      <c r="N284" s="1"/>
      <c r="O284" s="1"/>
      <c r="P284" s="1"/>
      <c r="Q284" s="1"/>
      <c r="R284" s="1"/>
    </row>
    <row r="285" spans="1:18" x14ac:dyDescent="0.25">
      <c r="A285" s="12" t="s">
        <v>194</v>
      </c>
      <c r="B285" s="12" t="s">
        <v>952</v>
      </c>
      <c r="C285" s="1" t="s">
        <v>60</v>
      </c>
      <c r="D285" s="1" t="s">
        <v>78</v>
      </c>
      <c r="E285">
        <v>18</v>
      </c>
      <c r="F285" s="8">
        <v>43381</v>
      </c>
      <c r="G285">
        <v>1</v>
      </c>
      <c r="H285" s="1" t="s">
        <v>188</v>
      </c>
      <c r="I285">
        <v>0</v>
      </c>
      <c r="J285" s="1"/>
      <c r="K285" s="1"/>
      <c r="L285" s="1"/>
      <c r="M285" s="1"/>
      <c r="N285" s="1"/>
      <c r="O285" s="1"/>
      <c r="P285" s="1"/>
      <c r="Q285" s="1"/>
      <c r="R285" s="1"/>
    </row>
    <row r="286" spans="1:18" x14ac:dyDescent="0.25">
      <c r="A286" s="12" t="s">
        <v>194</v>
      </c>
      <c r="B286" s="12" t="s">
        <v>955</v>
      </c>
      <c r="C286" s="1" t="s">
        <v>954</v>
      </c>
      <c r="D286" s="1" t="s">
        <v>78</v>
      </c>
      <c r="E286">
        <v>19</v>
      </c>
      <c r="F286" s="8">
        <v>43382</v>
      </c>
      <c r="G286">
        <v>1</v>
      </c>
      <c r="H286" s="1" t="s">
        <v>1199</v>
      </c>
      <c r="I286">
        <v>0</v>
      </c>
      <c r="J286" s="1"/>
      <c r="K286" s="1"/>
      <c r="L286" s="1"/>
      <c r="M286" s="1"/>
      <c r="N286" s="1"/>
      <c r="O286" s="1"/>
      <c r="P286" s="1"/>
      <c r="Q286" s="1"/>
      <c r="R286" s="1"/>
    </row>
    <row r="287" spans="1:18" x14ac:dyDescent="0.25">
      <c r="A287" s="12" t="s">
        <v>57</v>
      </c>
      <c r="B287" s="12" t="s">
        <v>58</v>
      </c>
      <c r="C287" s="1" t="s">
        <v>60</v>
      </c>
      <c r="D287" s="1" t="s">
        <v>78</v>
      </c>
      <c r="E287">
        <v>19</v>
      </c>
      <c r="F287" s="8">
        <v>43382</v>
      </c>
      <c r="G287">
        <v>1</v>
      </c>
      <c r="H287" s="1" t="s">
        <v>1199</v>
      </c>
      <c r="I287">
        <v>3</v>
      </c>
      <c r="J287" s="1"/>
      <c r="K287" s="1"/>
      <c r="L287" s="1"/>
      <c r="M287" s="1"/>
      <c r="N287" s="1"/>
      <c r="O287" s="1"/>
      <c r="P287" s="1"/>
      <c r="Q287" s="1"/>
      <c r="R287" s="1"/>
    </row>
    <row r="288" spans="1:18" x14ac:dyDescent="0.25">
      <c r="A288" s="12" t="s">
        <v>194</v>
      </c>
      <c r="B288" s="12" t="s">
        <v>955</v>
      </c>
      <c r="C288" s="1" t="s">
        <v>954</v>
      </c>
      <c r="D288" s="1" t="s">
        <v>78</v>
      </c>
      <c r="E288">
        <v>20</v>
      </c>
      <c r="F288" s="8">
        <v>43383</v>
      </c>
      <c r="G288">
        <v>1</v>
      </c>
      <c r="H288" s="1" t="s">
        <v>188</v>
      </c>
      <c r="I288">
        <v>1</v>
      </c>
      <c r="J288" s="1"/>
      <c r="K288" s="1"/>
      <c r="L288" s="1"/>
      <c r="M288" s="1"/>
      <c r="N288" s="1"/>
      <c r="O288" s="1"/>
      <c r="P288" s="1"/>
      <c r="Q288" s="1"/>
      <c r="R288" s="1"/>
    </row>
    <row r="289" spans="1:18" x14ac:dyDescent="0.25">
      <c r="A289" s="12" t="s">
        <v>57</v>
      </c>
      <c r="B289" s="12" t="s">
        <v>58</v>
      </c>
      <c r="C289" s="1" t="s">
        <v>60</v>
      </c>
      <c r="D289" s="1" t="s">
        <v>78</v>
      </c>
      <c r="E289">
        <v>20</v>
      </c>
      <c r="F289" s="8">
        <v>43383</v>
      </c>
      <c r="G289">
        <v>1</v>
      </c>
      <c r="H289" s="1" t="s">
        <v>188</v>
      </c>
      <c r="I289">
        <v>0</v>
      </c>
      <c r="J289" s="1"/>
      <c r="K289" s="1"/>
      <c r="L289" s="1"/>
      <c r="M289" s="1"/>
      <c r="N289" s="1"/>
      <c r="O289" s="1"/>
      <c r="P289" s="1"/>
      <c r="Q289" s="1"/>
      <c r="R289" s="1"/>
    </row>
    <row r="290" spans="1:18" x14ac:dyDescent="0.25">
      <c r="J290" s="1"/>
      <c r="K290" s="1"/>
      <c r="L290" s="1"/>
      <c r="M290" s="1"/>
      <c r="N290" s="1"/>
      <c r="O290" s="1"/>
      <c r="P290" s="1"/>
      <c r="Q290" s="1"/>
      <c r="R290" s="1"/>
    </row>
    <row r="291" spans="1:18" x14ac:dyDescent="0.25">
      <c r="J291" s="1"/>
      <c r="K291" s="1"/>
      <c r="L291" s="1"/>
      <c r="M291" s="1"/>
      <c r="N291" s="1"/>
      <c r="O291" s="1"/>
      <c r="P291" s="1"/>
      <c r="Q291" s="1"/>
      <c r="R291" s="1"/>
    </row>
    <row r="292" spans="1:18" x14ac:dyDescent="0.25">
      <c r="J292" s="1"/>
      <c r="K292" s="1"/>
      <c r="L292" s="1"/>
      <c r="M292" s="1"/>
      <c r="N292" s="1"/>
      <c r="O292" s="1"/>
      <c r="P292" s="1"/>
      <c r="Q292" s="1"/>
      <c r="R292" s="1"/>
    </row>
    <row r="293" spans="1:18" x14ac:dyDescent="0.25">
      <c r="J293" s="1"/>
      <c r="K293" s="1"/>
      <c r="L293" s="1"/>
      <c r="M293" s="1"/>
      <c r="N293" s="1"/>
      <c r="O293" s="1"/>
      <c r="P293" s="1"/>
      <c r="Q293" s="1"/>
      <c r="R293" s="1"/>
    </row>
    <row r="294" spans="1:18" x14ac:dyDescent="0.25">
      <c r="J294" s="1"/>
      <c r="K294" s="1"/>
      <c r="L294" s="1"/>
      <c r="M294" s="1"/>
      <c r="N294" s="1"/>
      <c r="O294" s="1"/>
      <c r="P294" s="1"/>
      <c r="Q294" s="1"/>
      <c r="R294" s="1"/>
    </row>
    <row r="295" spans="1:18" x14ac:dyDescent="0.25">
      <c r="J295" s="1"/>
      <c r="K295" s="1"/>
      <c r="L295" s="1"/>
      <c r="M295" s="1"/>
      <c r="N295" s="1"/>
      <c r="O295" s="1"/>
      <c r="P295" s="1"/>
      <c r="Q295" s="1"/>
      <c r="R295" s="1"/>
    </row>
    <row r="296" spans="1:18" x14ac:dyDescent="0.25">
      <c r="J296" s="1"/>
      <c r="K296" s="1"/>
      <c r="L296" s="1"/>
      <c r="M296" s="1"/>
      <c r="N296" s="1"/>
      <c r="O296" s="1"/>
      <c r="P296" s="1"/>
      <c r="Q296" s="1"/>
      <c r="R296" s="1"/>
    </row>
    <row r="297" spans="1:18" x14ac:dyDescent="0.25">
      <c r="J297" s="1"/>
      <c r="K297" s="1"/>
      <c r="L297" s="1"/>
      <c r="M297" s="1"/>
      <c r="N297" s="1"/>
      <c r="O297" s="1"/>
      <c r="P297" s="1"/>
      <c r="Q297" s="1"/>
      <c r="R297" s="1"/>
    </row>
    <row r="298" spans="1:18" x14ac:dyDescent="0.25">
      <c r="J298" s="1"/>
      <c r="K298" s="1"/>
      <c r="L298" s="1"/>
      <c r="M298" s="1"/>
      <c r="N298" s="1"/>
      <c r="O298" s="1"/>
      <c r="P298" s="1"/>
      <c r="Q298" s="1"/>
      <c r="R298" s="1"/>
    </row>
    <row r="299" spans="1:18" x14ac:dyDescent="0.25">
      <c r="J299" s="1"/>
      <c r="K299" s="1"/>
      <c r="L299" s="1"/>
      <c r="M299" s="1"/>
      <c r="N299" s="1"/>
      <c r="O299" s="1"/>
      <c r="P299" s="1"/>
      <c r="Q299" s="1"/>
      <c r="R299" s="1"/>
    </row>
    <row r="300" spans="1:18" x14ac:dyDescent="0.25">
      <c r="J300" s="1"/>
      <c r="K300" s="1"/>
      <c r="L300" s="1"/>
      <c r="M300" s="1"/>
      <c r="N300" s="1"/>
      <c r="O300" s="1"/>
      <c r="P300" s="1"/>
      <c r="Q300" s="1"/>
      <c r="R300" s="1"/>
    </row>
    <row r="301" spans="1:18" x14ac:dyDescent="0.25">
      <c r="J301" s="1"/>
      <c r="K301" s="1"/>
      <c r="L301" s="1"/>
      <c r="M301" s="1"/>
      <c r="N301" s="1"/>
      <c r="O301" s="1"/>
      <c r="P301" s="1"/>
      <c r="Q301" s="1"/>
      <c r="R301" s="1"/>
    </row>
    <row r="302" spans="1:18" x14ac:dyDescent="0.25">
      <c r="J302" s="1"/>
      <c r="K302" s="1"/>
      <c r="L302" s="1"/>
      <c r="M302" s="1"/>
      <c r="N302" s="1"/>
      <c r="O302" s="1"/>
      <c r="P302" s="1"/>
      <c r="Q302" s="1"/>
      <c r="R302" s="1"/>
    </row>
    <row r="303" spans="1:18" x14ac:dyDescent="0.25">
      <c r="J303" s="1"/>
      <c r="K303" s="1"/>
      <c r="L303" s="1"/>
      <c r="M303" s="1"/>
      <c r="N303" s="1"/>
      <c r="O303" s="1"/>
      <c r="P303" s="1"/>
      <c r="Q303" s="1"/>
      <c r="R303" s="1"/>
    </row>
    <row r="304" spans="1:18" x14ac:dyDescent="0.25">
      <c r="J304" s="1"/>
      <c r="K304" s="1"/>
      <c r="L304" s="1"/>
      <c r="M304" s="1"/>
      <c r="N304" s="1"/>
      <c r="O304" s="1"/>
      <c r="P304" s="1"/>
      <c r="Q304" s="1"/>
      <c r="R304" s="1"/>
    </row>
    <row r="305" spans="10:18" x14ac:dyDescent="0.25">
      <c r="J305" s="1"/>
      <c r="K305" s="1"/>
      <c r="L305" s="1"/>
      <c r="M305" s="1"/>
      <c r="N305" s="1"/>
      <c r="O305" s="1"/>
      <c r="P305" s="1"/>
      <c r="Q305" s="1"/>
      <c r="R305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25FB9-1A17-2546-9DFA-6C0D39437891}">
  <dimension ref="A1:AW3573"/>
  <sheetViews>
    <sheetView tabSelected="1" topLeftCell="AA1" zoomScaleNormal="100" workbookViewId="0">
      <pane ySplit="1" topLeftCell="A515" activePane="bottomLeft" state="frozen"/>
      <selection pane="bottomLeft" activeCell="AG528" sqref="AG528"/>
    </sheetView>
  </sheetViews>
  <sheetFormatPr defaultColWidth="11" defaultRowHeight="15.75" x14ac:dyDescent="0.25"/>
  <cols>
    <col min="5" max="5" width="11" style="1"/>
    <col min="7" max="7" width="13.625" style="1" bestFit="1" customWidth="1"/>
    <col min="8" max="9" width="11" style="1"/>
    <col min="19" max="19" width="11" style="74"/>
    <col min="23" max="23" width="15.375" style="1" bestFit="1" customWidth="1"/>
    <col min="24" max="25" width="11" style="8"/>
    <col min="29" max="29" width="12.625" bestFit="1" customWidth="1"/>
    <col min="30" max="30" width="11" style="8"/>
    <col min="34" max="34" width="11" style="8"/>
    <col min="35" max="35" width="16.875" bestFit="1" customWidth="1"/>
    <col min="36" max="36" width="11.125" bestFit="1" customWidth="1"/>
    <col min="37" max="37" width="22.5" bestFit="1" customWidth="1"/>
    <col min="38" max="38" width="17.125" style="8" bestFit="1" customWidth="1"/>
    <col min="43" max="43" width="11" style="8"/>
    <col min="45" max="45" width="11" style="8"/>
    <col min="48" max="48" width="11" style="8"/>
  </cols>
  <sheetData>
    <row r="1" spans="1:49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74" t="s">
        <v>957</v>
      </c>
      <c r="T1" s="1" t="s">
        <v>958</v>
      </c>
      <c r="U1" s="1" t="s">
        <v>959</v>
      </c>
      <c r="V1" s="1" t="s">
        <v>960</v>
      </c>
      <c r="W1" s="1" t="s">
        <v>18</v>
      </c>
      <c r="X1" s="8" t="s">
        <v>19</v>
      </c>
      <c r="Y1" s="8" t="s">
        <v>20</v>
      </c>
      <c r="Z1" s="1" t="s">
        <v>21</v>
      </c>
      <c r="AA1" s="1" t="s">
        <v>22</v>
      </c>
      <c r="AB1" s="2" t="s">
        <v>23</v>
      </c>
      <c r="AC1" s="3" t="s">
        <v>24</v>
      </c>
      <c r="AD1" s="70" t="s">
        <v>25</v>
      </c>
      <c r="AE1" s="3" t="s">
        <v>26</v>
      </c>
      <c r="AF1" s="3" t="s">
        <v>27</v>
      </c>
      <c r="AG1" s="3" t="s">
        <v>28</v>
      </c>
      <c r="AH1" s="70" t="s">
        <v>1675</v>
      </c>
      <c r="AI1" s="3" t="s">
        <v>29</v>
      </c>
      <c r="AJ1" s="3" t="s">
        <v>30</v>
      </c>
      <c r="AK1" s="3" t="s">
        <v>31</v>
      </c>
      <c r="AL1" s="70" t="s">
        <v>32</v>
      </c>
      <c r="AM1" s="3" t="s">
        <v>33</v>
      </c>
      <c r="AN1" t="s">
        <v>34</v>
      </c>
      <c r="AO1" s="2" t="s">
        <v>35</v>
      </c>
      <c r="AP1" s="2" t="s">
        <v>36</v>
      </c>
      <c r="AQ1" s="70" t="s">
        <v>37</v>
      </c>
      <c r="AR1" s="3" t="s">
        <v>38</v>
      </c>
      <c r="AS1" s="70" t="s">
        <v>39</v>
      </c>
      <c r="AT1" s="2" t="s">
        <v>40</v>
      </c>
      <c r="AU1" s="3" t="s">
        <v>41</v>
      </c>
      <c r="AV1" s="81" t="s">
        <v>42</v>
      </c>
      <c r="AW1" t="s">
        <v>43</v>
      </c>
    </row>
    <row r="2" spans="1:49" x14ac:dyDescent="0.25">
      <c r="A2">
        <v>1</v>
      </c>
      <c r="C2" t="s">
        <v>58</v>
      </c>
      <c r="G2" s="1" t="s">
        <v>87</v>
      </c>
      <c r="I2" s="1" t="s">
        <v>226</v>
      </c>
      <c r="J2">
        <v>6</v>
      </c>
      <c r="K2" t="s">
        <v>60</v>
      </c>
      <c r="W2" s="1" t="s">
        <v>67</v>
      </c>
      <c r="AB2" t="s">
        <v>84</v>
      </c>
      <c r="AC2" t="s">
        <v>90</v>
      </c>
    </row>
    <row r="3" spans="1:49" x14ac:dyDescent="0.25">
      <c r="A3">
        <v>2</v>
      </c>
      <c r="C3" t="s">
        <v>58</v>
      </c>
      <c r="G3" s="1" t="s">
        <v>87</v>
      </c>
      <c r="I3" s="1" t="s">
        <v>226</v>
      </c>
      <c r="J3">
        <v>6</v>
      </c>
      <c r="K3" t="s">
        <v>60</v>
      </c>
      <c r="W3" s="1" t="s">
        <v>67</v>
      </c>
      <c r="AB3" t="s">
        <v>84</v>
      </c>
      <c r="AC3" t="s">
        <v>91</v>
      </c>
    </row>
    <row r="4" spans="1:49" x14ac:dyDescent="0.25">
      <c r="A4">
        <v>3</v>
      </c>
      <c r="C4" t="s">
        <v>58</v>
      </c>
      <c r="G4" s="1" t="s">
        <v>87</v>
      </c>
      <c r="I4" s="1" t="s">
        <v>226</v>
      </c>
      <c r="J4">
        <v>6</v>
      </c>
      <c r="K4" t="s">
        <v>60</v>
      </c>
      <c r="W4" s="1" t="s">
        <v>67</v>
      </c>
      <c r="AB4" t="s">
        <v>84</v>
      </c>
      <c r="AC4" t="s">
        <v>92</v>
      </c>
    </row>
    <row r="5" spans="1:49" x14ac:dyDescent="0.25">
      <c r="A5">
        <v>4</v>
      </c>
      <c r="C5" t="s">
        <v>58</v>
      </c>
      <c r="G5" s="1" t="s">
        <v>87</v>
      </c>
      <c r="I5" s="1" t="s">
        <v>226</v>
      </c>
      <c r="J5">
        <v>6</v>
      </c>
      <c r="K5" t="s">
        <v>60</v>
      </c>
      <c r="W5" s="1" t="s">
        <v>67</v>
      </c>
      <c r="AB5" t="s">
        <v>84</v>
      </c>
      <c r="AC5" t="s">
        <v>93</v>
      </c>
    </row>
    <row r="6" spans="1:49" x14ac:dyDescent="0.25">
      <c r="A6">
        <v>5</v>
      </c>
      <c r="C6" t="s">
        <v>58</v>
      </c>
      <c r="G6" s="1" t="s">
        <v>87</v>
      </c>
      <c r="I6" s="1" t="s">
        <v>226</v>
      </c>
      <c r="J6">
        <v>6</v>
      </c>
      <c r="K6" t="s">
        <v>60</v>
      </c>
      <c r="W6" s="1" t="s">
        <v>67</v>
      </c>
      <c r="AB6" t="s">
        <v>84</v>
      </c>
      <c r="AC6" t="s">
        <v>94</v>
      </c>
    </row>
    <row r="7" spans="1:49" x14ac:dyDescent="0.25">
      <c r="A7">
        <v>6</v>
      </c>
      <c r="C7" t="s">
        <v>58</v>
      </c>
      <c r="G7" s="1" t="s">
        <v>87</v>
      </c>
      <c r="I7" s="1" t="s">
        <v>226</v>
      </c>
      <c r="J7">
        <v>6</v>
      </c>
      <c r="K7" t="s">
        <v>60</v>
      </c>
      <c r="W7" s="1" t="s">
        <v>67</v>
      </c>
      <c r="AB7" t="s">
        <v>84</v>
      </c>
      <c r="AC7" t="s">
        <v>95</v>
      </c>
    </row>
    <row r="8" spans="1:49" x14ac:dyDescent="0.25">
      <c r="A8">
        <v>7</v>
      </c>
      <c r="C8" t="s">
        <v>58</v>
      </c>
      <c r="G8" s="1" t="s">
        <v>87</v>
      </c>
      <c r="I8" s="1" t="s">
        <v>226</v>
      </c>
      <c r="J8">
        <v>6</v>
      </c>
      <c r="K8" t="s">
        <v>60</v>
      </c>
      <c r="W8" s="1" t="s">
        <v>67</v>
      </c>
      <c r="AB8" t="s">
        <v>84</v>
      </c>
      <c r="AC8" t="s">
        <v>96</v>
      </c>
    </row>
    <row r="9" spans="1:49" x14ac:dyDescent="0.25">
      <c r="A9">
        <v>8</v>
      </c>
      <c r="C9" t="s">
        <v>58</v>
      </c>
      <c r="G9" s="1" t="s">
        <v>87</v>
      </c>
      <c r="I9" s="1" t="s">
        <v>226</v>
      </c>
      <c r="J9">
        <v>6</v>
      </c>
      <c r="K9" t="s">
        <v>60</v>
      </c>
      <c r="W9" s="1" t="s">
        <v>67</v>
      </c>
      <c r="AB9" t="s">
        <v>84</v>
      </c>
      <c r="AC9" t="s">
        <v>97</v>
      </c>
    </row>
    <row r="10" spans="1:49" x14ac:dyDescent="0.25">
      <c r="A10">
        <v>9</v>
      </c>
      <c r="C10" t="s">
        <v>58</v>
      </c>
      <c r="G10" s="1" t="s">
        <v>87</v>
      </c>
      <c r="I10" s="1" t="s">
        <v>226</v>
      </c>
      <c r="J10">
        <v>6</v>
      </c>
      <c r="K10" t="s">
        <v>60</v>
      </c>
      <c r="W10" s="1" t="s">
        <v>67</v>
      </c>
      <c r="AB10" t="s">
        <v>84</v>
      </c>
      <c r="AC10" t="s">
        <v>98</v>
      </c>
    </row>
    <row r="11" spans="1:49" x14ac:dyDescent="0.25">
      <c r="A11">
        <v>10</v>
      </c>
      <c r="C11" t="s">
        <v>58</v>
      </c>
      <c r="G11" s="1" t="s">
        <v>87</v>
      </c>
      <c r="I11" s="1" t="s">
        <v>226</v>
      </c>
      <c r="J11">
        <v>6</v>
      </c>
      <c r="K11" t="s">
        <v>60</v>
      </c>
      <c r="W11" s="1" t="s">
        <v>67</v>
      </c>
      <c r="AB11" t="s">
        <v>84</v>
      </c>
      <c r="AC11" t="s">
        <v>99</v>
      </c>
    </row>
    <row r="12" spans="1:49" x14ac:dyDescent="0.25">
      <c r="A12">
        <v>11</v>
      </c>
      <c r="C12" t="s">
        <v>58</v>
      </c>
      <c r="G12" s="1" t="s">
        <v>87</v>
      </c>
      <c r="I12" s="1" t="s">
        <v>226</v>
      </c>
      <c r="J12">
        <v>6</v>
      </c>
      <c r="K12" t="s">
        <v>60</v>
      </c>
      <c r="W12" s="1" t="s">
        <v>67</v>
      </c>
      <c r="AB12" t="s">
        <v>84</v>
      </c>
      <c r="AC12" t="s">
        <v>100</v>
      </c>
    </row>
    <row r="13" spans="1:49" x14ac:dyDescent="0.25">
      <c r="A13">
        <v>12</v>
      </c>
      <c r="C13" t="s">
        <v>58</v>
      </c>
      <c r="G13" s="1" t="s">
        <v>87</v>
      </c>
      <c r="I13" s="1" t="s">
        <v>226</v>
      </c>
      <c r="J13">
        <v>6</v>
      </c>
      <c r="K13" t="s">
        <v>60</v>
      </c>
      <c r="W13" s="1" t="s">
        <v>67</v>
      </c>
      <c r="AB13" t="s">
        <v>84</v>
      </c>
      <c r="AC13" t="s">
        <v>101</v>
      </c>
    </row>
    <row r="14" spans="1:49" x14ac:dyDescent="0.25">
      <c r="A14">
        <v>13</v>
      </c>
      <c r="C14" t="s">
        <v>58</v>
      </c>
      <c r="G14" s="1" t="s">
        <v>87</v>
      </c>
      <c r="I14" s="1" t="s">
        <v>226</v>
      </c>
      <c r="J14">
        <v>6</v>
      </c>
      <c r="K14" t="s">
        <v>60</v>
      </c>
      <c r="W14" s="1" t="s">
        <v>67</v>
      </c>
      <c r="AB14" t="s">
        <v>84</v>
      </c>
      <c r="AC14" t="s">
        <v>102</v>
      </c>
    </row>
    <row r="15" spans="1:49" x14ac:dyDescent="0.25">
      <c r="A15">
        <v>14</v>
      </c>
      <c r="C15" t="s">
        <v>58</v>
      </c>
      <c r="G15" s="1" t="s">
        <v>87</v>
      </c>
      <c r="I15" s="1" t="s">
        <v>226</v>
      </c>
      <c r="J15">
        <v>6</v>
      </c>
      <c r="K15" t="s">
        <v>60</v>
      </c>
      <c r="W15" s="1" t="s">
        <v>67</v>
      </c>
      <c r="AB15" t="s">
        <v>84</v>
      </c>
      <c r="AC15" t="s">
        <v>103</v>
      </c>
    </row>
    <row r="16" spans="1:49" x14ac:dyDescent="0.25">
      <c r="A16">
        <v>15</v>
      </c>
      <c r="C16" t="s">
        <v>58</v>
      </c>
      <c r="G16" s="1" t="s">
        <v>87</v>
      </c>
      <c r="I16" s="1" t="s">
        <v>226</v>
      </c>
      <c r="J16">
        <v>6</v>
      </c>
      <c r="K16" t="s">
        <v>60</v>
      </c>
      <c r="W16" s="1" t="s">
        <v>67</v>
      </c>
      <c r="AB16" t="s">
        <v>84</v>
      </c>
      <c r="AC16" t="s">
        <v>104</v>
      </c>
    </row>
    <row r="17" spans="1:32" x14ac:dyDescent="0.25">
      <c r="A17">
        <v>16</v>
      </c>
      <c r="C17" t="s">
        <v>59</v>
      </c>
      <c r="G17" s="1" t="s">
        <v>87</v>
      </c>
      <c r="I17" s="1" t="s">
        <v>226</v>
      </c>
      <c r="J17">
        <v>6</v>
      </c>
      <c r="K17" t="s">
        <v>60</v>
      </c>
      <c r="W17" s="1" t="s">
        <v>67</v>
      </c>
      <c r="AB17" t="s">
        <v>84</v>
      </c>
      <c r="AC17" t="s">
        <v>105</v>
      </c>
    </row>
    <row r="18" spans="1:32" x14ac:dyDescent="0.25">
      <c r="A18">
        <v>17</v>
      </c>
      <c r="C18" t="s">
        <v>59</v>
      </c>
      <c r="G18" s="1" t="s">
        <v>87</v>
      </c>
      <c r="I18" s="1" t="s">
        <v>226</v>
      </c>
      <c r="J18">
        <v>6</v>
      </c>
      <c r="K18" t="s">
        <v>60</v>
      </c>
      <c r="W18" s="1" t="s">
        <v>67</v>
      </c>
      <c r="AB18" t="s">
        <v>84</v>
      </c>
      <c r="AC18" t="s">
        <v>106</v>
      </c>
    </row>
    <row r="19" spans="1:32" x14ac:dyDescent="0.25">
      <c r="A19">
        <v>18</v>
      </c>
      <c r="C19" t="s">
        <v>59</v>
      </c>
      <c r="G19" s="1" t="s">
        <v>87</v>
      </c>
      <c r="I19" s="1" t="s">
        <v>226</v>
      </c>
      <c r="J19">
        <v>6</v>
      </c>
      <c r="K19" t="s">
        <v>60</v>
      </c>
      <c r="W19" s="1" t="s">
        <v>67</v>
      </c>
      <c r="AB19" t="s">
        <v>84</v>
      </c>
      <c r="AC19" t="s">
        <v>107</v>
      </c>
    </row>
    <row r="20" spans="1:32" x14ac:dyDescent="0.25">
      <c r="A20">
        <v>19</v>
      </c>
      <c r="C20" t="s">
        <v>59</v>
      </c>
      <c r="G20" s="1" t="s">
        <v>87</v>
      </c>
      <c r="I20" s="1" t="s">
        <v>226</v>
      </c>
      <c r="J20">
        <v>6</v>
      </c>
      <c r="K20" t="s">
        <v>60</v>
      </c>
      <c r="W20" s="1" t="s">
        <v>67</v>
      </c>
      <c r="AB20" t="s">
        <v>84</v>
      </c>
      <c r="AC20" t="s">
        <v>108</v>
      </c>
    </row>
    <row r="21" spans="1:32" x14ac:dyDescent="0.25">
      <c r="A21">
        <v>20</v>
      </c>
      <c r="C21" t="s">
        <v>59</v>
      </c>
      <c r="G21" s="1" t="s">
        <v>87</v>
      </c>
      <c r="I21" s="1" t="s">
        <v>226</v>
      </c>
      <c r="J21">
        <v>6</v>
      </c>
      <c r="K21" t="s">
        <v>60</v>
      </c>
      <c r="W21" s="1" t="s">
        <v>67</v>
      </c>
      <c r="AB21" t="s">
        <v>84</v>
      </c>
      <c r="AC21" t="s">
        <v>109</v>
      </c>
    </row>
    <row r="22" spans="1:32" x14ac:dyDescent="0.25">
      <c r="A22">
        <v>21</v>
      </c>
      <c r="C22" t="s">
        <v>59</v>
      </c>
      <c r="G22" s="1" t="s">
        <v>87</v>
      </c>
      <c r="I22" s="1" t="s">
        <v>226</v>
      </c>
      <c r="J22">
        <v>6</v>
      </c>
      <c r="K22" t="s">
        <v>60</v>
      </c>
      <c r="W22" s="1" t="s">
        <v>67</v>
      </c>
      <c r="AB22" t="s">
        <v>84</v>
      </c>
      <c r="AC22" t="s">
        <v>110</v>
      </c>
    </row>
    <row r="23" spans="1:32" x14ac:dyDescent="0.25">
      <c r="A23">
        <v>22</v>
      </c>
      <c r="C23" t="s">
        <v>59</v>
      </c>
      <c r="G23" s="1" t="s">
        <v>87</v>
      </c>
      <c r="I23" s="1" t="s">
        <v>226</v>
      </c>
      <c r="J23">
        <v>6</v>
      </c>
      <c r="K23" t="s">
        <v>60</v>
      </c>
      <c r="W23" s="1" t="s">
        <v>67</v>
      </c>
      <c r="AB23" t="s">
        <v>84</v>
      </c>
      <c r="AC23" t="s">
        <v>111</v>
      </c>
    </row>
    <row r="24" spans="1:32" x14ac:dyDescent="0.25">
      <c r="A24">
        <v>23</v>
      </c>
      <c r="C24" t="s">
        <v>59</v>
      </c>
      <c r="G24" s="1" t="s">
        <v>87</v>
      </c>
      <c r="I24" s="1" t="s">
        <v>226</v>
      </c>
      <c r="J24">
        <v>6</v>
      </c>
      <c r="K24" t="s">
        <v>60</v>
      </c>
      <c r="W24" s="1" t="s">
        <v>67</v>
      </c>
      <c r="AB24" t="s">
        <v>84</v>
      </c>
      <c r="AC24" t="s">
        <v>112</v>
      </c>
    </row>
    <row r="25" spans="1:32" x14ac:dyDescent="0.25">
      <c r="A25">
        <v>24</v>
      </c>
      <c r="C25" t="s">
        <v>59</v>
      </c>
      <c r="G25" s="1" t="s">
        <v>87</v>
      </c>
      <c r="I25" s="1" t="s">
        <v>226</v>
      </c>
      <c r="J25">
        <v>6</v>
      </c>
      <c r="K25" t="s">
        <v>60</v>
      </c>
      <c r="W25" s="1" t="s">
        <v>67</v>
      </c>
      <c r="AB25" t="s">
        <v>84</v>
      </c>
      <c r="AC25" t="s">
        <v>113</v>
      </c>
    </row>
    <row r="26" spans="1:32" x14ac:dyDescent="0.25">
      <c r="A26">
        <v>25</v>
      </c>
      <c r="C26" t="s">
        <v>59</v>
      </c>
      <c r="G26" s="1" t="s">
        <v>87</v>
      </c>
      <c r="I26" s="1" t="s">
        <v>226</v>
      </c>
      <c r="J26">
        <v>6</v>
      </c>
      <c r="K26" t="s">
        <v>60</v>
      </c>
      <c r="W26" s="1" t="s">
        <v>67</v>
      </c>
      <c r="AB26" t="s">
        <v>84</v>
      </c>
      <c r="AC26" t="s">
        <v>114</v>
      </c>
    </row>
    <row r="27" spans="1:32" x14ac:dyDescent="0.25">
      <c r="A27">
        <v>26</v>
      </c>
      <c r="C27" t="s">
        <v>59</v>
      </c>
      <c r="G27" s="1" t="s">
        <v>87</v>
      </c>
      <c r="I27" s="1" t="s">
        <v>226</v>
      </c>
      <c r="J27">
        <v>6</v>
      </c>
      <c r="K27" t="s">
        <v>60</v>
      </c>
      <c r="W27" s="1" t="s">
        <v>67</v>
      </c>
      <c r="AB27" t="s">
        <v>84</v>
      </c>
      <c r="AC27" t="s">
        <v>115</v>
      </c>
    </row>
    <row r="28" spans="1:32" x14ac:dyDescent="0.25">
      <c r="A28">
        <v>27</v>
      </c>
      <c r="C28" t="s">
        <v>59</v>
      </c>
      <c r="G28" s="1" t="s">
        <v>87</v>
      </c>
      <c r="I28" s="1" t="s">
        <v>226</v>
      </c>
      <c r="J28">
        <v>6</v>
      </c>
      <c r="K28" t="s">
        <v>60</v>
      </c>
      <c r="W28" s="1" t="s">
        <v>67</v>
      </c>
      <c r="AB28" t="s">
        <v>84</v>
      </c>
      <c r="AC28" t="s">
        <v>116</v>
      </c>
    </row>
    <row r="29" spans="1:32" x14ac:dyDescent="0.25">
      <c r="A29">
        <v>28</v>
      </c>
      <c r="C29" t="s">
        <v>59</v>
      </c>
      <c r="G29" s="1" t="s">
        <v>87</v>
      </c>
      <c r="I29" s="1" t="s">
        <v>226</v>
      </c>
      <c r="J29">
        <v>6</v>
      </c>
      <c r="K29" t="s">
        <v>60</v>
      </c>
      <c r="W29" s="1" t="s">
        <v>67</v>
      </c>
      <c r="AB29" t="s">
        <v>84</v>
      </c>
      <c r="AC29" t="s">
        <v>117</v>
      </c>
    </row>
    <row r="30" spans="1:32" x14ac:dyDescent="0.25">
      <c r="A30">
        <v>29</v>
      </c>
      <c r="C30" t="s">
        <v>59</v>
      </c>
      <c r="G30" s="1" t="s">
        <v>87</v>
      </c>
      <c r="I30" s="1" t="s">
        <v>226</v>
      </c>
      <c r="J30">
        <v>6</v>
      </c>
      <c r="K30" t="s">
        <v>60</v>
      </c>
      <c r="W30" s="1" t="s">
        <v>67</v>
      </c>
      <c r="AB30" t="s">
        <v>84</v>
      </c>
      <c r="AC30" t="s">
        <v>118</v>
      </c>
    </row>
    <row r="31" spans="1:32" x14ac:dyDescent="0.25">
      <c r="A31">
        <v>30</v>
      </c>
      <c r="C31" t="s">
        <v>59</v>
      </c>
      <c r="G31" s="1" t="s">
        <v>87</v>
      </c>
      <c r="I31" s="1" t="s">
        <v>226</v>
      </c>
      <c r="J31">
        <v>6</v>
      </c>
      <c r="K31" t="s">
        <v>60</v>
      </c>
      <c r="W31" s="1" t="s">
        <v>67</v>
      </c>
      <c r="AB31" t="s">
        <v>84</v>
      </c>
      <c r="AC31" t="s">
        <v>119</v>
      </c>
    </row>
    <row r="32" spans="1:32" x14ac:dyDescent="0.25">
      <c r="A32">
        <v>1</v>
      </c>
      <c r="B32" t="s">
        <v>88</v>
      </c>
      <c r="C32" t="s">
        <v>58</v>
      </c>
      <c r="G32" s="1" t="s">
        <v>87</v>
      </c>
      <c r="I32" s="1" t="s">
        <v>226</v>
      </c>
      <c r="J32">
        <v>6</v>
      </c>
      <c r="K32" t="s">
        <v>60</v>
      </c>
      <c r="W32" s="1" t="s">
        <v>67</v>
      </c>
      <c r="AB32" t="s">
        <v>85</v>
      </c>
      <c r="AC32" t="str">
        <f t="shared" ref="AC32:AC63" si="0">"A6"&amp;AB32&amp;"-"&amp;AF32</f>
        <v>A6RT-A2</v>
      </c>
      <c r="AF32" t="s">
        <v>120</v>
      </c>
    </row>
    <row r="33" spans="1:49" x14ac:dyDescent="0.25">
      <c r="A33">
        <v>2</v>
      </c>
      <c r="B33" t="s">
        <v>88</v>
      </c>
      <c r="C33" t="s">
        <v>58</v>
      </c>
      <c r="G33" s="1" t="s">
        <v>87</v>
      </c>
      <c r="I33" s="1" t="s">
        <v>226</v>
      </c>
      <c r="J33">
        <v>6</v>
      </c>
      <c r="K33" t="s">
        <v>60</v>
      </c>
      <c r="W33" s="1" t="s">
        <v>67</v>
      </c>
      <c r="AB33" t="s">
        <v>85</v>
      </c>
      <c r="AC33" t="str">
        <f t="shared" si="0"/>
        <v>A6RT-F12</v>
      </c>
      <c r="AD33" s="8">
        <v>43367</v>
      </c>
      <c r="AE33">
        <v>33</v>
      </c>
      <c r="AF33" t="s">
        <v>121</v>
      </c>
      <c r="AG33" t="s">
        <v>956</v>
      </c>
      <c r="AI33">
        <v>24</v>
      </c>
      <c r="AJ33">
        <v>2</v>
      </c>
      <c r="AK33" s="53">
        <v>0.71875</v>
      </c>
      <c r="AL33" s="8">
        <v>43375</v>
      </c>
      <c r="AM33" s="53">
        <v>0.84722222222222221</v>
      </c>
      <c r="AO33">
        <v>3</v>
      </c>
      <c r="AP33">
        <v>7</v>
      </c>
      <c r="AQ33" s="8">
        <v>43375</v>
      </c>
      <c r="AR33" s="53">
        <v>0.84722222222222221</v>
      </c>
    </row>
    <row r="34" spans="1:49" x14ac:dyDescent="0.25">
      <c r="A34">
        <v>3</v>
      </c>
      <c r="B34" t="s">
        <v>88</v>
      </c>
      <c r="C34" t="s">
        <v>58</v>
      </c>
      <c r="G34" s="1" t="s">
        <v>87</v>
      </c>
      <c r="I34" s="1" t="s">
        <v>226</v>
      </c>
      <c r="J34">
        <v>6</v>
      </c>
      <c r="K34" t="s">
        <v>60</v>
      </c>
      <c r="W34" s="1" t="s">
        <v>67</v>
      </c>
      <c r="AB34" t="s">
        <v>85</v>
      </c>
      <c r="AC34" t="str">
        <f t="shared" si="0"/>
        <v>A6RT-H2</v>
      </c>
      <c r="AD34" s="8">
        <v>43361</v>
      </c>
      <c r="AE34">
        <v>27</v>
      </c>
      <c r="AF34" t="s">
        <v>122</v>
      </c>
      <c r="AG34" t="s">
        <v>593</v>
      </c>
      <c r="AI34">
        <v>1</v>
      </c>
      <c r="AJ34">
        <v>2</v>
      </c>
      <c r="AK34" s="53">
        <v>0.52083333333333337</v>
      </c>
      <c r="AL34" s="8">
        <v>43372</v>
      </c>
      <c r="AM34" s="53">
        <v>0.47916666666666669</v>
      </c>
    </row>
    <row r="35" spans="1:49" x14ac:dyDescent="0.25">
      <c r="A35">
        <v>4</v>
      </c>
      <c r="B35" t="s">
        <v>88</v>
      </c>
      <c r="C35" t="s">
        <v>58</v>
      </c>
      <c r="G35" s="1" t="s">
        <v>87</v>
      </c>
      <c r="I35" s="1" t="s">
        <v>226</v>
      </c>
      <c r="J35">
        <v>6</v>
      </c>
      <c r="K35" t="s">
        <v>60</v>
      </c>
      <c r="W35" s="1" t="s">
        <v>67</v>
      </c>
      <c r="AB35" t="s">
        <v>85</v>
      </c>
      <c r="AC35" t="str">
        <f t="shared" si="0"/>
        <v>A6RT-C5</v>
      </c>
      <c r="AD35" s="8">
        <v>43365</v>
      </c>
      <c r="AE35">
        <v>31</v>
      </c>
      <c r="AF35" t="s">
        <v>123</v>
      </c>
      <c r="AG35" t="s">
        <v>956</v>
      </c>
      <c r="AI35">
        <v>30</v>
      </c>
      <c r="AJ35">
        <v>2</v>
      </c>
      <c r="AK35" s="53">
        <v>0.47916666666666669</v>
      </c>
      <c r="AL35" s="8">
        <v>43373</v>
      </c>
      <c r="AM35" s="53">
        <v>0.86111111111111116</v>
      </c>
      <c r="AO35">
        <v>3</v>
      </c>
      <c r="AP35">
        <v>5</v>
      </c>
      <c r="AQ35" s="8">
        <v>43373</v>
      </c>
      <c r="AR35" s="53">
        <v>0.86111111111111116</v>
      </c>
      <c r="AS35" s="8">
        <v>43460</v>
      </c>
      <c r="AT35" s="53">
        <v>0.83333333333333337</v>
      </c>
      <c r="AV35" s="8">
        <v>43460</v>
      </c>
      <c r="AW35">
        <v>0</v>
      </c>
    </row>
    <row r="36" spans="1:49" x14ac:dyDescent="0.25">
      <c r="A36">
        <v>5</v>
      </c>
      <c r="B36" t="s">
        <v>88</v>
      </c>
      <c r="C36" t="s">
        <v>58</v>
      </c>
      <c r="G36" s="1" t="s">
        <v>87</v>
      </c>
      <c r="I36" s="1" t="s">
        <v>226</v>
      </c>
      <c r="J36">
        <v>6</v>
      </c>
      <c r="K36" t="s">
        <v>60</v>
      </c>
      <c r="W36" s="1" t="s">
        <v>67</v>
      </c>
      <c r="AB36" t="s">
        <v>85</v>
      </c>
      <c r="AC36" t="str">
        <f t="shared" si="0"/>
        <v>A6RT-B4</v>
      </c>
      <c r="AD36" s="8">
        <v>43379</v>
      </c>
      <c r="AE36">
        <v>45</v>
      </c>
      <c r="AF36" t="s">
        <v>124</v>
      </c>
      <c r="AG36" t="s">
        <v>956</v>
      </c>
      <c r="AI36">
        <v>5</v>
      </c>
      <c r="AJ36">
        <v>2</v>
      </c>
      <c r="AK36" s="53">
        <v>0.43055555555555558</v>
      </c>
      <c r="AL36" s="8">
        <v>43387</v>
      </c>
      <c r="AM36" s="53">
        <v>0.83333333333333337</v>
      </c>
      <c r="AO36">
        <v>5</v>
      </c>
      <c r="AP36">
        <v>23</v>
      </c>
      <c r="AQ36" s="8">
        <v>43387</v>
      </c>
      <c r="AR36" s="53">
        <v>0.83333333333333337</v>
      </c>
      <c r="AS36" s="8">
        <v>43418</v>
      </c>
      <c r="AT36" s="53">
        <v>0.84722222222222221</v>
      </c>
      <c r="AV36" s="8">
        <v>43418</v>
      </c>
      <c r="AW36">
        <v>0</v>
      </c>
    </row>
    <row r="37" spans="1:49" x14ac:dyDescent="0.25">
      <c r="A37">
        <v>6</v>
      </c>
      <c r="B37" t="s">
        <v>88</v>
      </c>
      <c r="C37" t="s">
        <v>58</v>
      </c>
      <c r="G37" s="1" t="s">
        <v>87</v>
      </c>
      <c r="I37" s="1" t="s">
        <v>226</v>
      </c>
      <c r="J37">
        <v>6</v>
      </c>
      <c r="K37" t="s">
        <v>60</v>
      </c>
      <c r="W37" s="1" t="s">
        <v>67</v>
      </c>
      <c r="AB37" t="s">
        <v>85</v>
      </c>
      <c r="AC37" t="str">
        <f t="shared" si="0"/>
        <v>A6RT-B9</v>
      </c>
      <c r="AD37" s="8">
        <v>43382</v>
      </c>
      <c r="AE37">
        <v>48</v>
      </c>
      <c r="AF37" t="s">
        <v>125</v>
      </c>
      <c r="AG37" t="s">
        <v>956</v>
      </c>
      <c r="AI37">
        <v>14</v>
      </c>
      <c r="AJ37">
        <v>2</v>
      </c>
      <c r="AK37" s="53">
        <v>0.63541666666666663</v>
      </c>
      <c r="AL37" s="8">
        <v>43390</v>
      </c>
      <c r="AM37" s="53">
        <v>0.83333333333333337</v>
      </c>
      <c r="AO37">
        <v>7</v>
      </c>
      <c r="AP37">
        <v>30</v>
      </c>
      <c r="AQ37" s="8">
        <v>43390</v>
      </c>
      <c r="AR37" s="53">
        <v>0.83333333333333337</v>
      </c>
      <c r="AS37" s="8">
        <v>43447</v>
      </c>
      <c r="AT37" s="53">
        <v>0.83333333333333337</v>
      </c>
      <c r="AV37" s="8">
        <v>43447</v>
      </c>
      <c r="AW37">
        <v>0</v>
      </c>
    </row>
    <row r="38" spans="1:49" x14ac:dyDescent="0.25">
      <c r="A38">
        <v>7</v>
      </c>
      <c r="B38" t="s">
        <v>88</v>
      </c>
      <c r="C38" t="s">
        <v>58</v>
      </c>
      <c r="G38" s="1" t="s">
        <v>87</v>
      </c>
      <c r="I38" s="1" t="s">
        <v>226</v>
      </c>
      <c r="J38">
        <v>6</v>
      </c>
      <c r="K38" t="s">
        <v>60</v>
      </c>
      <c r="W38" s="1" t="s">
        <v>67</v>
      </c>
      <c r="AB38" t="s">
        <v>85</v>
      </c>
      <c r="AC38" t="str">
        <f t="shared" si="0"/>
        <v>A6RT-C10</v>
      </c>
      <c r="AF38" t="s">
        <v>126</v>
      </c>
    </row>
    <row r="39" spans="1:49" x14ac:dyDescent="0.25">
      <c r="A39">
        <v>8</v>
      </c>
      <c r="B39" t="s">
        <v>88</v>
      </c>
      <c r="C39" t="s">
        <v>58</v>
      </c>
      <c r="G39" s="1" t="s">
        <v>87</v>
      </c>
      <c r="I39" s="1" t="s">
        <v>226</v>
      </c>
      <c r="J39">
        <v>6</v>
      </c>
      <c r="K39" t="s">
        <v>60</v>
      </c>
      <c r="W39" s="1" t="s">
        <v>67</v>
      </c>
      <c r="AB39" t="s">
        <v>85</v>
      </c>
      <c r="AC39" t="str">
        <f t="shared" si="0"/>
        <v>A6RT-G2</v>
      </c>
      <c r="AD39" s="8">
        <v>43397</v>
      </c>
      <c r="AE39">
        <v>63</v>
      </c>
      <c r="AF39" t="s">
        <v>127</v>
      </c>
      <c r="AG39" t="s">
        <v>956</v>
      </c>
      <c r="AH39" s="8">
        <v>43400</v>
      </c>
      <c r="AI39">
        <v>2</v>
      </c>
      <c r="AJ39">
        <v>2</v>
      </c>
      <c r="AK39" s="53">
        <v>2.0833333333333332E-2</v>
      </c>
      <c r="AL39" s="8">
        <v>43430</v>
      </c>
      <c r="AM39" s="53">
        <v>0.63194444444444442</v>
      </c>
      <c r="AV39" s="8">
        <v>43430</v>
      </c>
      <c r="AW39">
        <v>0</v>
      </c>
    </row>
    <row r="40" spans="1:49" x14ac:dyDescent="0.25">
      <c r="A40">
        <v>9</v>
      </c>
      <c r="B40" t="s">
        <v>88</v>
      </c>
      <c r="C40" t="s">
        <v>58</v>
      </c>
      <c r="G40" s="1" t="s">
        <v>87</v>
      </c>
      <c r="I40" s="1" t="s">
        <v>226</v>
      </c>
      <c r="J40">
        <v>6</v>
      </c>
      <c r="K40" t="s">
        <v>60</v>
      </c>
      <c r="W40" s="1" t="s">
        <v>67</v>
      </c>
      <c r="AB40" t="s">
        <v>85</v>
      </c>
      <c r="AC40" t="str">
        <f t="shared" si="0"/>
        <v>A6RT-D11</v>
      </c>
      <c r="AF40" t="s">
        <v>128</v>
      </c>
    </row>
    <row r="41" spans="1:49" x14ac:dyDescent="0.25">
      <c r="A41">
        <v>10</v>
      </c>
      <c r="B41" t="s">
        <v>88</v>
      </c>
      <c r="C41" t="s">
        <v>58</v>
      </c>
      <c r="G41" s="1" t="s">
        <v>87</v>
      </c>
      <c r="I41" s="1" t="s">
        <v>226</v>
      </c>
      <c r="J41">
        <v>6</v>
      </c>
      <c r="K41" t="s">
        <v>60</v>
      </c>
      <c r="W41" s="1" t="s">
        <v>67</v>
      </c>
      <c r="AB41" t="s">
        <v>85</v>
      </c>
      <c r="AC41" t="str">
        <f t="shared" si="0"/>
        <v>A6RT-B11</v>
      </c>
      <c r="AF41" t="s">
        <v>129</v>
      </c>
    </row>
    <row r="42" spans="1:49" x14ac:dyDescent="0.25">
      <c r="A42">
        <v>11</v>
      </c>
      <c r="B42" t="s">
        <v>88</v>
      </c>
      <c r="C42" t="s">
        <v>58</v>
      </c>
      <c r="G42" s="1" t="s">
        <v>87</v>
      </c>
      <c r="I42" s="1" t="s">
        <v>226</v>
      </c>
      <c r="J42">
        <v>6</v>
      </c>
      <c r="K42" t="s">
        <v>60</v>
      </c>
      <c r="W42" s="1" t="s">
        <v>67</v>
      </c>
      <c r="AB42" t="s">
        <v>85</v>
      </c>
      <c r="AC42" t="str">
        <f t="shared" si="0"/>
        <v>A6RT-B6</v>
      </c>
      <c r="AD42" s="8">
        <v>43410</v>
      </c>
      <c r="AE42" s="83">
        <f>AD42-I42</f>
        <v>77</v>
      </c>
      <c r="AF42" t="s">
        <v>130</v>
      </c>
      <c r="AG42" t="s">
        <v>956</v>
      </c>
      <c r="AN42" t="s">
        <v>1765</v>
      </c>
      <c r="AV42" s="8">
        <v>43410</v>
      </c>
      <c r="AW42">
        <v>1</v>
      </c>
    </row>
    <row r="43" spans="1:49" x14ac:dyDescent="0.25">
      <c r="A43">
        <v>12</v>
      </c>
      <c r="B43" t="s">
        <v>88</v>
      </c>
      <c r="C43" t="s">
        <v>58</v>
      </c>
      <c r="G43" s="1" t="s">
        <v>87</v>
      </c>
      <c r="I43" s="1" t="s">
        <v>226</v>
      </c>
      <c r="J43">
        <v>6</v>
      </c>
      <c r="K43" t="s">
        <v>60</v>
      </c>
      <c r="W43" s="1" t="s">
        <v>67</v>
      </c>
      <c r="AB43" t="s">
        <v>85</v>
      </c>
      <c r="AC43" t="str">
        <f t="shared" si="0"/>
        <v>A6RT-E7</v>
      </c>
      <c r="AD43" s="8">
        <v>43365</v>
      </c>
      <c r="AE43">
        <v>31</v>
      </c>
      <c r="AF43" t="s">
        <v>131</v>
      </c>
      <c r="AG43" t="s">
        <v>956</v>
      </c>
      <c r="AI43">
        <v>20</v>
      </c>
      <c r="AJ43">
        <v>2</v>
      </c>
      <c r="AK43" s="53">
        <v>0.47916666666666669</v>
      </c>
      <c r="AL43" s="8">
        <v>43373</v>
      </c>
      <c r="AM43" s="53">
        <v>0.86111111111111116</v>
      </c>
      <c r="AO43">
        <v>3</v>
      </c>
      <c r="AP43">
        <v>32</v>
      </c>
      <c r="AQ43" s="8">
        <v>43373</v>
      </c>
      <c r="AR43" s="53">
        <v>0.86111111111111116</v>
      </c>
      <c r="AS43" s="8">
        <v>43430</v>
      </c>
      <c r="AT43" s="53">
        <v>0.86111111111111116</v>
      </c>
      <c r="AV43" s="8">
        <v>43430</v>
      </c>
      <c r="AW43">
        <v>0</v>
      </c>
    </row>
    <row r="44" spans="1:49" x14ac:dyDescent="0.25">
      <c r="A44">
        <v>13</v>
      </c>
      <c r="B44" t="s">
        <v>88</v>
      </c>
      <c r="C44" t="s">
        <v>58</v>
      </c>
      <c r="G44" s="1" t="s">
        <v>87</v>
      </c>
      <c r="I44" s="1" t="s">
        <v>226</v>
      </c>
      <c r="J44">
        <v>6</v>
      </c>
      <c r="K44" t="s">
        <v>60</v>
      </c>
      <c r="W44" s="1" t="s">
        <v>67</v>
      </c>
      <c r="AB44" t="s">
        <v>85</v>
      </c>
      <c r="AC44" t="str">
        <f t="shared" si="0"/>
        <v>A6RT-B12</v>
      </c>
      <c r="AF44" t="s">
        <v>132</v>
      </c>
    </row>
    <row r="45" spans="1:49" x14ac:dyDescent="0.25">
      <c r="A45">
        <v>14</v>
      </c>
      <c r="B45" t="s">
        <v>88</v>
      </c>
      <c r="C45" t="s">
        <v>58</v>
      </c>
      <c r="G45" s="1" t="s">
        <v>87</v>
      </c>
      <c r="I45" s="1" t="s">
        <v>226</v>
      </c>
      <c r="J45">
        <v>6</v>
      </c>
      <c r="K45" t="s">
        <v>60</v>
      </c>
      <c r="W45" s="1" t="s">
        <v>67</v>
      </c>
      <c r="AB45" t="s">
        <v>85</v>
      </c>
      <c r="AC45" t="str">
        <f t="shared" si="0"/>
        <v>A6RT-A9</v>
      </c>
      <c r="AF45" t="s">
        <v>133</v>
      </c>
    </row>
    <row r="46" spans="1:49" x14ac:dyDescent="0.25">
      <c r="A46">
        <v>15</v>
      </c>
      <c r="B46" t="s">
        <v>88</v>
      </c>
      <c r="C46" t="s">
        <v>58</v>
      </c>
      <c r="G46" s="1" t="s">
        <v>87</v>
      </c>
      <c r="I46" s="1" t="s">
        <v>226</v>
      </c>
      <c r="J46">
        <v>6</v>
      </c>
      <c r="K46" t="s">
        <v>60</v>
      </c>
      <c r="W46" s="1" t="s">
        <v>67</v>
      </c>
      <c r="AB46" t="s">
        <v>85</v>
      </c>
      <c r="AC46" t="str">
        <f t="shared" si="0"/>
        <v>A6RT-F8</v>
      </c>
      <c r="AF46" t="s">
        <v>134</v>
      </c>
    </row>
    <row r="47" spans="1:49" x14ac:dyDescent="0.25">
      <c r="A47">
        <v>16</v>
      </c>
      <c r="B47" t="s">
        <v>88</v>
      </c>
      <c r="C47" t="s">
        <v>59</v>
      </c>
      <c r="G47" s="1" t="s">
        <v>87</v>
      </c>
      <c r="I47" s="1" t="s">
        <v>226</v>
      </c>
      <c r="J47">
        <v>6</v>
      </c>
      <c r="K47" t="s">
        <v>60</v>
      </c>
      <c r="W47" s="1" t="s">
        <v>67</v>
      </c>
      <c r="AB47" t="s">
        <v>85</v>
      </c>
      <c r="AC47" t="str">
        <f t="shared" si="0"/>
        <v>A6RT-C7</v>
      </c>
      <c r="AD47" s="8">
        <v>43390</v>
      </c>
      <c r="AE47">
        <v>56</v>
      </c>
      <c r="AF47" t="s">
        <v>135</v>
      </c>
      <c r="AG47" t="s">
        <v>956</v>
      </c>
      <c r="AH47" s="8">
        <v>43391</v>
      </c>
      <c r="AU47" t="s">
        <v>1825</v>
      </c>
      <c r="AV47" s="8">
        <v>43391</v>
      </c>
      <c r="AW47">
        <v>1</v>
      </c>
    </row>
    <row r="48" spans="1:49" x14ac:dyDescent="0.25">
      <c r="A48">
        <v>17</v>
      </c>
      <c r="B48" t="s">
        <v>88</v>
      </c>
      <c r="C48" t="s">
        <v>59</v>
      </c>
      <c r="G48" s="1" t="s">
        <v>87</v>
      </c>
      <c r="I48" s="1" t="s">
        <v>226</v>
      </c>
      <c r="J48">
        <v>6</v>
      </c>
      <c r="K48" t="s">
        <v>60</v>
      </c>
      <c r="W48" s="1" t="s">
        <v>67</v>
      </c>
      <c r="AB48" t="s">
        <v>85</v>
      </c>
      <c r="AC48" t="str">
        <f t="shared" si="0"/>
        <v>A6RT-G7</v>
      </c>
      <c r="AD48" s="8">
        <v>43381</v>
      </c>
      <c r="AE48">
        <v>47</v>
      </c>
      <c r="AF48" t="s">
        <v>136</v>
      </c>
      <c r="AG48" t="s">
        <v>956</v>
      </c>
      <c r="AI48">
        <v>19</v>
      </c>
      <c r="AJ48">
        <v>1</v>
      </c>
      <c r="AK48" s="53">
        <v>0.54999999999999993</v>
      </c>
      <c r="AL48" s="8">
        <v>43389</v>
      </c>
      <c r="AM48" s="53">
        <v>0.81944444444444453</v>
      </c>
      <c r="AO48">
        <v>7</v>
      </c>
      <c r="AP48">
        <v>1</v>
      </c>
      <c r="AQ48" s="8">
        <v>43389</v>
      </c>
      <c r="AR48" s="53">
        <v>0.81944444444444453</v>
      </c>
      <c r="AS48" s="8">
        <v>43417</v>
      </c>
      <c r="AT48" s="53">
        <v>0.85416666666666663</v>
      </c>
      <c r="AV48" s="8">
        <v>43417</v>
      </c>
      <c r="AW48">
        <v>0</v>
      </c>
    </row>
    <row r="49" spans="1:49" x14ac:dyDescent="0.25">
      <c r="A49">
        <v>18</v>
      </c>
      <c r="B49" t="s">
        <v>88</v>
      </c>
      <c r="C49" t="s">
        <v>59</v>
      </c>
      <c r="G49" s="1" t="s">
        <v>87</v>
      </c>
      <c r="I49" s="1" t="s">
        <v>226</v>
      </c>
      <c r="J49">
        <v>6</v>
      </c>
      <c r="K49" t="s">
        <v>60</v>
      </c>
      <c r="W49" s="1" t="s">
        <v>67</v>
      </c>
      <c r="AB49" t="s">
        <v>85</v>
      </c>
      <c r="AC49" t="str">
        <f t="shared" si="0"/>
        <v>A6RT-E1</v>
      </c>
      <c r="AD49" s="8">
        <v>43367</v>
      </c>
      <c r="AE49">
        <v>33</v>
      </c>
      <c r="AF49" t="s">
        <v>137</v>
      </c>
      <c r="AG49" t="s">
        <v>956</v>
      </c>
      <c r="AI49">
        <v>29</v>
      </c>
      <c r="AJ49">
        <v>2</v>
      </c>
      <c r="AK49" s="53">
        <v>0.71875</v>
      </c>
      <c r="AL49" s="8">
        <v>43375</v>
      </c>
      <c r="AM49" s="53">
        <v>0.84722222222222221</v>
      </c>
    </row>
    <row r="50" spans="1:49" x14ac:dyDescent="0.25">
      <c r="A50">
        <v>19</v>
      </c>
      <c r="B50" t="s">
        <v>88</v>
      </c>
      <c r="C50" t="s">
        <v>59</v>
      </c>
      <c r="G50" s="1" t="s">
        <v>87</v>
      </c>
      <c r="I50" s="1" t="s">
        <v>226</v>
      </c>
      <c r="J50">
        <v>6</v>
      </c>
      <c r="K50" t="s">
        <v>60</v>
      </c>
      <c r="W50" s="1" t="s">
        <v>67</v>
      </c>
      <c r="AB50" t="s">
        <v>85</v>
      </c>
      <c r="AC50" t="str">
        <f t="shared" si="0"/>
        <v>A6RT-A10</v>
      </c>
      <c r="AF50" t="s">
        <v>138</v>
      </c>
    </row>
    <row r="51" spans="1:49" x14ac:dyDescent="0.25">
      <c r="A51">
        <v>20</v>
      </c>
      <c r="B51" t="s">
        <v>88</v>
      </c>
      <c r="C51" t="s">
        <v>59</v>
      </c>
      <c r="G51" s="1" t="s">
        <v>87</v>
      </c>
      <c r="I51" s="1" t="s">
        <v>226</v>
      </c>
      <c r="J51">
        <v>6</v>
      </c>
      <c r="K51" t="s">
        <v>60</v>
      </c>
      <c r="W51" s="1" t="s">
        <v>67</v>
      </c>
      <c r="AB51" t="s">
        <v>85</v>
      </c>
      <c r="AC51" t="str">
        <f t="shared" si="0"/>
        <v>A6RT-G3</v>
      </c>
      <c r="AD51" s="8">
        <v>43364</v>
      </c>
      <c r="AE51">
        <v>30</v>
      </c>
      <c r="AF51" t="s">
        <v>139</v>
      </c>
      <c r="AG51" t="s">
        <v>956</v>
      </c>
      <c r="AI51">
        <v>32</v>
      </c>
      <c r="AJ51">
        <v>2</v>
      </c>
      <c r="AK51" s="53">
        <v>0.53125</v>
      </c>
      <c r="AL51" s="8">
        <v>43372</v>
      </c>
      <c r="AM51" s="53">
        <v>0.47916666666666669</v>
      </c>
      <c r="AO51">
        <v>3</v>
      </c>
      <c r="AP51">
        <v>1</v>
      </c>
      <c r="AQ51" s="8">
        <v>43372</v>
      </c>
      <c r="AR51" s="53">
        <v>0.47916666666666669</v>
      </c>
      <c r="AS51" s="8">
        <v>43412</v>
      </c>
      <c r="AT51" s="53">
        <v>0.84375</v>
      </c>
      <c r="AV51" s="8">
        <v>43412</v>
      </c>
      <c r="AW51">
        <v>0</v>
      </c>
    </row>
    <row r="52" spans="1:49" x14ac:dyDescent="0.25">
      <c r="A52">
        <v>21</v>
      </c>
      <c r="B52" t="s">
        <v>88</v>
      </c>
      <c r="C52" t="s">
        <v>59</v>
      </c>
      <c r="G52" s="1" t="s">
        <v>87</v>
      </c>
      <c r="I52" s="1" t="s">
        <v>226</v>
      </c>
      <c r="J52">
        <v>6</v>
      </c>
      <c r="K52" t="s">
        <v>60</v>
      </c>
      <c r="W52" s="1" t="s">
        <v>67</v>
      </c>
      <c r="AB52" t="s">
        <v>85</v>
      </c>
      <c r="AC52" t="str">
        <f t="shared" si="0"/>
        <v>A6RT-H4</v>
      </c>
      <c r="AF52" t="s">
        <v>140</v>
      </c>
    </row>
    <row r="53" spans="1:49" x14ac:dyDescent="0.25">
      <c r="A53">
        <v>22</v>
      </c>
      <c r="B53" t="s">
        <v>88</v>
      </c>
      <c r="C53" t="s">
        <v>59</v>
      </c>
      <c r="G53" s="1" t="s">
        <v>87</v>
      </c>
      <c r="I53" s="1" t="s">
        <v>226</v>
      </c>
      <c r="J53">
        <v>6</v>
      </c>
      <c r="K53" t="s">
        <v>60</v>
      </c>
      <c r="W53" s="1" t="s">
        <v>67</v>
      </c>
      <c r="AB53" t="s">
        <v>85</v>
      </c>
      <c r="AC53" t="str">
        <f t="shared" si="0"/>
        <v>A6RT-H11</v>
      </c>
      <c r="AD53" s="8">
        <v>43365</v>
      </c>
      <c r="AE53">
        <v>31</v>
      </c>
      <c r="AF53" t="s">
        <v>141</v>
      </c>
      <c r="AG53" t="s">
        <v>956</v>
      </c>
      <c r="AI53">
        <v>16</v>
      </c>
      <c r="AJ53">
        <v>2</v>
      </c>
      <c r="AK53" s="53">
        <v>0.47916666666666669</v>
      </c>
      <c r="AL53" s="8">
        <v>43373</v>
      </c>
      <c r="AM53" s="53">
        <v>0.86111111111111116</v>
      </c>
      <c r="AO53">
        <v>3</v>
      </c>
      <c r="AP53">
        <v>16</v>
      </c>
      <c r="AQ53" s="8">
        <v>43373</v>
      </c>
      <c r="AR53" s="53">
        <v>0.86111111111111116</v>
      </c>
      <c r="AS53" s="8">
        <v>43435</v>
      </c>
      <c r="AT53" s="53">
        <v>0.83333333333333337</v>
      </c>
      <c r="AV53" s="8">
        <v>43435</v>
      </c>
      <c r="AW53">
        <v>0</v>
      </c>
    </row>
    <row r="54" spans="1:49" x14ac:dyDescent="0.25">
      <c r="A54">
        <v>23</v>
      </c>
      <c r="B54" t="s">
        <v>88</v>
      </c>
      <c r="C54" t="s">
        <v>59</v>
      </c>
      <c r="G54" s="1" t="s">
        <v>87</v>
      </c>
      <c r="I54" s="1" t="s">
        <v>226</v>
      </c>
      <c r="J54">
        <v>6</v>
      </c>
      <c r="K54" t="s">
        <v>60</v>
      </c>
      <c r="W54" s="1" t="s">
        <v>67</v>
      </c>
      <c r="AB54" t="s">
        <v>85</v>
      </c>
      <c r="AC54" t="str">
        <f t="shared" si="0"/>
        <v>A6RT-B2</v>
      </c>
      <c r="AD54" s="8">
        <v>43375</v>
      </c>
      <c r="AE54">
        <v>41</v>
      </c>
      <c r="AF54" t="s">
        <v>142</v>
      </c>
      <c r="AG54" t="s">
        <v>956</v>
      </c>
      <c r="AI54">
        <v>27</v>
      </c>
      <c r="AJ54">
        <v>2</v>
      </c>
      <c r="AK54" s="53">
        <v>0.4861111111111111</v>
      </c>
      <c r="AL54" s="8">
        <v>43384</v>
      </c>
      <c r="AM54" s="53">
        <v>0.875</v>
      </c>
      <c r="AO54">
        <v>4</v>
      </c>
      <c r="AP54">
        <v>27</v>
      </c>
      <c r="AQ54" s="8">
        <v>43384</v>
      </c>
      <c r="AR54" s="53">
        <v>0.875</v>
      </c>
      <c r="AS54" s="8">
        <v>43483</v>
      </c>
      <c r="AT54" s="53">
        <v>0.85416666666666663</v>
      </c>
      <c r="AV54" s="8">
        <v>43483</v>
      </c>
      <c r="AW54">
        <v>0</v>
      </c>
    </row>
    <row r="55" spans="1:49" x14ac:dyDescent="0.25">
      <c r="A55">
        <v>24</v>
      </c>
      <c r="B55" t="s">
        <v>88</v>
      </c>
      <c r="C55" t="s">
        <v>59</v>
      </c>
      <c r="G55" s="1" t="s">
        <v>87</v>
      </c>
      <c r="I55" s="1" t="s">
        <v>226</v>
      </c>
      <c r="J55">
        <v>6</v>
      </c>
      <c r="K55" t="s">
        <v>60</v>
      </c>
      <c r="W55" s="1" t="s">
        <v>67</v>
      </c>
      <c r="AB55" t="s">
        <v>85</v>
      </c>
      <c r="AC55" t="str">
        <f t="shared" si="0"/>
        <v>A6RT-H6</v>
      </c>
      <c r="AD55" s="8">
        <v>43367</v>
      </c>
      <c r="AE55">
        <v>33</v>
      </c>
      <c r="AF55" t="s">
        <v>143</v>
      </c>
      <c r="AG55" t="s">
        <v>956</v>
      </c>
      <c r="AI55">
        <v>3</v>
      </c>
      <c r="AJ55">
        <v>2</v>
      </c>
      <c r="AK55" s="53">
        <v>0.71875</v>
      </c>
      <c r="AL55" s="8">
        <v>43375</v>
      </c>
      <c r="AM55" s="53">
        <v>0.84722222222222221</v>
      </c>
      <c r="AN55" t="s">
        <v>1020</v>
      </c>
    </row>
    <row r="56" spans="1:49" x14ac:dyDescent="0.25">
      <c r="A56">
        <v>25</v>
      </c>
      <c r="B56" t="s">
        <v>88</v>
      </c>
      <c r="C56" t="s">
        <v>59</v>
      </c>
      <c r="G56" s="1" t="s">
        <v>87</v>
      </c>
      <c r="I56" s="1" t="s">
        <v>226</v>
      </c>
      <c r="J56">
        <v>6</v>
      </c>
      <c r="K56" t="s">
        <v>60</v>
      </c>
      <c r="W56" s="1" t="s">
        <v>67</v>
      </c>
      <c r="AB56" t="s">
        <v>85</v>
      </c>
      <c r="AC56" t="str">
        <f t="shared" si="0"/>
        <v>A6RT-C11</v>
      </c>
      <c r="AF56" t="s">
        <v>144</v>
      </c>
    </row>
    <row r="57" spans="1:49" x14ac:dyDescent="0.25">
      <c r="A57">
        <v>26</v>
      </c>
      <c r="B57" t="s">
        <v>88</v>
      </c>
      <c r="C57" t="s">
        <v>59</v>
      </c>
      <c r="G57" s="1" t="s">
        <v>87</v>
      </c>
      <c r="I57" s="1" t="s">
        <v>226</v>
      </c>
      <c r="J57">
        <v>6</v>
      </c>
      <c r="K57" t="s">
        <v>60</v>
      </c>
      <c r="W57" s="1" t="s">
        <v>67</v>
      </c>
      <c r="AB57" t="s">
        <v>85</v>
      </c>
      <c r="AC57" t="str">
        <f t="shared" si="0"/>
        <v>A6RT-H5</v>
      </c>
      <c r="AF57" t="s">
        <v>145</v>
      </c>
    </row>
    <row r="58" spans="1:49" x14ac:dyDescent="0.25">
      <c r="A58">
        <v>27</v>
      </c>
      <c r="B58" t="s">
        <v>88</v>
      </c>
      <c r="C58" t="s">
        <v>59</v>
      </c>
      <c r="G58" s="1" t="s">
        <v>87</v>
      </c>
      <c r="I58" s="1" t="s">
        <v>226</v>
      </c>
      <c r="J58">
        <v>6</v>
      </c>
      <c r="K58" t="s">
        <v>60</v>
      </c>
      <c r="W58" s="1" t="s">
        <v>67</v>
      </c>
      <c r="AB58" t="s">
        <v>85</v>
      </c>
      <c r="AC58" t="str">
        <f t="shared" si="0"/>
        <v>A6RT-C1</v>
      </c>
      <c r="AD58" s="8">
        <v>43379</v>
      </c>
      <c r="AE58">
        <v>45</v>
      </c>
      <c r="AF58" t="s">
        <v>146</v>
      </c>
      <c r="AG58" t="s">
        <v>956</v>
      </c>
      <c r="AI58">
        <v>10</v>
      </c>
      <c r="AJ58">
        <v>2</v>
      </c>
      <c r="AK58" s="53">
        <v>0.43055555555555558</v>
      </c>
      <c r="AL58" s="8">
        <v>43387</v>
      </c>
      <c r="AM58" s="53">
        <v>0.83333333333333337</v>
      </c>
      <c r="AN58" t="s">
        <v>1647</v>
      </c>
    </row>
    <row r="59" spans="1:49" x14ac:dyDescent="0.25">
      <c r="A59">
        <v>28</v>
      </c>
      <c r="B59" t="s">
        <v>88</v>
      </c>
      <c r="C59" t="s">
        <v>59</v>
      </c>
      <c r="G59" s="1" t="s">
        <v>87</v>
      </c>
      <c r="I59" s="1" t="s">
        <v>226</v>
      </c>
      <c r="J59">
        <v>6</v>
      </c>
      <c r="K59" t="s">
        <v>60</v>
      </c>
      <c r="W59" s="1" t="s">
        <v>67</v>
      </c>
      <c r="AB59" t="s">
        <v>85</v>
      </c>
      <c r="AC59" t="str">
        <f t="shared" si="0"/>
        <v>A6RT-G12</v>
      </c>
      <c r="AD59" s="8">
        <v>43403</v>
      </c>
      <c r="AE59" s="84">
        <v>70</v>
      </c>
      <c r="AF59" t="s">
        <v>147</v>
      </c>
      <c r="AG59" t="s">
        <v>956</v>
      </c>
      <c r="AN59" t="s">
        <v>1765</v>
      </c>
      <c r="AV59" s="8">
        <v>43403</v>
      </c>
      <c r="AW59">
        <v>1</v>
      </c>
    </row>
    <row r="60" spans="1:49" x14ac:dyDescent="0.25">
      <c r="A60">
        <v>29</v>
      </c>
      <c r="B60" t="s">
        <v>88</v>
      </c>
      <c r="C60" t="s">
        <v>59</v>
      </c>
      <c r="G60" s="1" t="s">
        <v>87</v>
      </c>
      <c r="I60" s="1" t="s">
        <v>226</v>
      </c>
      <c r="J60">
        <v>6</v>
      </c>
      <c r="K60" t="s">
        <v>60</v>
      </c>
      <c r="W60" s="1" t="s">
        <v>67</v>
      </c>
      <c r="AB60" t="s">
        <v>85</v>
      </c>
      <c r="AC60" t="str">
        <f t="shared" si="0"/>
        <v>A6RT-G8</v>
      </c>
      <c r="AF60" t="s">
        <v>148</v>
      </c>
    </row>
    <row r="61" spans="1:49" x14ac:dyDescent="0.25">
      <c r="A61">
        <v>30</v>
      </c>
      <c r="B61" t="s">
        <v>88</v>
      </c>
      <c r="C61" t="s">
        <v>59</v>
      </c>
      <c r="G61" s="1" t="s">
        <v>87</v>
      </c>
      <c r="I61" s="1" t="s">
        <v>226</v>
      </c>
      <c r="J61">
        <v>6</v>
      </c>
      <c r="K61" t="s">
        <v>60</v>
      </c>
      <c r="W61" s="1" t="s">
        <v>67</v>
      </c>
      <c r="AB61" t="s">
        <v>85</v>
      </c>
      <c r="AC61" t="str">
        <f t="shared" si="0"/>
        <v>A6RT-C2</v>
      </c>
      <c r="AF61" t="s">
        <v>149</v>
      </c>
    </row>
    <row r="62" spans="1:49" x14ac:dyDescent="0.25">
      <c r="A62">
        <v>1</v>
      </c>
      <c r="B62" t="s">
        <v>89</v>
      </c>
      <c r="C62" t="s">
        <v>58</v>
      </c>
      <c r="G62" s="1" t="s">
        <v>87</v>
      </c>
      <c r="I62" s="1" t="s">
        <v>226</v>
      </c>
      <c r="J62">
        <v>6</v>
      </c>
      <c r="K62" t="s">
        <v>60</v>
      </c>
      <c r="W62" s="1" t="s">
        <v>67</v>
      </c>
      <c r="AB62" t="s">
        <v>86</v>
      </c>
      <c r="AC62" t="str">
        <f t="shared" si="0"/>
        <v>A6SO-F4</v>
      </c>
      <c r="AF62" t="s">
        <v>150</v>
      </c>
    </row>
    <row r="63" spans="1:49" x14ac:dyDescent="0.25">
      <c r="A63">
        <v>2</v>
      </c>
      <c r="B63" t="s">
        <v>89</v>
      </c>
      <c r="C63" t="s">
        <v>58</v>
      </c>
      <c r="G63" s="1" t="s">
        <v>87</v>
      </c>
      <c r="I63" s="1" t="s">
        <v>226</v>
      </c>
      <c r="J63">
        <v>6</v>
      </c>
      <c r="K63" t="s">
        <v>60</v>
      </c>
      <c r="W63" s="1" t="s">
        <v>67</v>
      </c>
      <c r="X63" s="8">
        <v>43501</v>
      </c>
      <c r="AB63" t="s">
        <v>86</v>
      </c>
      <c r="AC63" t="str">
        <f t="shared" si="0"/>
        <v>A6SO-D9</v>
      </c>
      <c r="AD63" s="8">
        <v>43555</v>
      </c>
      <c r="AE63">
        <v>54</v>
      </c>
      <c r="AF63" t="s">
        <v>151</v>
      </c>
      <c r="AG63" t="s">
        <v>956</v>
      </c>
      <c r="AH63" s="8">
        <v>43555</v>
      </c>
      <c r="AI63">
        <v>14</v>
      </c>
      <c r="AJ63">
        <v>2</v>
      </c>
      <c r="AK63" s="53">
        <v>0.61111111111111105</v>
      </c>
    </row>
    <row r="64" spans="1:49" x14ac:dyDescent="0.25">
      <c r="A64">
        <v>3</v>
      </c>
      <c r="B64" t="s">
        <v>89</v>
      </c>
      <c r="C64" t="s">
        <v>58</v>
      </c>
      <c r="G64" s="1" t="s">
        <v>87</v>
      </c>
      <c r="I64" s="1" t="s">
        <v>226</v>
      </c>
      <c r="J64">
        <v>6</v>
      </c>
      <c r="K64" t="s">
        <v>60</v>
      </c>
      <c r="W64" s="1" t="s">
        <v>67</v>
      </c>
      <c r="AB64" t="s">
        <v>86</v>
      </c>
      <c r="AC64" t="str">
        <f t="shared" ref="AC64:AC91" si="1">"A6"&amp;AB64&amp;"-"&amp;AF64</f>
        <v>A6SO-H8</v>
      </c>
      <c r="AF64" t="s">
        <v>152</v>
      </c>
    </row>
    <row r="65" spans="1:44" x14ac:dyDescent="0.25">
      <c r="A65">
        <v>4</v>
      </c>
      <c r="B65" t="s">
        <v>89</v>
      </c>
      <c r="C65" t="s">
        <v>58</v>
      </c>
      <c r="G65" s="1" t="s">
        <v>87</v>
      </c>
      <c r="I65" s="1" t="s">
        <v>226</v>
      </c>
      <c r="J65">
        <v>6</v>
      </c>
      <c r="K65" t="s">
        <v>60</v>
      </c>
      <c r="W65" s="1" t="s">
        <v>67</v>
      </c>
      <c r="AB65" t="s">
        <v>86</v>
      </c>
      <c r="AC65" t="str">
        <f t="shared" si="1"/>
        <v>A6SO-H12</v>
      </c>
      <c r="AF65" t="s">
        <v>153</v>
      </c>
    </row>
    <row r="66" spans="1:44" x14ac:dyDescent="0.25">
      <c r="A66">
        <v>5</v>
      </c>
      <c r="B66" t="s">
        <v>89</v>
      </c>
      <c r="C66" t="s">
        <v>58</v>
      </c>
      <c r="G66" s="1" t="s">
        <v>87</v>
      </c>
      <c r="I66" s="1" t="s">
        <v>226</v>
      </c>
      <c r="J66">
        <v>6</v>
      </c>
      <c r="K66" t="s">
        <v>60</v>
      </c>
      <c r="W66" s="1" t="s">
        <v>67</v>
      </c>
      <c r="AB66" t="s">
        <v>86</v>
      </c>
      <c r="AC66" t="str">
        <f t="shared" si="1"/>
        <v>A6SO-B10</v>
      </c>
      <c r="AF66" t="s">
        <v>154</v>
      </c>
    </row>
    <row r="67" spans="1:44" x14ac:dyDescent="0.25">
      <c r="A67">
        <v>6</v>
      </c>
      <c r="B67" t="s">
        <v>89</v>
      </c>
      <c r="C67" t="s">
        <v>58</v>
      </c>
      <c r="G67" s="1" t="s">
        <v>87</v>
      </c>
      <c r="I67" s="1" t="s">
        <v>226</v>
      </c>
      <c r="J67">
        <v>6</v>
      </c>
      <c r="K67" t="s">
        <v>60</v>
      </c>
      <c r="W67" s="1" t="s">
        <v>67</v>
      </c>
      <c r="X67" s="8">
        <v>43501</v>
      </c>
      <c r="AB67" t="s">
        <v>86</v>
      </c>
      <c r="AC67" t="str">
        <f t="shared" si="1"/>
        <v>A6SO-D3</v>
      </c>
      <c r="AD67" s="8">
        <v>43549</v>
      </c>
      <c r="AE67">
        <v>48</v>
      </c>
      <c r="AF67" t="s">
        <v>155</v>
      </c>
      <c r="AG67" t="s">
        <v>956</v>
      </c>
      <c r="AH67" s="8">
        <v>43549</v>
      </c>
      <c r="AI67">
        <v>1</v>
      </c>
      <c r="AJ67">
        <v>2</v>
      </c>
      <c r="AK67" s="53">
        <v>0.64236111111111105</v>
      </c>
    </row>
    <row r="68" spans="1:44" x14ac:dyDescent="0.25">
      <c r="A68">
        <v>7</v>
      </c>
      <c r="B68" t="s">
        <v>89</v>
      </c>
      <c r="C68" t="s">
        <v>58</v>
      </c>
      <c r="G68" s="1" t="s">
        <v>87</v>
      </c>
      <c r="I68" s="1" t="s">
        <v>226</v>
      </c>
      <c r="J68">
        <v>6</v>
      </c>
      <c r="K68" t="s">
        <v>60</v>
      </c>
      <c r="W68" s="1" t="s">
        <v>67</v>
      </c>
      <c r="X68" s="8">
        <v>43501</v>
      </c>
      <c r="AB68" t="s">
        <v>86</v>
      </c>
      <c r="AC68" t="str">
        <f t="shared" si="1"/>
        <v>A6SO-E6</v>
      </c>
      <c r="AD68" s="8">
        <v>43557</v>
      </c>
      <c r="AE68">
        <f>AD68-X68</f>
        <v>56</v>
      </c>
      <c r="AF68" t="s">
        <v>156</v>
      </c>
      <c r="AG68" t="s">
        <v>956</v>
      </c>
      <c r="AH68" s="8">
        <v>43557</v>
      </c>
      <c r="AI68">
        <v>8</v>
      </c>
      <c r="AJ68">
        <v>1</v>
      </c>
      <c r="AK68" s="53">
        <v>0.70347222222222217</v>
      </c>
    </row>
    <row r="69" spans="1:44" x14ac:dyDescent="0.25">
      <c r="A69">
        <v>8</v>
      </c>
      <c r="B69" t="s">
        <v>89</v>
      </c>
      <c r="C69" t="s">
        <v>58</v>
      </c>
      <c r="G69" s="1" t="s">
        <v>87</v>
      </c>
      <c r="I69" s="1" t="s">
        <v>226</v>
      </c>
      <c r="J69">
        <v>6</v>
      </c>
      <c r="K69" t="s">
        <v>60</v>
      </c>
      <c r="W69" s="1" t="s">
        <v>67</v>
      </c>
      <c r="X69" s="8">
        <v>43501</v>
      </c>
      <c r="AB69" t="s">
        <v>86</v>
      </c>
      <c r="AC69" t="str">
        <f t="shared" si="1"/>
        <v>A6SO-F1</v>
      </c>
      <c r="AD69" s="8">
        <v>43553</v>
      </c>
      <c r="AE69">
        <v>52</v>
      </c>
      <c r="AF69" t="s">
        <v>157</v>
      </c>
      <c r="AG69" t="s">
        <v>956</v>
      </c>
      <c r="AH69" s="8">
        <v>43553</v>
      </c>
      <c r="AI69">
        <v>28</v>
      </c>
      <c r="AJ69">
        <v>1</v>
      </c>
      <c r="AK69" s="53">
        <v>0.77708333333333324</v>
      </c>
    </row>
    <row r="70" spans="1:44" x14ac:dyDescent="0.25">
      <c r="A70">
        <v>9</v>
      </c>
      <c r="B70" t="s">
        <v>89</v>
      </c>
      <c r="C70" t="s">
        <v>58</v>
      </c>
      <c r="G70" s="1" t="s">
        <v>87</v>
      </c>
      <c r="I70" s="1" t="s">
        <v>226</v>
      </c>
      <c r="J70">
        <v>6</v>
      </c>
      <c r="K70" t="s">
        <v>60</v>
      </c>
      <c r="W70" s="1" t="s">
        <v>67</v>
      </c>
      <c r="AB70" t="s">
        <v>86</v>
      </c>
      <c r="AC70" t="str">
        <f t="shared" si="1"/>
        <v>A6SO-F11</v>
      </c>
      <c r="AF70" t="s">
        <v>158</v>
      </c>
    </row>
    <row r="71" spans="1:44" x14ac:dyDescent="0.25">
      <c r="A71">
        <v>10</v>
      </c>
      <c r="B71" t="s">
        <v>89</v>
      </c>
      <c r="C71" t="s">
        <v>58</v>
      </c>
      <c r="G71" s="1" t="s">
        <v>87</v>
      </c>
      <c r="I71" s="1" t="s">
        <v>226</v>
      </c>
      <c r="J71">
        <v>6</v>
      </c>
      <c r="K71" t="s">
        <v>60</v>
      </c>
      <c r="W71" s="1" t="s">
        <v>67</v>
      </c>
      <c r="X71" s="8">
        <v>43501</v>
      </c>
      <c r="AB71" t="s">
        <v>86</v>
      </c>
      <c r="AC71" t="str">
        <f t="shared" si="1"/>
        <v>A6SO-G9</v>
      </c>
      <c r="AD71" s="8">
        <v>43551</v>
      </c>
      <c r="AE71">
        <v>50</v>
      </c>
      <c r="AF71" t="s">
        <v>159</v>
      </c>
      <c r="AG71" t="s">
        <v>956</v>
      </c>
      <c r="AH71" s="8">
        <v>43551</v>
      </c>
      <c r="AI71">
        <v>3</v>
      </c>
      <c r="AJ71">
        <v>2</v>
      </c>
      <c r="AK71" s="53">
        <v>0.69444444444444453</v>
      </c>
    </row>
    <row r="72" spans="1:44" x14ac:dyDescent="0.25">
      <c r="A72">
        <v>11</v>
      </c>
      <c r="B72" t="s">
        <v>89</v>
      </c>
      <c r="C72" t="s">
        <v>58</v>
      </c>
      <c r="G72" s="1" t="s">
        <v>87</v>
      </c>
      <c r="I72" s="1" t="s">
        <v>226</v>
      </c>
      <c r="J72">
        <v>6</v>
      </c>
      <c r="K72" t="s">
        <v>60</v>
      </c>
      <c r="W72" s="1" t="s">
        <v>67</v>
      </c>
      <c r="X72" s="8">
        <v>43501</v>
      </c>
      <c r="AB72" t="s">
        <v>86</v>
      </c>
      <c r="AC72" t="str">
        <f t="shared" si="1"/>
        <v>A6SO-D6</v>
      </c>
      <c r="AD72" s="8">
        <v>43551</v>
      </c>
      <c r="AE72">
        <v>50</v>
      </c>
      <c r="AF72" t="s">
        <v>160</v>
      </c>
      <c r="AG72" t="s">
        <v>956</v>
      </c>
      <c r="AH72" s="8">
        <v>43551</v>
      </c>
      <c r="AI72">
        <v>26</v>
      </c>
      <c r="AJ72">
        <v>1</v>
      </c>
      <c r="AK72" s="53">
        <v>0.69444444444444453</v>
      </c>
    </row>
    <row r="73" spans="1:44" x14ac:dyDescent="0.25">
      <c r="A73">
        <v>12</v>
      </c>
      <c r="B73" t="s">
        <v>89</v>
      </c>
      <c r="C73" t="s">
        <v>58</v>
      </c>
      <c r="G73" s="1" t="s">
        <v>87</v>
      </c>
      <c r="I73" s="1" t="s">
        <v>226</v>
      </c>
      <c r="J73">
        <v>6</v>
      </c>
      <c r="K73" t="s">
        <v>60</v>
      </c>
      <c r="W73" s="1" t="s">
        <v>67</v>
      </c>
      <c r="AB73" t="s">
        <v>86</v>
      </c>
      <c r="AC73" t="str">
        <f t="shared" si="1"/>
        <v>A6SO-C4</v>
      </c>
      <c r="AF73" t="s">
        <v>161</v>
      </c>
    </row>
    <row r="74" spans="1:44" x14ac:dyDescent="0.25">
      <c r="A74">
        <v>13</v>
      </c>
      <c r="B74" t="s">
        <v>89</v>
      </c>
      <c r="C74" t="s">
        <v>58</v>
      </c>
      <c r="G74" s="1" t="s">
        <v>87</v>
      </c>
      <c r="I74" s="1" t="s">
        <v>226</v>
      </c>
      <c r="J74">
        <v>6</v>
      </c>
      <c r="K74" t="s">
        <v>60</v>
      </c>
      <c r="W74" s="1" t="s">
        <v>67</v>
      </c>
      <c r="AB74" t="s">
        <v>86</v>
      </c>
      <c r="AC74" t="str">
        <f t="shared" si="1"/>
        <v>A6SO-D12</v>
      </c>
      <c r="AF74" t="s">
        <v>162</v>
      </c>
    </row>
    <row r="75" spans="1:44" x14ac:dyDescent="0.25">
      <c r="A75">
        <v>14</v>
      </c>
      <c r="B75" t="s">
        <v>89</v>
      </c>
      <c r="C75" t="s">
        <v>58</v>
      </c>
      <c r="G75" s="1" t="s">
        <v>87</v>
      </c>
      <c r="I75" s="1" t="s">
        <v>226</v>
      </c>
      <c r="J75">
        <v>6</v>
      </c>
      <c r="K75" t="s">
        <v>60</v>
      </c>
      <c r="W75" s="1" t="s">
        <v>67</v>
      </c>
      <c r="AB75" t="s">
        <v>86</v>
      </c>
      <c r="AC75" t="str">
        <f t="shared" si="1"/>
        <v>A6SO-B5</v>
      </c>
      <c r="AF75" t="s">
        <v>163</v>
      </c>
    </row>
    <row r="76" spans="1:44" x14ac:dyDescent="0.25">
      <c r="A76">
        <v>15</v>
      </c>
      <c r="B76" t="s">
        <v>89</v>
      </c>
      <c r="C76" t="s">
        <v>58</v>
      </c>
      <c r="G76" s="1" t="s">
        <v>87</v>
      </c>
      <c r="I76" s="1" t="s">
        <v>226</v>
      </c>
      <c r="J76">
        <v>6</v>
      </c>
      <c r="K76" t="s">
        <v>60</v>
      </c>
      <c r="W76" s="1" t="s">
        <v>67</v>
      </c>
      <c r="X76" s="8">
        <v>43501</v>
      </c>
      <c r="AB76" t="s">
        <v>86</v>
      </c>
      <c r="AC76" t="str">
        <f t="shared" si="1"/>
        <v>A6SO-A7</v>
      </c>
      <c r="AD76" s="8">
        <v>43550</v>
      </c>
      <c r="AE76">
        <v>49</v>
      </c>
      <c r="AF76" t="s">
        <v>164</v>
      </c>
      <c r="AG76" t="s">
        <v>956</v>
      </c>
      <c r="AH76" s="8">
        <v>43550</v>
      </c>
      <c r="AI76">
        <v>18</v>
      </c>
      <c r="AJ76">
        <v>2</v>
      </c>
      <c r="AK76" s="53">
        <v>0.70486111111111116</v>
      </c>
    </row>
    <row r="77" spans="1:44" x14ac:dyDescent="0.25">
      <c r="A77">
        <v>16</v>
      </c>
      <c r="B77" t="s">
        <v>89</v>
      </c>
      <c r="C77" t="s">
        <v>59</v>
      </c>
      <c r="G77" s="1" t="s">
        <v>87</v>
      </c>
      <c r="I77" s="1" t="s">
        <v>226</v>
      </c>
      <c r="J77">
        <v>6</v>
      </c>
      <c r="K77" t="s">
        <v>60</v>
      </c>
      <c r="W77" s="1" t="s">
        <v>67</v>
      </c>
      <c r="X77" s="8">
        <v>43501</v>
      </c>
      <c r="AB77" t="s">
        <v>86</v>
      </c>
      <c r="AC77" t="str">
        <f t="shared" si="1"/>
        <v>A6SO-H3</v>
      </c>
      <c r="AD77" s="8">
        <v>43548</v>
      </c>
      <c r="AE77">
        <f>AD77-X77</f>
        <v>47</v>
      </c>
      <c r="AF77" t="s">
        <v>165</v>
      </c>
      <c r="AG77" t="s">
        <v>956</v>
      </c>
      <c r="AH77" s="8">
        <v>43548</v>
      </c>
      <c r="AI77">
        <v>32</v>
      </c>
      <c r="AJ77">
        <v>2</v>
      </c>
      <c r="AK77" s="53">
        <v>0.5625</v>
      </c>
      <c r="AL77" s="8">
        <v>43556</v>
      </c>
      <c r="AM77" s="53">
        <v>0.83680555555555547</v>
      </c>
      <c r="AO77">
        <v>4</v>
      </c>
      <c r="AP77">
        <v>8</v>
      </c>
      <c r="AQ77" s="8">
        <v>43556</v>
      </c>
      <c r="AR77" s="53">
        <v>0.83680555555555547</v>
      </c>
    </row>
    <row r="78" spans="1:44" x14ac:dyDescent="0.25">
      <c r="A78">
        <v>17</v>
      </c>
      <c r="B78" t="s">
        <v>89</v>
      </c>
      <c r="C78" t="s">
        <v>59</v>
      </c>
      <c r="G78" s="1" t="s">
        <v>87</v>
      </c>
      <c r="I78" s="1" t="s">
        <v>226</v>
      </c>
      <c r="J78">
        <v>6</v>
      </c>
      <c r="K78" t="s">
        <v>60</v>
      </c>
      <c r="W78" s="1" t="s">
        <v>67</v>
      </c>
      <c r="AB78" t="s">
        <v>86</v>
      </c>
      <c r="AC78" t="str">
        <f t="shared" si="1"/>
        <v>A6SO-A8</v>
      </c>
      <c r="AF78" t="s">
        <v>166</v>
      </c>
    </row>
    <row r="79" spans="1:44" x14ac:dyDescent="0.25">
      <c r="A79">
        <v>18</v>
      </c>
      <c r="B79" t="s">
        <v>89</v>
      </c>
      <c r="C79" t="s">
        <v>59</v>
      </c>
      <c r="G79" s="1" t="s">
        <v>87</v>
      </c>
      <c r="I79" s="1" t="s">
        <v>226</v>
      </c>
      <c r="J79">
        <v>6</v>
      </c>
      <c r="K79" t="s">
        <v>60</v>
      </c>
      <c r="W79" s="1" t="s">
        <v>67</v>
      </c>
      <c r="AB79" t="s">
        <v>86</v>
      </c>
      <c r="AC79" t="str">
        <f t="shared" si="1"/>
        <v>A6SO-E9</v>
      </c>
      <c r="AF79" t="s">
        <v>167</v>
      </c>
    </row>
    <row r="80" spans="1:44" x14ac:dyDescent="0.25">
      <c r="A80">
        <v>19</v>
      </c>
      <c r="B80" t="s">
        <v>89</v>
      </c>
      <c r="C80" t="s">
        <v>59</v>
      </c>
      <c r="G80" s="1" t="s">
        <v>87</v>
      </c>
      <c r="I80" s="1" t="s">
        <v>226</v>
      </c>
      <c r="J80">
        <v>6</v>
      </c>
      <c r="K80" t="s">
        <v>60</v>
      </c>
      <c r="W80" s="1" t="s">
        <v>67</v>
      </c>
      <c r="AB80" t="s">
        <v>86</v>
      </c>
      <c r="AC80" t="str">
        <f t="shared" si="1"/>
        <v>A6SO-C6</v>
      </c>
      <c r="AF80" t="s">
        <v>168</v>
      </c>
    </row>
    <row r="81" spans="1:49" x14ac:dyDescent="0.25">
      <c r="A81">
        <v>20</v>
      </c>
      <c r="B81" t="s">
        <v>89</v>
      </c>
      <c r="C81" t="s">
        <v>59</v>
      </c>
      <c r="G81" s="1" t="s">
        <v>87</v>
      </c>
      <c r="I81" s="1" t="s">
        <v>226</v>
      </c>
      <c r="J81">
        <v>6</v>
      </c>
      <c r="K81" t="s">
        <v>60</v>
      </c>
      <c r="W81" s="1" t="s">
        <v>67</v>
      </c>
      <c r="AB81" t="s">
        <v>86</v>
      </c>
      <c r="AC81" t="str">
        <f t="shared" si="1"/>
        <v>A6SO-B1</v>
      </c>
      <c r="AF81" t="s">
        <v>169</v>
      </c>
    </row>
    <row r="82" spans="1:49" x14ac:dyDescent="0.25">
      <c r="A82">
        <v>21</v>
      </c>
      <c r="B82" t="s">
        <v>89</v>
      </c>
      <c r="C82" t="s">
        <v>59</v>
      </c>
      <c r="G82" s="1" t="s">
        <v>87</v>
      </c>
      <c r="I82" s="1" t="s">
        <v>226</v>
      </c>
      <c r="J82">
        <v>6</v>
      </c>
      <c r="K82" t="s">
        <v>60</v>
      </c>
      <c r="W82" s="1" t="s">
        <v>67</v>
      </c>
      <c r="AB82" t="s">
        <v>86</v>
      </c>
      <c r="AC82" t="str">
        <f t="shared" si="1"/>
        <v>A6SO-D8</v>
      </c>
      <c r="AF82" t="s">
        <v>170</v>
      </c>
    </row>
    <row r="83" spans="1:49" x14ac:dyDescent="0.25">
      <c r="A83">
        <v>22</v>
      </c>
      <c r="B83" t="s">
        <v>89</v>
      </c>
      <c r="C83" t="s">
        <v>59</v>
      </c>
      <c r="G83" s="1" t="s">
        <v>87</v>
      </c>
      <c r="I83" s="1" t="s">
        <v>226</v>
      </c>
      <c r="J83">
        <v>6</v>
      </c>
      <c r="K83" t="s">
        <v>60</v>
      </c>
      <c r="W83" s="1" t="s">
        <v>67</v>
      </c>
      <c r="AB83" t="s">
        <v>86</v>
      </c>
      <c r="AC83" t="str">
        <f t="shared" si="1"/>
        <v>A6SO-F7</v>
      </c>
      <c r="AF83" t="s">
        <v>171</v>
      </c>
    </row>
    <row r="84" spans="1:49" x14ac:dyDescent="0.25">
      <c r="A84">
        <v>23</v>
      </c>
      <c r="B84" t="s">
        <v>89</v>
      </c>
      <c r="C84" t="s">
        <v>59</v>
      </c>
      <c r="G84" s="1" t="s">
        <v>87</v>
      </c>
      <c r="I84" s="1" t="s">
        <v>226</v>
      </c>
      <c r="J84">
        <v>6</v>
      </c>
      <c r="K84" t="s">
        <v>60</v>
      </c>
      <c r="W84" s="1" t="s">
        <v>67</v>
      </c>
      <c r="AB84" t="s">
        <v>86</v>
      </c>
      <c r="AC84" t="str">
        <f t="shared" si="1"/>
        <v>A6SO-D2</v>
      </c>
      <c r="AF84" t="s">
        <v>172</v>
      </c>
    </row>
    <row r="85" spans="1:49" x14ac:dyDescent="0.25">
      <c r="A85">
        <v>24</v>
      </c>
      <c r="B85" t="s">
        <v>89</v>
      </c>
      <c r="C85" t="s">
        <v>59</v>
      </c>
      <c r="G85" s="1" t="s">
        <v>87</v>
      </c>
      <c r="I85" s="1" t="s">
        <v>226</v>
      </c>
      <c r="J85">
        <v>6</v>
      </c>
      <c r="K85" t="s">
        <v>60</v>
      </c>
      <c r="W85" s="1" t="s">
        <v>67</v>
      </c>
      <c r="AB85" t="s">
        <v>86</v>
      </c>
      <c r="AC85" t="str">
        <f t="shared" si="1"/>
        <v>A6SO-B8</v>
      </c>
      <c r="AF85" t="s">
        <v>173</v>
      </c>
    </row>
    <row r="86" spans="1:49" x14ac:dyDescent="0.25">
      <c r="A86">
        <v>25</v>
      </c>
      <c r="B86" t="s">
        <v>89</v>
      </c>
      <c r="C86" t="s">
        <v>59</v>
      </c>
      <c r="G86" s="1" t="s">
        <v>87</v>
      </c>
      <c r="I86" s="1" t="s">
        <v>226</v>
      </c>
      <c r="J86">
        <v>6</v>
      </c>
      <c r="K86" t="s">
        <v>60</v>
      </c>
      <c r="W86" s="1" t="s">
        <v>67</v>
      </c>
      <c r="X86" s="8">
        <v>43501</v>
      </c>
      <c r="AB86" t="s">
        <v>86</v>
      </c>
      <c r="AC86" t="str">
        <f t="shared" si="1"/>
        <v>A6SO-H10</v>
      </c>
      <c r="AD86" s="8">
        <v>43547</v>
      </c>
      <c r="AE86">
        <f>AD86-X86</f>
        <v>46</v>
      </c>
      <c r="AF86" t="s">
        <v>174</v>
      </c>
      <c r="AG86" t="s">
        <v>956</v>
      </c>
      <c r="AH86" s="8">
        <v>43547</v>
      </c>
      <c r="AI86">
        <v>9</v>
      </c>
      <c r="AJ86">
        <v>1</v>
      </c>
      <c r="AK86" s="53">
        <v>0.74305555555555547</v>
      </c>
      <c r="AL86" s="8">
        <v>43556</v>
      </c>
      <c r="AM86" s="53">
        <v>0.70486111111111116</v>
      </c>
      <c r="AN86" t="s">
        <v>1845</v>
      </c>
      <c r="AV86" s="8">
        <v>43556</v>
      </c>
      <c r="AW86">
        <v>1</v>
      </c>
    </row>
    <row r="87" spans="1:49" x14ac:dyDescent="0.25">
      <c r="A87">
        <v>26</v>
      </c>
      <c r="B87" t="s">
        <v>89</v>
      </c>
      <c r="C87" t="s">
        <v>59</v>
      </c>
      <c r="G87" s="1" t="s">
        <v>87</v>
      </c>
      <c r="I87" s="1" t="s">
        <v>226</v>
      </c>
      <c r="J87">
        <v>6</v>
      </c>
      <c r="K87" t="s">
        <v>60</v>
      </c>
      <c r="W87" s="1" t="s">
        <v>67</v>
      </c>
      <c r="AB87" t="s">
        <v>86</v>
      </c>
      <c r="AC87" t="str">
        <f t="shared" si="1"/>
        <v>A6SO-E12</v>
      </c>
      <c r="AF87" t="s">
        <v>175</v>
      </c>
    </row>
    <row r="88" spans="1:49" x14ac:dyDescent="0.25">
      <c r="A88">
        <v>27</v>
      </c>
      <c r="B88" t="s">
        <v>89</v>
      </c>
      <c r="C88" t="s">
        <v>59</v>
      </c>
      <c r="G88" s="1" t="s">
        <v>87</v>
      </c>
      <c r="I88" s="1" t="s">
        <v>226</v>
      </c>
      <c r="J88">
        <v>6</v>
      </c>
      <c r="K88" t="s">
        <v>60</v>
      </c>
      <c r="W88" s="1" t="s">
        <v>67</v>
      </c>
      <c r="AB88" t="s">
        <v>86</v>
      </c>
      <c r="AC88" t="str">
        <f t="shared" si="1"/>
        <v>A6SO-C9</v>
      </c>
      <c r="AF88" t="s">
        <v>176</v>
      </c>
    </row>
    <row r="89" spans="1:49" x14ac:dyDescent="0.25">
      <c r="A89">
        <v>28</v>
      </c>
      <c r="B89" t="s">
        <v>89</v>
      </c>
      <c r="C89" t="s">
        <v>59</v>
      </c>
      <c r="G89" s="1" t="s">
        <v>87</v>
      </c>
      <c r="I89" s="1" t="s">
        <v>226</v>
      </c>
      <c r="J89">
        <v>6</v>
      </c>
      <c r="K89" t="s">
        <v>60</v>
      </c>
      <c r="W89" s="1" t="s">
        <v>67</v>
      </c>
      <c r="X89" s="8">
        <v>43501</v>
      </c>
      <c r="AB89" t="s">
        <v>86</v>
      </c>
      <c r="AC89" t="str">
        <f t="shared" si="1"/>
        <v>A6SO-B7</v>
      </c>
      <c r="AD89" s="8">
        <v>43542</v>
      </c>
      <c r="AE89">
        <f>AD89-X89</f>
        <v>41</v>
      </c>
      <c r="AF89" t="s">
        <v>177</v>
      </c>
      <c r="AG89" t="s">
        <v>956</v>
      </c>
      <c r="AH89" s="8">
        <v>43542</v>
      </c>
      <c r="AI89">
        <v>3</v>
      </c>
      <c r="AJ89">
        <v>1</v>
      </c>
      <c r="AK89" s="53">
        <v>0.61597222222222225</v>
      </c>
      <c r="AL89" s="8">
        <v>43551</v>
      </c>
      <c r="AM89" s="53">
        <v>0.83333333333333337</v>
      </c>
      <c r="AN89" t="s">
        <v>1841</v>
      </c>
      <c r="AO89">
        <v>3</v>
      </c>
      <c r="AP89">
        <v>8</v>
      </c>
      <c r="AQ89" s="8">
        <v>43551</v>
      </c>
      <c r="AR89" s="53">
        <v>0.83333333333333337</v>
      </c>
    </row>
    <row r="90" spans="1:49" x14ac:dyDescent="0.25">
      <c r="A90">
        <v>29</v>
      </c>
      <c r="B90" t="s">
        <v>89</v>
      </c>
      <c r="C90" t="s">
        <v>59</v>
      </c>
      <c r="G90" s="1" t="s">
        <v>87</v>
      </c>
      <c r="I90" s="1" t="s">
        <v>226</v>
      </c>
      <c r="J90">
        <v>6</v>
      </c>
      <c r="K90" t="s">
        <v>60</v>
      </c>
      <c r="W90" s="1" t="s">
        <v>67</v>
      </c>
      <c r="AB90" t="s">
        <v>86</v>
      </c>
      <c r="AC90" t="str">
        <f t="shared" si="1"/>
        <v>A6SO-E2</v>
      </c>
      <c r="AF90" t="s">
        <v>178</v>
      </c>
    </row>
    <row r="91" spans="1:49" x14ac:dyDescent="0.25">
      <c r="A91">
        <v>30</v>
      </c>
      <c r="B91" t="s">
        <v>89</v>
      </c>
      <c r="C91" t="s">
        <v>59</v>
      </c>
      <c r="G91" s="1" t="s">
        <v>87</v>
      </c>
      <c r="I91" s="1" t="s">
        <v>226</v>
      </c>
      <c r="J91">
        <v>6</v>
      </c>
      <c r="K91" t="s">
        <v>60</v>
      </c>
      <c r="W91" s="1" t="s">
        <v>67</v>
      </c>
      <c r="AB91" t="s">
        <v>86</v>
      </c>
      <c r="AC91" t="str">
        <f t="shared" si="1"/>
        <v>A6SO-E3</v>
      </c>
      <c r="AF91" t="s">
        <v>179</v>
      </c>
    </row>
    <row r="92" spans="1:49" x14ac:dyDescent="0.25">
      <c r="A92">
        <v>1</v>
      </c>
      <c r="B92" t="s">
        <v>229</v>
      </c>
      <c r="C92" t="s">
        <v>58</v>
      </c>
      <c r="D92">
        <v>9.9659999999999993</v>
      </c>
      <c r="E92" s="1" t="s">
        <v>232</v>
      </c>
      <c r="G92" s="1" t="s">
        <v>87</v>
      </c>
      <c r="H92" s="1" t="s">
        <v>67</v>
      </c>
      <c r="I92" s="1" t="s">
        <v>228</v>
      </c>
      <c r="J92">
        <v>11</v>
      </c>
      <c r="K92" t="s">
        <v>60</v>
      </c>
      <c r="L92">
        <v>6262</v>
      </c>
      <c r="M92" s="18">
        <v>0.47093750000000001</v>
      </c>
      <c r="N92">
        <v>0.1970401</v>
      </c>
      <c r="O92">
        <v>9.2330000000000005</v>
      </c>
      <c r="P92" s="53">
        <v>0.34791666666666665</v>
      </c>
      <c r="Q92" s="18">
        <v>0.49005787037037035</v>
      </c>
      <c r="R92">
        <v>0.11651019999999999</v>
      </c>
      <c r="W92" s="1" t="s">
        <v>72</v>
      </c>
      <c r="AB92" t="s">
        <v>86</v>
      </c>
      <c r="AC92" t="s">
        <v>822</v>
      </c>
      <c r="AF92" t="s">
        <v>120</v>
      </c>
    </row>
    <row r="93" spans="1:49" x14ac:dyDescent="0.25">
      <c r="A93">
        <v>2</v>
      </c>
      <c r="B93" t="s">
        <v>229</v>
      </c>
      <c r="C93" t="s">
        <v>58</v>
      </c>
      <c r="D93">
        <v>9.9120000000000008</v>
      </c>
      <c r="G93" s="1" t="s">
        <v>87</v>
      </c>
      <c r="H93" s="1" t="s">
        <v>67</v>
      </c>
      <c r="I93" s="1" t="s">
        <v>228</v>
      </c>
      <c r="J93">
        <v>11</v>
      </c>
      <c r="K93" t="s">
        <v>60</v>
      </c>
      <c r="L93">
        <v>6262</v>
      </c>
      <c r="M93" s="18">
        <v>0.47167824074074072</v>
      </c>
      <c r="N93">
        <v>0.13336590000000001</v>
      </c>
      <c r="O93">
        <v>9.1189999999999998</v>
      </c>
      <c r="Q93" s="18">
        <v>0.49108796296296298</v>
      </c>
      <c r="R93" s="19">
        <v>9.3841980000000005E-2</v>
      </c>
      <c r="T93" s="19"/>
      <c r="U93" s="19"/>
      <c r="W93" s="1" t="s">
        <v>72</v>
      </c>
      <c r="AB93" t="s">
        <v>84</v>
      </c>
      <c r="AC93" t="s">
        <v>823</v>
      </c>
    </row>
    <row r="94" spans="1:49" x14ac:dyDescent="0.25">
      <c r="A94">
        <v>3</v>
      </c>
      <c r="B94" t="s">
        <v>229</v>
      </c>
      <c r="C94" t="s">
        <v>58</v>
      </c>
      <c r="D94">
        <v>6.5419999999999998</v>
      </c>
      <c r="G94" s="1" t="s">
        <v>87</v>
      </c>
      <c r="H94" s="1" t="s">
        <v>67</v>
      </c>
      <c r="I94" s="1" t="s">
        <v>228</v>
      </c>
      <c r="J94">
        <v>11</v>
      </c>
      <c r="K94" t="s">
        <v>60</v>
      </c>
      <c r="L94">
        <v>6262</v>
      </c>
      <c r="M94" s="18">
        <v>0.4725462962962963</v>
      </c>
      <c r="N94">
        <v>0.74489930000000004</v>
      </c>
      <c r="Q94" s="18"/>
      <c r="W94" s="1" t="s">
        <v>72</v>
      </c>
      <c r="AB94" t="s">
        <v>84</v>
      </c>
      <c r="AC94" t="s">
        <v>824</v>
      </c>
    </row>
    <row r="95" spans="1:49" x14ac:dyDescent="0.25">
      <c r="A95">
        <v>4</v>
      </c>
      <c r="B95" t="s">
        <v>229</v>
      </c>
      <c r="C95" t="s">
        <v>59</v>
      </c>
      <c r="D95">
        <v>9.1750000000000007</v>
      </c>
      <c r="G95" s="1" t="s">
        <v>87</v>
      </c>
      <c r="H95" s="1" t="s">
        <v>67</v>
      </c>
      <c r="I95" s="1" t="s">
        <v>228</v>
      </c>
      <c r="J95">
        <v>11</v>
      </c>
      <c r="K95" t="s">
        <v>60</v>
      </c>
      <c r="L95">
        <v>6262</v>
      </c>
      <c r="M95" s="18">
        <v>0.47342592592592592</v>
      </c>
      <c r="N95">
        <v>0.85287159999999995</v>
      </c>
      <c r="O95">
        <v>8.875</v>
      </c>
      <c r="Q95" s="18">
        <v>0.49262731481481481</v>
      </c>
      <c r="R95">
        <v>0.68271610000000005</v>
      </c>
      <c r="W95" s="1" t="s">
        <v>72</v>
      </c>
      <c r="AB95" t="s">
        <v>86</v>
      </c>
      <c r="AC95" t="s">
        <v>825</v>
      </c>
      <c r="AF95" t="s">
        <v>251</v>
      </c>
    </row>
    <row r="96" spans="1:49" x14ac:dyDescent="0.25">
      <c r="A96">
        <v>5</v>
      </c>
      <c r="B96" t="s">
        <v>229</v>
      </c>
      <c r="C96" t="s">
        <v>59</v>
      </c>
      <c r="D96">
        <v>6.3680000000000003</v>
      </c>
      <c r="G96" s="1" t="s">
        <v>87</v>
      </c>
      <c r="H96" s="1" t="s">
        <v>67</v>
      </c>
      <c r="I96" s="1" t="s">
        <v>228</v>
      </c>
      <c r="J96">
        <v>11</v>
      </c>
      <c r="K96" t="s">
        <v>60</v>
      </c>
      <c r="L96">
        <v>6262</v>
      </c>
      <c r="M96" s="18">
        <v>0.47438657407407409</v>
      </c>
      <c r="N96">
        <v>0.13788710000000001</v>
      </c>
      <c r="O96">
        <v>5.9580000000000002</v>
      </c>
      <c r="Q96" s="18">
        <v>0.49357638888888888</v>
      </c>
      <c r="R96" s="19">
        <v>6.7306560000000001E-2</v>
      </c>
      <c r="T96" s="19"/>
      <c r="U96" s="19"/>
      <c r="W96" s="1" t="s">
        <v>72</v>
      </c>
      <c r="AB96" t="s">
        <v>86</v>
      </c>
      <c r="AC96" t="s">
        <v>1570</v>
      </c>
      <c r="AF96" t="s">
        <v>129</v>
      </c>
    </row>
    <row r="97" spans="1:49" x14ac:dyDescent="0.25">
      <c r="A97">
        <v>6</v>
      </c>
      <c r="B97" t="s">
        <v>229</v>
      </c>
      <c r="C97" t="s">
        <v>58</v>
      </c>
      <c r="D97">
        <v>11.004</v>
      </c>
      <c r="G97" s="1" t="s">
        <v>87</v>
      </c>
      <c r="H97" s="1" t="s">
        <v>67</v>
      </c>
      <c r="I97" s="1" t="s">
        <v>228</v>
      </c>
      <c r="J97">
        <v>11</v>
      </c>
      <c r="K97" t="s">
        <v>60</v>
      </c>
      <c r="L97">
        <v>6262</v>
      </c>
      <c r="M97" s="18">
        <v>0.47538194444444448</v>
      </c>
      <c r="N97">
        <v>0.2489103</v>
      </c>
      <c r="O97">
        <v>10.28</v>
      </c>
      <c r="Q97" s="18">
        <v>0.49435185185185188</v>
      </c>
      <c r="R97">
        <v>0.1436431</v>
      </c>
      <c r="W97" s="1" t="s">
        <v>72</v>
      </c>
      <c r="AB97" t="s">
        <v>84</v>
      </c>
      <c r="AC97" t="s">
        <v>827</v>
      </c>
    </row>
    <row r="98" spans="1:49" x14ac:dyDescent="0.25">
      <c r="A98">
        <v>7</v>
      </c>
      <c r="B98" t="s">
        <v>229</v>
      </c>
      <c r="C98" t="s">
        <v>58</v>
      </c>
      <c r="D98">
        <v>7.3</v>
      </c>
      <c r="G98" s="1" t="s">
        <v>87</v>
      </c>
      <c r="H98" s="1" t="s">
        <v>67</v>
      </c>
      <c r="I98" s="1" t="s">
        <v>228</v>
      </c>
      <c r="J98">
        <v>11</v>
      </c>
      <c r="K98" t="s">
        <v>60</v>
      </c>
      <c r="L98">
        <v>6262</v>
      </c>
      <c r="M98" s="18">
        <v>0.47619212962962965</v>
      </c>
      <c r="N98">
        <v>0.3853647</v>
      </c>
      <c r="O98">
        <v>6.681</v>
      </c>
      <c r="Q98" s="18">
        <v>0.49517361111111113</v>
      </c>
      <c r="R98">
        <v>0.77973190000000003</v>
      </c>
      <c r="W98" s="1" t="s">
        <v>72</v>
      </c>
      <c r="X98" s="8">
        <v>43504</v>
      </c>
      <c r="Y98" s="8">
        <v>43504</v>
      </c>
      <c r="AB98" t="s">
        <v>86</v>
      </c>
      <c r="AC98" t="s">
        <v>828</v>
      </c>
      <c r="AD98" s="8">
        <v>43531</v>
      </c>
      <c r="AE98">
        <f>AD98-Y98</f>
        <v>27</v>
      </c>
      <c r="AF98" t="s">
        <v>152</v>
      </c>
      <c r="AG98" t="s">
        <v>956</v>
      </c>
      <c r="AH98" s="8">
        <v>43531</v>
      </c>
      <c r="AI98">
        <v>31</v>
      </c>
      <c r="AJ98">
        <v>1</v>
      </c>
      <c r="AK98" s="53">
        <v>0.58888888888888891</v>
      </c>
      <c r="AL98" s="8">
        <v>43544</v>
      </c>
      <c r="AM98" s="53">
        <v>0.87708333333333333</v>
      </c>
      <c r="AO98">
        <v>3</v>
      </c>
      <c r="AP98">
        <v>16</v>
      </c>
      <c r="AQ98" s="8">
        <v>43544</v>
      </c>
      <c r="AR98" s="53">
        <v>0.87708333333333333</v>
      </c>
      <c r="AS98" s="8">
        <v>43551</v>
      </c>
      <c r="AT98" s="53">
        <v>0.83333333333333337</v>
      </c>
      <c r="AV98" s="8">
        <v>43551</v>
      </c>
      <c r="AW98">
        <v>0</v>
      </c>
    </row>
    <row r="99" spans="1:49" x14ac:dyDescent="0.25">
      <c r="A99">
        <v>8</v>
      </c>
      <c r="B99" t="s">
        <v>229</v>
      </c>
      <c r="C99" t="s">
        <v>59</v>
      </c>
      <c r="D99">
        <v>10.097</v>
      </c>
      <c r="G99" s="1" t="s">
        <v>87</v>
      </c>
      <c r="H99" s="1" t="s">
        <v>67</v>
      </c>
      <c r="I99" s="1" t="s">
        <v>228</v>
      </c>
      <c r="J99">
        <v>11</v>
      </c>
      <c r="K99" t="s">
        <v>60</v>
      </c>
      <c r="L99">
        <v>6262</v>
      </c>
      <c r="M99" s="18">
        <v>0.47695601851851849</v>
      </c>
      <c r="N99">
        <v>1.2578400000000001</v>
      </c>
      <c r="O99">
        <v>9.7880000000000003</v>
      </c>
      <c r="Q99" s="18">
        <v>0.49608796296296293</v>
      </c>
      <c r="R99">
        <v>1.0927720000000001</v>
      </c>
      <c r="W99" s="1" t="s">
        <v>72</v>
      </c>
      <c r="AB99" t="s">
        <v>86</v>
      </c>
      <c r="AC99" t="s">
        <v>829</v>
      </c>
      <c r="AF99" t="s">
        <v>150</v>
      </c>
    </row>
    <row r="100" spans="1:49" x14ac:dyDescent="0.25">
      <c r="A100">
        <v>9</v>
      </c>
      <c r="B100" t="s">
        <v>229</v>
      </c>
      <c r="C100" t="s">
        <v>59</v>
      </c>
      <c r="D100">
        <v>8.2029999999999994</v>
      </c>
      <c r="G100" s="1" t="s">
        <v>87</v>
      </c>
      <c r="H100" s="1" t="s">
        <v>67</v>
      </c>
      <c r="I100" s="1" t="s">
        <v>228</v>
      </c>
      <c r="J100">
        <v>11</v>
      </c>
      <c r="K100" t="s">
        <v>60</v>
      </c>
      <c r="L100">
        <v>6262</v>
      </c>
      <c r="M100" s="18">
        <v>0.47784722222222226</v>
      </c>
      <c r="N100">
        <v>0.1002569</v>
      </c>
      <c r="O100">
        <v>7.6280000000000001</v>
      </c>
      <c r="Q100" s="18">
        <v>0.49706018518518519</v>
      </c>
      <c r="R100" s="19">
        <v>9.2095869999999996E-2</v>
      </c>
      <c r="T100" s="19"/>
      <c r="U100" s="19"/>
      <c r="W100" s="1" t="s">
        <v>72</v>
      </c>
      <c r="AB100" t="s">
        <v>85</v>
      </c>
      <c r="AC100" t="s">
        <v>830</v>
      </c>
      <c r="AD100" s="8">
        <v>43412</v>
      </c>
      <c r="AE100" s="83" t="s">
        <v>1784</v>
      </c>
      <c r="AF100" t="s">
        <v>121</v>
      </c>
      <c r="AG100" t="s">
        <v>956</v>
      </c>
      <c r="AH100" s="8">
        <v>43412</v>
      </c>
      <c r="AI100">
        <v>1</v>
      </c>
      <c r="AJ100">
        <v>2</v>
      </c>
      <c r="AK100" s="53">
        <v>0.60972222222222217</v>
      </c>
      <c r="AL100" s="8">
        <v>43421</v>
      </c>
      <c r="AM100" s="53">
        <v>0.84722222222222221</v>
      </c>
      <c r="AO100">
        <v>5</v>
      </c>
      <c r="AP100">
        <v>4</v>
      </c>
      <c r="AQ100" s="8">
        <v>43421</v>
      </c>
      <c r="AR100" s="53">
        <v>0.84722222222222221</v>
      </c>
      <c r="AS100" s="8">
        <v>43460</v>
      </c>
      <c r="AT100" s="53">
        <v>0.83333333333333337</v>
      </c>
      <c r="AV100" s="8">
        <v>43460</v>
      </c>
      <c r="AW100">
        <v>0</v>
      </c>
    </row>
    <row r="101" spans="1:49" x14ac:dyDescent="0.25">
      <c r="A101">
        <v>10</v>
      </c>
      <c r="B101" t="s">
        <v>229</v>
      </c>
      <c r="C101" t="s">
        <v>59</v>
      </c>
      <c r="D101">
        <v>9.5419999999999998</v>
      </c>
      <c r="G101" s="1" t="s">
        <v>87</v>
      </c>
      <c r="H101" s="1" t="s">
        <v>67</v>
      </c>
      <c r="I101" s="1" t="s">
        <v>228</v>
      </c>
      <c r="J101">
        <v>11</v>
      </c>
      <c r="K101" t="s">
        <v>60</v>
      </c>
      <c r="L101">
        <v>6262</v>
      </c>
      <c r="M101" s="18">
        <v>0.47856481481481478</v>
      </c>
      <c r="N101">
        <v>1.1946300000000001</v>
      </c>
      <c r="Q101" s="18"/>
      <c r="R101" s="19"/>
      <c r="T101" s="19"/>
      <c r="U101" s="19"/>
      <c r="W101" s="1" t="s">
        <v>72</v>
      </c>
      <c r="AB101" t="s">
        <v>85</v>
      </c>
      <c r="AC101" t="s">
        <v>831</v>
      </c>
      <c r="AF101" t="s">
        <v>168</v>
      </c>
    </row>
    <row r="102" spans="1:49" x14ac:dyDescent="0.25">
      <c r="A102">
        <v>11</v>
      </c>
      <c r="B102" t="s">
        <v>229</v>
      </c>
      <c r="C102" t="s">
        <v>58</v>
      </c>
      <c r="D102">
        <v>7.2389999999999999</v>
      </c>
      <c r="G102" s="1" t="s">
        <v>87</v>
      </c>
      <c r="H102" s="1" t="s">
        <v>67</v>
      </c>
      <c r="I102" s="1" t="s">
        <v>228</v>
      </c>
      <c r="J102">
        <v>11</v>
      </c>
      <c r="K102" t="s">
        <v>60</v>
      </c>
      <c r="L102">
        <v>6262</v>
      </c>
      <c r="M102" s="18">
        <v>0.47949074074074072</v>
      </c>
      <c r="N102">
        <v>1.2690429999999999</v>
      </c>
      <c r="O102">
        <v>6.7649999999999997</v>
      </c>
      <c r="Q102" s="18">
        <v>0.49865740740740744</v>
      </c>
      <c r="R102">
        <v>1.009031</v>
      </c>
      <c r="W102" s="1" t="s">
        <v>72</v>
      </c>
      <c r="AB102" t="s">
        <v>84</v>
      </c>
      <c r="AC102" t="s">
        <v>832</v>
      </c>
    </row>
    <row r="103" spans="1:49" x14ac:dyDescent="0.25">
      <c r="A103">
        <v>12</v>
      </c>
      <c r="B103" t="s">
        <v>229</v>
      </c>
      <c r="C103" t="s">
        <v>58</v>
      </c>
      <c r="D103">
        <v>11.362</v>
      </c>
      <c r="G103" s="1" t="s">
        <v>87</v>
      </c>
      <c r="H103" s="1" t="s">
        <v>67</v>
      </c>
      <c r="I103" s="1" t="s">
        <v>228</v>
      </c>
      <c r="J103">
        <v>11</v>
      </c>
      <c r="K103" t="s">
        <v>60</v>
      </c>
      <c r="L103">
        <v>6262</v>
      </c>
      <c r="M103" s="18">
        <v>0.48037037037037034</v>
      </c>
      <c r="N103">
        <v>1.4929490000000001</v>
      </c>
      <c r="O103">
        <v>10.593</v>
      </c>
      <c r="Q103" s="18">
        <v>0.49957175925925923</v>
      </c>
      <c r="R103">
        <v>1.2829120000000001</v>
      </c>
      <c r="W103" s="1" t="s">
        <v>72</v>
      </c>
      <c r="AB103" t="s">
        <v>85</v>
      </c>
      <c r="AC103" t="s">
        <v>833</v>
      </c>
      <c r="AD103" s="8">
        <v>43372</v>
      </c>
      <c r="AE103">
        <v>33</v>
      </c>
      <c r="AF103" t="s">
        <v>252</v>
      </c>
      <c r="AG103" t="s">
        <v>956</v>
      </c>
      <c r="AH103" s="8">
        <f>AD103</f>
        <v>43372</v>
      </c>
      <c r="AI103">
        <v>10</v>
      </c>
      <c r="AJ103">
        <v>6</v>
      </c>
      <c r="AK103" s="53">
        <v>0.47916666666666669</v>
      </c>
      <c r="AL103" s="8">
        <v>43379</v>
      </c>
      <c r="AM103" s="53">
        <v>0.89583333333333337</v>
      </c>
    </row>
    <row r="104" spans="1:49" x14ac:dyDescent="0.25">
      <c r="A104">
        <v>13</v>
      </c>
      <c r="B104" t="s">
        <v>229</v>
      </c>
      <c r="C104" t="s">
        <v>59</v>
      </c>
      <c r="D104">
        <v>6.62</v>
      </c>
      <c r="G104" s="1" t="s">
        <v>87</v>
      </c>
      <c r="H104" s="1" t="s">
        <v>67</v>
      </c>
      <c r="I104" s="1" t="s">
        <v>228</v>
      </c>
      <c r="J104">
        <v>11</v>
      </c>
      <c r="K104" t="s">
        <v>60</v>
      </c>
      <c r="L104">
        <v>6262</v>
      </c>
      <c r="M104" s="18">
        <v>0.48130787037037037</v>
      </c>
      <c r="N104">
        <v>0.14917730000000001</v>
      </c>
      <c r="O104">
        <v>6.1150000000000002</v>
      </c>
      <c r="Q104" s="26">
        <v>0.50061342592592595</v>
      </c>
      <c r="R104">
        <v>0.12742210000000001</v>
      </c>
      <c r="W104" s="1" t="s">
        <v>72</v>
      </c>
      <c r="AB104" t="s">
        <v>85</v>
      </c>
      <c r="AC104" t="s">
        <v>834</v>
      </c>
      <c r="AD104" s="8">
        <v>43385</v>
      </c>
      <c r="AE104">
        <v>46</v>
      </c>
      <c r="AF104" t="s">
        <v>153</v>
      </c>
      <c r="AG104" t="s">
        <v>956</v>
      </c>
      <c r="AH104" s="8">
        <f>AD104</f>
        <v>43385</v>
      </c>
      <c r="AI104">
        <v>5</v>
      </c>
      <c r="AJ104">
        <v>2</v>
      </c>
      <c r="AK104" s="53">
        <v>0.49305555555555558</v>
      </c>
      <c r="AL104" s="8">
        <v>43400</v>
      </c>
      <c r="AM104" s="53">
        <v>2.0833333333333332E-2</v>
      </c>
      <c r="AN104" t="s">
        <v>1763</v>
      </c>
      <c r="AV104" s="8">
        <v>43400</v>
      </c>
      <c r="AW104">
        <v>1</v>
      </c>
    </row>
    <row r="105" spans="1:49" x14ac:dyDescent="0.25">
      <c r="A105">
        <v>14</v>
      </c>
      <c r="B105" t="s">
        <v>229</v>
      </c>
      <c r="C105" t="s">
        <v>59</v>
      </c>
      <c r="D105">
        <v>6.4130000000000003</v>
      </c>
      <c r="G105" s="1" t="s">
        <v>87</v>
      </c>
      <c r="H105" s="1" t="s">
        <v>67</v>
      </c>
      <c r="I105" s="1" t="s">
        <v>228</v>
      </c>
      <c r="J105">
        <v>11</v>
      </c>
      <c r="K105" t="s">
        <v>60</v>
      </c>
      <c r="L105">
        <v>6262</v>
      </c>
      <c r="M105" s="18">
        <v>0.48201388888888891</v>
      </c>
      <c r="N105">
        <v>0.1464047</v>
      </c>
      <c r="O105">
        <v>5.9939999999999998</v>
      </c>
      <c r="Q105" s="26">
        <v>0.50138888888888888</v>
      </c>
      <c r="R105" s="19">
        <v>5.4811239999999997E-2</v>
      </c>
      <c r="T105" s="19"/>
      <c r="U105" s="19"/>
      <c r="W105" s="1" t="s">
        <v>72</v>
      </c>
      <c r="AB105" t="s">
        <v>86</v>
      </c>
      <c r="AC105" t="s">
        <v>835</v>
      </c>
      <c r="AF105" t="s">
        <v>284</v>
      </c>
    </row>
    <row r="106" spans="1:49" x14ac:dyDescent="0.25">
      <c r="A106">
        <v>15</v>
      </c>
      <c r="B106" t="s">
        <v>229</v>
      </c>
      <c r="C106" t="s">
        <v>58</v>
      </c>
      <c r="D106">
        <v>4.7149999999999999</v>
      </c>
      <c r="G106" s="1" t="s">
        <v>87</v>
      </c>
      <c r="H106" s="1" t="s">
        <v>67</v>
      </c>
      <c r="I106" s="1" t="s">
        <v>228</v>
      </c>
      <c r="J106">
        <v>11</v>
      </c>
      <c r="K106" t="s">
        <v>60</v>
      </c>
      <c r="L106">
        <v>6262</v>
      </c>
      <c r="M106" s="18">
        <v>0.48284722222222221</v>
      </c>
      <c r="N106">
        <v>0.61558199999999996</v>
      </c>
      <c r="O106">
        <v>4.4400000000000004</v>
      </c>
      <c r="Q106" s="26">
        <v>0.50225694444444446</v>
      </c>
      <c r="R106">
        <v>0.53361950000000002</v>
      </c>
      <c r="W106" s="1" t="s">
        <v>72</v>
      </c>
      <c r="AB106" t="s">
        <v>86</v>
      </c>
      <c r="AC106" t="s">
        <v>836</v>
      </c>
      <c r="AF106" t="s">
        <v>243</v>
      </c>
    </row>
    <row r="107" spans="1:49" x14ac:dyDescent="0.25">
      <c r="A107">
        <v>16</v>
      </c>
      <c r="B107" t="s">
        <v>229</v>
      </c>
      <c r="C107" t="s">
        <v>59</v>
      </c>
      <c r="D107">
        <v>11</v>
      </c>
      <c r="G107" s="1" t="s">
        <v>87</v>
      </c>
      <c r="H107" s="1" t="s">
        <v>67</v>
      </c>
      <c r="I107" s="1" t="s">
        <v>228</v>
      </c>
      <c r="J107">
        <v>11</v>
      </c>
      <c r="K107" t="s">
        <v>60</v>
      </c>
      <c r="L107">
        <v>6262</v>
      </c>
      <c r="M107" s="18">
        <v>0.48363425925925929</v>
      </c>
      <c r="N107">
        <v>0.2616211</v>
      </c>
      <c r="O107">
        <v>10.615</v>
      </c>
      <c r="Q107" s="26">
        <v>0.50313657407407408</v>
      </c>
      <c r="R107">
        <v>0.45467950000000001</v>
      </c>
      <c r="W107" s="1" t="s">
        <v>72</v>
      </c>
      <c r="AB107" t="s">
        <v>85</v>
      </c>
      <c r="AC107" t="s">
        <v>837</v>
      </c>
      <c r="AD107" s="8">
        <v>43382</v>
      </c>
      <c r="AE107">
        <v>43</v>
      </c>
      <c r="AF107" t="s">
        <v>139</v>
      </c>
      <c r="AG107" t="s">
        <v>956</v>
      </c>
      <c r="AH107" s="8">
        <f t="shared" ref="AH107" si="2">AD107</f>
        <v>43382</v>
      </c>
      <c r="AI107">
        <v>30</v>
      </c>
      <c r="AJ107">
        <v>1</v>
      </c>
      <c r="AK107" s="53">
        <v>0.63541666666666663</v>
      </c>
      <c r="AL107" s="8">
        <v>43390</v>
      </c>
      <c r="AM107" s="53">
        <v>0.83333333333333337</v>
      </c>
      <c r="AO107">
        <v>7</v>
      </c>
      <c r="AP107">
        <v>14</v>
      </c>
      <c r="AQ107" s="8">
        <v>43390</v>
      </c>
      <c r="AR107" s="53">
        <v>0.83333333333333337</v>
      </c>
      <c r="AS107" s="8">
        <v>43483</v>
      </c>
      <c r="AT107" s="53">
        <v>0.83333333333333337</v>
      </c>
      <c r="AU107" t="s">
        <v>1833</v>
      </c>
      <c r="AV107" s="8">
        <v>43483</v>
      </c>
      <c r="AW107">
        <v>0</v>
      </c>
    </row>
    <row r="108" spans="1:49" x14ac:dyDescent="0.25">
      <c r="A108">
        <v>17</v>
      </c>
      <c r="B108" t="s">
        <v>229</v>
      </c>
      <c r="C108" t="s">
        <v>58</v>
      </c>
      <c r="D108">
        <v>12.013</v>
      </c>
      <c r="G108" s="1" t="s">
        <v>87</v>
      </c>
      <c r="H108" s="1" t="s">
        <v>67</v>
      </c>
      <c r="I108" s="1" t="s">
        <v>228</v>
      </c>
      <c r="J108">
        <v>11</v>
      </c>
      <c r="K108" t="s">
        <v>60</v>
      </c>
      <c r="L108">
        <v>6262</v>
      </c>
      <c r="M108" s="18">
        <v>0.48434027777777783</v>
      </c>
      <c r="N108">
        <v>0.2566137</v>
      </c>
      <c r="O108">
        <v>11.097</v>
      </c>
      <c r="Q108" s="26">
        <v>0.50449074074074074</v>
      </c>
      <c r="R108">
        <v>0.17927199999999999</v>
      </c>
      <c r="W108" s="1" t="s">
        <v>72</v>
      </c>
      <c r="AB108" t="s">
        <v>84</v>
      </c>
      <c r="AC108" t="s">
        <v>838</v>
      </c>
    </row>
    <row r="109" spans="1:49" x14ac:dyDescent="0.25">
      <c r="A109">
        <v>18</v>
      </c>
      <c r="B109" t="s">
        <v>229</v>
      </c>
      <c r="C109" t="s">
        <v>59</v>
      </c>
      <c r="D109">
        <v>8.2040000000000006</v>
      </c>
      <c r="G109" s="1" t="s">
        <v>87</v>
      </c>
      <c r="H109" s="1" t="s">
        <v>67</v>
      </c>
      <c r="I109" s="1" t="s">
        <v>228</v>
      </c>
      <c r="J109">
        <v>11</v>
      </c>
      <c r="K109" t="s">
        <v>60</v>
      </c>
      <c r="L109">
        <v>6262</v>
      </c>
      <c r="M109" s="18">
        <v>0.48504629629629631</v>
      </c>
      <c r="N109">
        <v>0.1296766</v>
      </c>
      <c r="O109">
        <v>7.79</v>
      </c>
      <c r="Q109" s="26">
        <v>0.50534722222222228</v>
      </c>
      <c r="R109" s="19">
        <v>6.8877270000000004E-2</v>
      </c>
      <c r="T109" s="19"/>
      <c r="U109" s="19"/>
      <c r="W109" s="1" t="s">
        <v>72</v>
      </c>
      <c r="AB109" t="s">
        <v>85</v>
      </c>
      <c r="AC109" t="s">
        <v>839</v>
      </c>
      <c r="AF109" t="s">
        <v>172</v>
      </c>
    </row>
    <row r="110" spans="1:49" x14ac:dyDescent="0.25">
      <c r="A110">
        <v>19</v>
      </c>
      <c r="B110" t="s">
        <v>229</v>
      </c>
      <c r="C110" t="s">
        <v>59</v>
      </c>
      <c r="D110">
        <v>6.7530000000000001</v>
      </c>
      <c r="G110" s="1" t="s">
        <v>87</v>
      </c>
      <c r="H110" s="1" t="s">
        <v>67</v>
      </c>
      <c r="I110" s="1" t="s">
        <v>228</v>
      </c>
      <c r="J110">
        <v>11</v>
      </c>
      <c r="K110" t="s">
        <v>60</v>
      </c>
      <c r="L110">
        <v>6262</v>
      </c>
      <c r="M110" s="18">
        <v>0.48574074074074075</v>
      </c>
      <c r="N110">
        <v>0.89022429999999997</v>
      </c>
      <c r="O110">
        <v>6.3289999999999997</v>
      </c>
      <c r="Q110" s="26">
        <v>0.50601851851851853</v>
      </c>
      <c r="R110">
        <v>0.74174669999999998</v>
      </c>
      <c r="W110" s="1" t="s">
        <v>72</v>
      </c>
      <c r="AB110" t="s">
        <v>84</v>
      </c>
      <c r="AC110" t="s">
        <v>840</v>
      </c>
    </row>
    <row r="111" spans="1:49" x14ac:dyDescent="0.25">
      <c r="A111">
        <v>20</v>
      </c>
      <c r="B111" t="s">
        <v>229</v>
      </c>
      <c r="C111" t="s">
        <v>58</v>
      </c>
      <c r="D111">
        <v>6.2270000000000003</v>
      </c>
      <c r="G111" s="1" t="s">
        <v>87</v>
      </c>
      <c r="H111" s="1" t="s">
        <v>67</v>
      </c>
      <c r="I111" s="1" t="s">
        <v>228</v>
      </c>
      <c r="J111">
        <v>11</v>
      </c>
      <c r="K111" t="s">
        <v>60</v>
      </c>
      <c r="L111">
        <v>6262</v>
      </c>
      <c r="M111" s="18">
        <v>0.48659722222222218</v>
      </c>
      <c r="N111">
        <v>0.70833469999999998</v>
      </c>
      <c r="O111">
        <v>5.7160000000000002</v>
      </c>
      <c r="Q111" s="26">
        <v>0.50702546296296302</v>
      </c>
      <c r="R111">
        <v>0.62716970000000005</v>
      </c>
      <c r="W111" s="1" t="s">
        <v>72</v>
      </c>
      <c r="AB111" t="s">
        <v>86</v>
      </c>
      <c r="AC111" t="s">
        <v>841</v>
      </c>
      <c r="AF111" t="s">
        <v>239</v>
      </c>
    </row>
    <row r="112" spans="1:49" x14ac:dyDescent="0.25">
      <c r="A112">
        <v>21</v>
      </c>
      <c r="B112" t="s">
        <v>229</v>
      </c>
      <c r="C112" t="s">
        <v>58</v>
      </c>
      <c r="D112">
        <v>5.76</v>
      </c>
      <c r="G112" s="1" t="s">
        <v>87</v>
      </c>
      <c r="H112" s="1" t="s">
        <v>67</v>
      </c>
      <c r="I112" s="1" t="s">
        <v>228</v>
      </c>
      <c r="J112">
        <v>11</v>
      </c>
      <c r="K112" t="s">
        <v>60</v>
      </c>
      <c r="L112">
        <v>6262</v>
      </c>
      <c r="M112" s="18">
        <v>0.48748842592592595</v>
      </c>
      <c r="N112">
        <v>0.1138883</v>
      </c>
      <c r="O112">
        <v>5.218</v>
      </c>
      <c r="Q112" s="26">
        <v>0.50795138888888891</v>
      </c>
      <c r="R112" s="19">
        <v>7.8091389999999997E-2</v>
      </c>
      <c r="T112" s="19"/>
      <c r="U112" s="19"/>
      <c r="W112" s="1" t="s">
        <v>72</v>
      </c>
      <c r="X112" s="8">
        <v>43504</v>
      </c>
      <c r="AB112" t="s">
        <v>86</v>
      </c>
      <c r="AC112" t="s">
        <v>842</v>
      </c>
      <c r="AD112" s="8">
        <v>43557</v>
      </c>
      <c r="AE112">
        <f>AD112-X112</f>
        <v>53</v>
      </c>
      <c r="AF112" t="s">
        <v>285</v>
      </c>
      <c r="AG112" t="s">
        <v>956</v>
      </c>
      <c r="AH112" s="8">
        <v>43557</v>
      </c>
      <c r="AI112">
        <v>4</v>
      </c>
      <c r="AJ112">
        <v>1</v>
      </c>
      <c r="AK112" s="53">
        <v>0.70347222222222217</v>
      </c>
    </row>
    <row r="113" spans="1:49" x14ac:dyDescent="0.25">
      <c r="A113">
        <v>22</v>
      </c>
      <c r="B113" t="s">
        <v>229</v>
      </c>
      <c r="C113" t="s">
        <v>58</v>
      </c>
      <c r="D113">
        <v>5.7779999999999996</v>
      </c>
      <c r="G113" s="1" t="s">
        <v>87</v>
      </c>
      <c r="H113" s="1" t="s">
        <v>67</v>
      </c>
      <c r="I113" s="1" t="s">
        <v>228</v>
      </c>
      <c r="J113">
        <v>11</v>
      </c>
      <c r="K113" t="s">
        <v>60</v>
      </c>
      <c r="L113">
        <v>6262</v>
      </c>
      <c r="M113" s="18">
        <v>0.48832175925925925</v>
      </c>
      <c r="N113">
        <v>0.6530359</v>
      </c>
      <c r="O113">
        <v>4.62</v>
      </c>
      <c r="Q113" s="26">
        <v>0.50875000000000004</v>
      </c>
      <c r="R113">
        <v>0.1337525</v>
      </c>
      <c r="W113" s="1" t="s">
        <v>72</v>
      </c>
      <c r="AB113" t="s">
        <v>84</v>
      </c>
      <c r="AC113" t="s">
        <v>843</v>
      </c>
    </row>
    <row r="114" spans="1:49" x14ac:dyDescent="0.25">
      <c r="A114">
        <v>23</v>
      </c>
      <c r="B114" t="s">
        <v>229</v>
      </c>
      <c r="C114" t="s">
        <v>59</v>
      </c>
      <c r="D114">
        <v>5.8529999999999998</v>
      </c>
      <c r="G114" s="1" t="s">
        <v>87</v>
      </c>
      <c r="H114" s="1" t="s">
        <v>67</v>
      </c>
      <c r="I114" s="1" t="s">
        <v>228</v>
      </c>
      <c r="J114">
        <v>11</v>
      </c>
      <c r="K114" t="s">
        <v>60</v>
      </c>
      <c r="L114">
        <v>6262</v>
      </c>
      <c r="M114" s="18">
        <v>0.48907407407407405</v>
      </c>
      <c r="N114">
        <v>0.15391759999999999</v>
      </c>
      <c r="O114">
        <v>5.4050000000000002</v>
      </c>
      <c r="Q114" s="26">
        <v>0.50954861111111105</v>
      </c>
      <c r="R114" s="19">
        <v>5.8797219999999997E-2</v>
      </c>
      <c r="T114" s="19"/>
      <c r="U114" s="19"/>
      <c r="W114" s="1" t="s">
        <v>72</v>
      </c>
      <c r="AB114" t="s">
        <v>86</v>
      </c>
      <c r="AC114" t="s">
        <v>844</v>
      </c>
      <c r="AF114" t="s">
        <v>130</v>
      </c>
    </row>
    <row r="115" spans="1:49" x14ac:dyDescent="0.25">
      <c r="A115">
        <v>24</v>
      </c>
      <c r="B115" t="s">
        <v>229</v>
      </c>
      <c r="C115" t="s">
        <v>58</v>
      </c>
      <c r="D115">
        <v>9.7059999999999995</v>
      </c>
      <c r="G115" s="1" t="s">
        <v>87</v>
      </c>
      <c r="H115" s="1" t="s">
        <v>67</v>
      </c>
      <c r="I115" s="1" t="s">
        <v>228</v>
      </c>
      <c r="J115">
        <v>11</v>
      </c>
      <c r="K115" t="s">
        <v>60</v>
      </c>
      <c r="L115">
        <v>6262</v>
      </c>
      <c r="M115" s="18">
        <v>0.4899074074074074</v>
      </c>
      <c r="N115">
        <v>0.1257113</v>
      </c>
      <c r="O115">
        <v>9.2710000000000008</v>
      </c>
      <c r="Q115" s="26">
        <v>0.51048611111111108</v>
      </c>
      <c r="R115" s="19">
        <v>5.6046890000000002E-2</v>
      </c>
      <c r="T115" s="19"/>
      <c r="U115" s="19"/>
      <c r="W115" s="1" t="s">
        <v>72</v>
      </c>
      <c r="AB115" t="s">
        <v>84</v>
      </c>
      <c r="AC115" t="s">
        <v>845</v>
      </c>
    </row>
    <row r="116" spans="1:49" x14ac:dyDescent="0.25">
      <c r="A116">
        <v>25</v>
      </c>
      <c r="B116" t="s">
        <v>229</v>
      </c>
      <c r="C116" t="s">
        <v>59</v>
      </c>
      <c r="D116">
        <v>9.57</v>
      </c>
      <c r="G116" s="1" t="s">
        <v>87</v>
      </c>
      <c r="H116" s="1" t="s">
        <v>67</v>
      </c>
      <c r="I116" s="1" t="s">
        <v>228</v>
      </c>
      <c r="J116">
        <v>11</v>
      </c>
      <c r="K116" t="s">
        <v>60</v>
      </c>
      <c r="L116">
        <v>6262</v>
      </c>
      <c r="M116" s="18">
        <v>0.49062500000000003</v>
      </c>
      <c r="N116">
        <v>0.3096526</v>
      </c>
      <c r="O116">
        <v>8.7789999999999999</v>
      </c>
      <c r="Q116" s="26">
        <v>0.51123842592592594</v>
      </c>
      <c r="R116">
        <v>0.32939649999999998</v>
      </c>
      <c r="W116" s="1" t="s">
        <v>72</v>
      </c>
      <c r="AB116" t="s">
        <v>86</v>
      </c>
      <c r="AC116" t="s">
        <v>846</v>
      </c>
      <c r="AF116" t="s">
        <v>126</v>
      </c>
    </row>
    <row r="117" spans="1:49" x14ac:dyDescent="0.25">
      <c r="A117">
        <v>26</v>
      </c>
      <c r="B117" t="s">
        <v>229</v>
      </c>
      <c r="C117" t="s">
        <v>59</v>
      </c>
      <c r="D117">
        <v>7.0039999999999996</v>
      </c>
      <c r="G117" s="1" t="s">
        <v>87</v>
      </c>
      <c r="H117" s="1" t="s">
        <v>67</v>
      </c>
      <c r="I117" s="1" t="s">
        <v>228</v>
      </c>
      <c r="J117">
        <v>11</v>
      </c>
      <c r="K117" t="s">
        <v>60</v>
      </c>
      <c r="L117">
        <v>6262</v>
      </c>
      <c r="M117" s="18">
        <v>0.49136574074074074</v>
      </c>
      <c r="N117">
        <v>0.17303840000000001</v>
      </c>
      <c r="O117">
        <v>6.3940000000000001</v>
      </c>
      <c r="Q117" s="26">
        <v>0.51211805555555556</v>
      </c>
      <c r="R117">
        <v>0.13782710000000001</v>
      </c>
      <c r="W117" s="1" t="s">
        <v>72</v>
      </c>
      <c r="AB117" t="s">
        <v>84</v>
      </c>
      <c r="AC117" t="s">
        <v>847</v>
      </c>
    </row>
    <row r="118" spans="1:49" x14ac:dyDescent="0.25">
      <c r="A118">
        <v>27</v>
      </c>
      <c r="B118" t="s">
        <v>229</v>
      </c>
      <c r="C118" t="s">
        <v>59</v>
      </c>
      <c r="D118">
        <v>6.43</v>
      </c>
      <c r="G118" s="1" t="s">
        <v>87</v>
      </c>
      <c r="H118" s="1" t="s">
        <v>67</v>
      </c>
      <c r="I118" s="1" t="s">
        <v>228</v>
      </c>
      <c r="J118">
        <v>11</v>
      </c>
      <c r="K118" t="s">
        <v>60</v>
      </c>
      <c r="L118">
        <v>6262</v>
      </c>
      <c r="M118" s="18">
        <v>0.49208333333333337</v>
      </c>
      <c r="N118">
        <v>0.81787480000000001</v>
      </c>
      <c r="O118">
        <v>6.1079999999999997</v>
      </c>
      <c r="Q118" s="26">
        <v>0.51358796296296294</v>
      </c>
      <c r="R118">
        <v>0.64653240000000001</v>
      </c>
      <c r="W118" s="1" t="s">
        <v>72</v>
      </c>
      <c r="AB118" t="s">
        <v>84</v>
      </c>
      <c r="AC118" t="s">
        <v>848</v>
      </c>
    </row>
    <row r="119" spans="1:49" x14ac:dyDescent="0.25">
      <c r="A119">
        <v>28</v>
      </c>
      <c r="B119" t="s">
        <v>229</v>
      </c>
      <c r="C119" t="s">
        <v>58</v>
      </c>
      <c r="D119">
        <v>10.427</v>
      </c>
      <c r="G119" s="1" t="s">
        <v>87</v>
      </c>
      <c r="H119" s="1" t="s">
        <v>67</v>
      </c>
      <c r="I119" s="1" t="s">
        <v>228</v>
      </c>
      <c r="J119">
        <v>11</v>
      </c>
      <c r="K119" t="s">
        <v>60</v>
      </c>
      <c r="L119">
        <v>6262</v>
      </c>
      <c r="M119" s="18">
        <v>0.49296296296296299</v>
      </c>
      <c r="N119">
        <v>1.1387959999999999</v>
      </c>
      <c r="O119">
        <v>9.952</v>
      </c>
      <c r="Q119" s="26">
        <v>0.51611111111111108</v>
      </c>
      <c r="R119">
        <v>0.8942293</v>
      </c>
      <c r="W119" s="1" t="s">
        <v>72</v>
      </c>
      <c r="AB119" t="s">
        <v>85</v>
      </c>
      <c r="AC119" t="s">
        <v>849</v>
      </c>
      <c r="AD119" s="8">
        <v>43368</v>
      </c>
      <c r="AE119">
        <v>29</v>
      </c>
      <c r="AF119" t="s">
        <v>150</v>
      </c>
      <c r="AG119" t="s">
        <v>956</v>
      </c>
      <c r="AI119">
        <v>21</v>
      </c>
      <c r="AJ119">
        <v>1</v>
      </c>
      <c r="AK119" s="53">
        <v>0.49652777777777773</v>
      </c>
      <c r="AL119" s="8">
        <v>43374</v>
      </c>
      <c r="AM119" s="53">
        <v>0.55902777777777779</v>
      </c>
    </row>
    <row r="120" spans="1:49" x14ac:dyDescent="0.25">
      <c r="A120">
        <v>29</v>
      </c>
      <c r="B120" t="s">
        <v>229</v>
      </c>
      <c r="C120" t="s">
        <v>59</v>
      </c>
      <c r="D120">
        <v>8.0690000000000008</v>
      </c>
      <c r="G120" s="1" t="s">
        <v>87</v>
      </c>
      <c r="H120" s="1" t="s">
        <v>67</v>
      </c>
      <c r="I120" s="1" t="s">
        <v>228</v>
      </c>
      <c r="J120">
        <v>11</v>
      </c>
      <c r="K120" t="s">
        <v>60</v>
      </c>
      <c r="L120">
        <v>6262</v>
      </c>
      <c r="M120" s="18">
        <v>0.49381944444444442</v>
      </c>
      <c r="N120">
        <v>0.30968760000000001</v>
      </c>
      <c r="O120">
        <v>7.0069999999999997</v>
      </c>
      <c r="Q120" s="26">
        <v>0.51777777777777778</v>
      </c>
      <c r="R120" s="19">
        <v>6.6891190000000003E-2</v>
      </c>
      <c r="T120" s="19"/>
      <c r="U120" s="19"/>
      <c r="W120" s="1" t="s">
        <v>72</v>
      </c>
      <c r="AB120" t="s">
        <v>86</v>
      </c>
      <c r="AC120" t="s">
        <v>850</v>
      </c>
      <c r="AF120" t="s">
        <v>131</v>
      </c>
    </row>
    <row r="121" spans="1:49" x14ac:dyDescent="0.25">
      <c r="A121">
        <v>30</v>
      </c>
      <c r="B121" t="s">
        <v>229</v>
      </c>
      <c r="C121" t="s">
        <v>58</v>
      </c>
      <c r="D121">
        <v>6.6520000000000001</v>
      </c>
      <c r="G121" s="1" t="s">
        <v>87</v>
      </c>
      <c r="H121" s="1" t="s">
        <v>67</v>
      </c>
      <c r="I121" s="1" t="s">
        <v>228</v>
      </c>
      <c r="J121">
        <v>11</v>
      </c>
      <c r="K121" t="s">
        <v>60</v>
      </c>
      <c r="L121">
        <v>6262</v>
      </c>
      <c r="M121" s="18">
        <v>0.49454861111111109</v>
      </c>
      <c r="N121">
        <v>1.482758</v>
      </c>
      <c r="O121">
        <v>6.1429999999999998</v>
      </c>
      <c r="Q121" s="26">
        <v>0.51848379629629626</v>
      </c>
      <c r="R121">
        <v>1.195943</v>
      </c>
      <c r="W121" s="1" t="s">
        <v>72</v>
      </c>
      <c r="AB121" t="s">
        <v>84</v>
      </c>
      <c r="AC121" t="s">
        <v>851</v>
      </c>
    </row>
    <row r="122" spans="1:49" x14ac:dyDescent="0.25">
      <c r="A122">
        <v>31</v>
      </c>
      <c r="B122" t="s">
        <v>229</v>
      </c>
      <c r="C122" t="s">
        <v>59</v>
      </c>
      <c r="D122">
        <v>7.7389999999999999</v>
      </c>
      <c r="G122" s="1" t="s">
        <v>87</v>
      </c>
      <c r="H122" s="1" t="s">
        <v>67</v>
      </c>
      <c r="I122" s="1" t="s">
        <v>228</v>
      </c>
      <c r="J122">
        <v>11</v>
      </c>
      <c r="K122" t="s">
        <v>60</v>
      </c>
      <c r="L122">
        <v>6262</v>
      </c>
      <c r="M122" s="18">
        <v>0.49539351851851854</v>
      </c>
      <c r="N122">
        <v>0.92802739999999995</v>
      </c>
      <c r="O122">
        <v>7.165</v>
      </c>
      <c r="Q122" s="26">
        <v>0.51959490740740744</v>
      </c>
      <c r="R122">
        <v>0.77413969999999999</v>
      </c>
      <c r="W122" s="1" t="s">
        <v>72</v>
      </c>
      <c r="AB122" t="s">
        <v>85</v>
      </c>
      <c r="AC122" t="s">
        <v>852</v>
      </c>
      <c r="AF122" t="s">
        <v>161</v>
      </c>
    </row>
    <row r="123" spans="1:49" x14ac:dyDescent="0.25">
      <c r="A123">
        <v>32</v>
      </c>
      <c r="B123" t="s">
        <v>229</v>
      </c>
      <c r="C123" t="s">
        <v>58</v>
      </c>
      <c r="D123">
        <v>7.1740000000000004</v>
      </c>
      <c r="G123" s="1" t="s">
        <v>87</v>
      </c>
      <c r="H123" s="1" t="s">
        <v>67</v>
      </c>
      <c r="I123" s="1" t="s">
        <v>228</v>
      </c>
      <c r="J123">
        <v>11</v>
      </c>
      <c r="K123" t="s">
        <v>60</v>
      </c>
      <c r="L123">
        <v>6262</v>
      </c>
      <c r="M123" s="18">
        <v>0.49625000000000002</v>
      </c>
      <c r="N123" s="19">
        <v>7.1121240000000002E-2</v>
      </c>
      <c r="O123">
        <v>6.532</v>
      </c>
      <c r="Q123" s="26">
        <v>0.52045138888888887</v>
      </c>
      <c r="R123">
        <v>0.1415256</v>
      </c>
      <c r="W123" s="1" t="s">
        <v>72</v>
      </c>
      <c r="AB123" t="s">
        <v>84</v>
      </c>
      <c r="AC123" t="s">
        <v>853</v>
      </c>
    </row>
    <row r="124" spans="1:49" x14ac:dyDescent="0.25">
      <c r="A124">
        <v>33</v>
      </c>
      <c r="B124" t="s">
        <v>229</v>
      </c>
      <c r="C124" t="s">
        <v>58</v>
      </c>
      <c r="D124">
        <v>8.4019999999999992</v>
      </c>
      <c r="G124" s="1" t="s">
        <v>87</v>
      </c>
      <c r="H124" s="1" t="s">
        <v>67</v>
      </c>
      <c r="I124" s="1" t="s">
        <v>228</v>
      </c>
      <c r="J124">
        <v>11</v>
      </c>
      <c r="K124" t="s">
        <v>60</v>
      </c>
      <c r="L124">
        <v>6262</v>
      </c>
      <c r="M124" s="18">
        <v>0.49715277777777778</v>
      </c>
      <c r="N124">
        <v>0.12740109999999999</v>
      </c>
      <c r="O124">
        <v>7.8810000000000002</v>
      </c>
      <c r="Q124" s="26">
        <v>0.5213078703703703</v>
      </c>
      <c r="R124" s="19">
        <v>5.8403950000000003E-2</v>
      </c>
      <c r="T124" s="19"/>
      <c r="U124" s="19"/>
      <c r="W124" s="1" t="s">
        <v>72</v>
      </c>
      <c r="AB124" t="s">
        <v>84</v>
      </c>
      <c r="AC124" t="s">
        <v>854</v>
      </c>
    </row>
    <row r="125" spans="1:49" x14ac:dyDescent="0.25">
      <c r="A125">
        <v>34</v>
      </c>
      <c r="B125" t="s">
        <v>229</v>
      </c>
      <c r="C125" t="s">
        <v>59</v>
      </c>
      <c r="D125">
        <v>6.335</v>
      </c>
      <c r="G125" s="1" t="s">
        <v>87</v>
      </c>
      <c r="H125" s="1" t="s">
        <v>67</v>
      </c>
      <c r="I125" s="1" t="s">
        <v>228</v>
      </c>
      <c r="J125">
        <v>11</v>
      </c>
      <c r="K125" t="s">
        <v>60</v>
      </c>
      <c r="L125">
        <v>6262</v>
      </c>
      <c r="M125" s="18">
        <v>0.49784722222222227</v>
      </c>
      <c r="N125">
        <v>0.98314860000000004</v>
      </c>
      <c r="O125">
        <v>6.0419999999999998</v>
      </c>
      <c r="Q125" s="26">
        <v>0.52196759259259262</v>
      </c>
      <c r="R125">
        <v>0.87824590000000002</v>
      </c>
      <c r="W125" s="1" t="s">
        <v>72</v>
      </c>
      <c r="X125" s="8">
        <v>43504</v>
      </c>
      <c r="Y125" s="8">
        <v>43504</v>
      </c>
      <c r="AB125" t="s">
        <v>86</v>
      </c>
      <c r="AC125" t="s">
        <v>855</v>
      </c>
      <c r="AD125" s="8">
        <v>43522</v>
      </c>
      <c r="AE125">
        <f>AD125-Y125</f>
        <v>18</v>
      </c>
      <c r="AF125" t="s">
        <v>151</v>
      </c>
      <c r="AG125" t="s">
        <v>956</v>
      </c>
      <c r="AH125" s="8">
        <v>43522</v>
      </c>
      <c r="AI125">
        <v>8</v>
      </c>
      <c r="AJ125">
        <v>1</v>
      </c>
      <c r="AK125" s="53">
        <v>0.67361111111111116</v>
      </c>
      <c r="AL125" s="8">
        <v>43529</v>
      </c>
      <c r="AM125" s="53">
        <v>0.52430555555555558</v>
      </c>
      <c r="AV125" s="8">
        <v>43529</v>
      </c>
      <c r="AW125">
        <v>0</v>
      </c>
    </row>
    <row r="126" spans="1:49" x14ac:dyDescent="0.25">
      <c r="A126">
        <v>35</v>
      </c>
      <c r="B126" t="s">
        <v>229</v>
      </c>
      <c r="C126" t="s">
        <v>58</v>
      </c>
      <c r="D126">
        <v>7.6909999999999998</v>
      </c>
      <c r="G126" s="1" t="s">
        <v>87</v>
      </c>
      <c r="H126" s="1" t="s">
        <v>67</v>
      </c>
      <c r="I126" s="1" t="s">
        <v>228</v>
      </c>
      <c r="J126">
        <v>11</v>
      </c>
      <c r="K126" t="s">
        <v>60</v>
      </c>
      <c r="L126">
        <v>6262</v>
      </c>
      <c r="M126" s="18">
        <v>0.49873842592592593</v>
      </c>
      <c r="N126">
        <v>1.0477609999999999</v>
      </c>
      <c r="O126">
        <v>7.117</v>
      </c>
      <c r="Q126" s="26">
        <v>0.5229166666666667</v>
      </c>
      <c r="R126">
        <v>0.86993310000000001</v>
      </c>
      <c r="W126" s="1" t="s">
        <v>72</v>
      </c>
      <c r="AB126" t="s">
        <v>85</v>
      </c>
      <c r="AC126" t="s">
        <v>856</v>
      </c>
      <c r="AD126" s="8">
        <v>43370</v>
      </c>
      <c r="AE126">
        <v>31</v>
      </c>
      <c r="AF126" t="s">
        <v>241</v>
      </c>
      <c r="AG126" t="s">
        <v>956</v>
      </c>
      <c r="AI126">
        <v>32</v>
      </c>
      <c r="AJ126">
        <v>1</v>
      </c>
      <c r="AK126" s="53">
        <v>0.64583333333333337</v>
      </c>
      <c r="AL126" s="8">
        <v>43379</v>
      </c>
      <c r="AM126" s="53">
        <v>0.89583333333333337</v>
      </c>
      <c r="AO126">
        <v>4</v>
      </c>
      <c r="AP126">
        <v>24</v>
      </c>
      <c r="AQ126" s="8">
        <v>43379</v>
      </c>
      <c r="AR126" s="53">
        <v>0.89583333333333337</v>
      </c>
      <c r="AS126" s="8">
        <v>43443</v>
      </c>
      <c r="AT126" s="53">
        <v>0.83333333333333337</v>
      </c>
      <c r="AU126" t="s">
        <v>1821</v>
      </c>
      <c r="AV126" s="8">
        <v>43443</v>
      </c>
      <c r="AW126">
        <v>0</v>
      </c>
    </row>
    <row r="127" spans="1:49" x14ac:dyDescent="0.25">
      <c r="A127">
        <v>36</v>
      </c>
      <c r="B127" t="s">
        <v>229</v>
      </c>
      <c r="C127" t="s">
        <v>59</v>
      </c>
      <c r="D127">
        <v>6.8559999999999999</v>
      </c>
      <c r="G127" s="1" t="s">
        <v>87</v>
      </c>
      <c r="H127" s="1" t="s">
        <v>67</v>
      </c>
      <c r="I127" s="1" t="s">
        <v>228</v>
      </c>
      <c r="J127">
        <v>11</v>
      </c>
      <c r="K127" t="s">
        <v>60</v>
      </c>
      <c r="L127">
        <v>6262</v>
      </c>
      <c r="M127" s="18">
        <v>0.51457175925925924</v>
      </c>
      <c r="N127">
        <v>0.109638</v>
      </c>
      <c r="O127">
        <v>6.5339999999999998</v>
      </c>
      <c r="Q127" s="26">
        <v>0.52393518518518511</v>
      </c>
      <c r="R127">
        <v>0.1220227</v>
      </c>
      <c r="W127" s="1" t="s">
        <v>72</v>
      </c>
      <c r="AB127" t="s">
        <v>84</v>
      </c>
      <c r="AC127" t="s">
        <v>857</v>
      </c>
    </row>
    <row r="128" spans="1:49" x14ac:dyDescent="0.25">
      <c r="A128">
        <v>37</v>
      </c>
      <c r="B128" t="s">
        <v>229</v>
      </c>
      <c r="C128" t="s">
        <v>58</v>
      </c>
      <c r="D128">
        <v>9.6440000000000001</v>
      </c>
      <c r="G128" s="1" t="s">
        <v>87</v>
      </c>
      <c r="H128" s="1" t="s">
        <v>67</v>
      </c>
      <c r="I128" s="1" t="s">
        <v>228</v>
      </c>
      <c r="J128">
        <v>11</v>
      </c>
      <c r="K128" t="s">
        <v>60</v>
      </c>
      <c r="L128">
        <v>6262</v>
      </c>
      <c r="M128" s="18">
        <v>0.51545138888888886</v>
      </c>
      <c r="N128">
        <v>1.4345509999999999</v>
      </c>
      <c r="O128">
        <v>9.1910000000000007</v>
      </c>
      <c r="Q128" s="26">
        <v>0.52466435185185178</v>
      </c>
      <c r="R128">
        <v>1.218496</v>
      </c>
      <c r="W128" s="1" t="s">
        <v>72</v>
      </c>
      <c r="AB128" t="s">
        <v>85</v>
      </c>
      <c r="AC128" t="s">
        <v>858</v>
      </c>
      <c r="AF128" t="s">
        <v>284</v>
      </c>
    </row>
    <row r="129" spans="1:49" x14ac:dyDescent="0.25">
      <c r="A129">
        <v>38</v>
      </c>
      <c r="B129" t="s">
        <v>229</v>
      </c>
      <c r="C129" t="s">
        <v>58</v>
      </c>
      <c r="D129">
        <v>10.042999999999999</v>
      </c>
      <c r="G129" s="1" t="s">
        <v>87</v>
      </c>
      <c r="H129" s="1" t="s">
        <v>67</v>
      </c>
      <c r="I129" s="1" t="s">
        <v>228</v>
      </c>
      <c r="J129">
        <v>11</v>
      </c>
      <c r="K129" t="s">
        <v>60</v>
      </c>
      <c r="L129">
        <v>6262</v>
      </c>
      <c r="M129" s="18">
        <v>0.51640046296296294</v>
      </c>
      <c r="N129">
        <v>1.2323409999999999</v>
      </c>
      <c r="O129">
        <v>9.6080000000000005</v>
      </c>
      <c r="Q129" s="26">
        <v>0.5256481481481482</v>
      </c>
      <c r="R129">
        <v>0.97218119999999997</v>
      </c>
      <c r="W129" s="1" t="s">
        <v>72</v>
      </c>
      <c r="AB129" t="s">
        <v>85</v>
      </c>
      <c r="AC129" t="s">
        <v>859</v>
      </c>
      <c r="AD129" s="8">
        <v>43371</v>
      </c>
      <c r="AE129">
        <v>32</v>
      </c>
      <c r="AF129" t="s">
        <v>141</v>
      </c>
      <c r="AG129" t="s">
        <v>956</v>
      </c>
      <c r="AI129">
        <v>26</v>
      </c>
      <c r="AJ129">
        <v>6</v>
      </c>
      <c r="AK129" s="53">
        <v>0.5</v>
      </c>
      <c r="AL129" s="8">
        <v>43379</v>
      </c>
      <c r="AM129" s="53">
        <v>0.90277777777777779</v>
      </c>
      <c r="AO129">
        <v>5</v>
      </c>
      <c r="AP129">
        <v>1</v>
      </c>
      <c r="AQ129" s="8">
        <v>43379</v>
      </c>
      <c r="AR129" s="53">
        <v>0.90277777777777779</v>
      </c>
      <c r="AS129" s="8">
        <v>43475</v>
      </c>
      <c r="AT129" s="53">
        <v>0.83333333333333337</v>
      </c>
      <c r="AU129" t="s">
        <v>1793</v>
      </c>
      <c r="AV129" s="8">
        <v>43475</v>
      </c>
      <c r="AW129">
        <v>0</v>
      </c>
    </row>
    <row r="130" spans="1:49" x14ac:dyDescent="0.25">
      <c r="A130">
        <v>39</v>
      </c>
      <c r="B130" t="s">
        <v>229</v>
      </c>
      <c r="C130" t="s">
        <v>59</v>
      </c>
      <c r="D130">
        <v>4.0110000000000001</v>
      </c>
      <c r="G130" s="1" t="s">
        <v>87</v>
      </c>
      <c r="H130" s="1" t="s">
        <v>67</v>
      </c>
      <c r="I130" s="1" t="s">
        <v>228</v>
      </c>
      <c r="J130">
        <v>11</v>
      </c>
      <c r="K130" t="s">
        <v>60</v>
      </c>
      <c r="L130">
        <v>6262</v>
      </c>
      <c r="M130" s="18">
        <v>0.51728009259259256</v>
      </c>
      <c r="N130">
        <v>3.2334070000000001</v>
      </c>
      <c r="O130">
        <v>2.9089999999999998</v>
      </c>
      <c r="Q130" s="26">
        <v>0.52657407407407408</v>
      </c>
      <c r="R130" s="19">
        <v>3.2818470000000002E-2</v>
      </c>
      <c r="T130" s="19"/>
      <c r="U130" s="19"/>
      <c r="W130" s="1" t="s">
        <v>72</v>
      </c>
      <c r="AB130" t="s">
        <v>85</v>
      </c>
      <c r="AC130" t="s">
        <v>860</v>
      </c>
      <c r="AF130" t="s">
        <v>122</v>
      </c>
    </row>
    <row r="131" spans="1:49" x14ac:dyDescent="0.25">
      <c r="A131">
        <v>40</v>
      </c>
      <c r="B131" t="s">
        <v>229</v>
      </c>
      <c r="C131" t="s">
        <v>59</v>
      </c>
      <c r="D131">
        <v>5.2640000000000002</v>
      </c>
      <c r="G131" s="1" t="s">
        <v>87</v>
      </c>
      <c r="H131" s="1" t="s">
        <v>67</v>
      </c>
      <c r="I131" s="1" t="s">
        <v>228</v>
      </c>
      <c r="J131">
        <v>11</v>
      </c>
      <c r="K131" t="s">
        <v>60</v>
      </c>
      <c r="L131">
        <v>6262</v>
      </c>
      <c r="M131" s="18">
        <v>0.51832175925925927</v>
      </c>
      <c r="N131">
        <v>0.13739380000000001</v>
      </c>
      <c r="O131">
        <v>4.76</v>
      </c>
      <c r="Q131" s="26">
        <v>0.52725694444444449</v>
      </c>
      <c r="R131">
        <v>0.1268958</v>
      </c>
      <c r="W131" s="1" t="s">
        <v>72</v>
      </c>
      <c r="AB131" t="s">
        <v>84</v>
      </c>
      <c r="AC131" t="s">
        <v>861</v>
      </c>
    </row>
    <row r="132" spans="1:49" x14ac:dyDescent="0.25">
      <c r="A132">
        <v>41</v>
      </c>
      <c r="B132" t="s">
        <v>229</v>
      </c>
      <c r="C132" t="s">
        <v>59</v>
      </c>
      <c r="D132">
        <v>4.7290000000000001</v>
      </c>
      <c r="G132" s="1" t="s">
        <v>87</v>
      </c>
      <c r="H132" s="1" t="s">
        <v>67</v>
      </c>
      <c r="I132" s="1" t="s">
        <v>228</v>
      </c>
      <c r="J132">
        <v>11</v>
      </c>
      <c r="K132" t="s">
        <v>60</v>
      </c>
      <c r="L132">
        <v>6262</v>
      </c>
      <c r="M132" s="18">
        <v>0.51903935185185179</v>
      </c>
      <c r="N132">
        <v>0.1400179</v>
      </c>
      <c r="O132">
        <v>4.6760000000000002</v>
      </c>
      <c r="Q132" s="26">
        <v>0.52807870370370369</v>
      </c>
      <c r="R132" s="19">
        <v>7.4718629999999994E-2</v>
      </c>
      <c r="T132" s="19"/>
      <c r="U132" s="19"/>
      <c r="W132" s="1" t="s">
        <v>72</v>
      </c>
      <c r="AB132" t="s">
        <v>85</v>
      </c>
      <c r="AC132" t="s">
        <v>862</v>
      </c>
      <c r="AF132" t="s">
        <v>247</v>
      </c>
    </row>
    <row r="133" spans="1:49" x14ac:dyDescent="0.25">
      <c r="A133">
        <v>42</v>
      </c>
      <c r="B133" t="s">
        <v>229</v>
      </c>
      <c r="C133" t="s">
        <v>58</v>
      </c>
      <c r="D133">
        <v>10.238</v>
      </c>
      <c r="G133" s="1" t="s">
        <v>87</v>
      </c>
      <c r="H133" s="1" t="s">
        <v>67</v>
      </c>
      <c r="I133" s="1" t="s">
        <v>228</v>
      </c>
      <c r="J133">
        <v>11</v>
      </c>
      <c r="K133" t="s">
        <v>60</v>
      </c>
      <c r="L133">
        <v>6262</v>
      </c>
      <c r="M133" s="18">
        <v>0.51986111111111111</v>
      </c>
      <c r="N133">
        <v>1.369402</v>
      </c>
      <c r="O133">
        <v>9.49</v>
      </c>
      <c r="Q133" s="26">
        <v>0.52884259259259259</v>
      </c>
      <c r="R133">
        <v>0.73132799999999998</v>
      </c>
      <c r="W133" s="1" t="s">
        <v>72</v>
      </c>
      <c r="AB133" t="s">
        <v>86</v>
      </c>
      <c r="AC133" t="s">
        <v>863</v>
      </c>
      <c r="AF133" t="s">
        <v>125</v>
      </c>
    </row>
    <row r="134" spans="1:49" x14ac:dyDescent="0.25">
      <c r="A134">
        <v>43</v>
      </c>
      <c r="B134" t="s">
        <v>229</v>
      </c>
      <c r="C134" t="s">
        <v>59</v>
      </c>
      <c r="D134">
        <v>10.393000000000001</v>
      </c>
      <c r="G134" s="1" t="s">
        <v>87</v>
      </c>
      <c r="H134" s="1" t="s">
        <v>67</v>
      </c>
      <c r="I134" s="1" t="s">
        <v>228</v>
      </c>
      <c r="J134">
        <v>11</v>
      </c>
      <c r="K134" t="s">
        <v>60</v>
      </c>
      <c r="L134">
        <v>6262</v>
      </c>
      <c r="M134" s="18">
        <v>0.52076388888888892</v>
      </c>
      <c r="N134">
        <v>0.1629767</v>
      </c>
      <c r="O134">
        <v>9.9280000000000008</v>
      </c>
      <c r="Q134" s="26">
        <v>0.52969907407407402</v>
      </c>
      <c r="R134" s="19">
        <v>7.1035319999999999E-2</v>
      </c>
      <c r="T134" s="19"/>
      <c r="U134" s="19"/>
      <c r="W134" s="1" t="s">
        <v>72</v>
      </c>
      <c r="AB134" t="s">
        <v>84</v>
      </c>
      <c r="AC134" t="s">
        <v>864</v>
      </c>
    </row>
    <row r="135" spans="1:49" x14ac:dyDescent="0.25">
      <c r="A135">
        <v>44</v>
      </c>
      <c r="B135" t="s">
        <v>229</v>
      </c>
      <c r="C135" t="s">
        <v>58</v>
      </c>
      <c r="D135">
        <v>7.2569999999999997</v>
      </c>
      <c r="G135" s="1" t="s">
        <v>87</v>
      </c>
      <c r="H135" s="1" t="s">
        <v>67</v>
      </c>
      <c r="I135" s="1" t="s">
        <v>228</v>
      </c>
      <c r="J135">
        <v>11</v>
      </c>
      <c r="K135" t="s">
        <v>60</v>
      </c>
      <c r="L135">
        <v>6262</v>
      </c>
      <c r="M135" s="18">
        <v>0.52152777777777781</v>
      </c>
      <c r="N135">
        <v>0.165682</v>
      </c>
      <c r="O135">
        <v>7.12</v>
      </c>
      <c r="Q135" s="26">
        <v>0.53039351851851857</v>
      </c>
      <c r="R135">
        <v>0.17248479999999999</v>
      </c>
      <c r="W135" s="1" t="s">
        <v>72</v>
      </c>
      <c r="AB135" t="s">
        <v>86</v>
      </c>
      <c r="AC135" t="s">
        <v>865</v>
      </c>
      <c r="AF135" t="s">
        <v>154</v>
      </c>
    </row>
    <row r="136" spans="1:49" x14ac:dyDescent="0.25">
      <c r="A136">
        <v>45</v>
      </c>
      <c r="B136" t="s">
        <v>229</v>
      </c>
      <c r="C136" t="s">
        <v>59</v>
      </c>
      <c r="D136">
        <v>7.4619999999999997</v>
      </c>
      <c r="G136" s="1" t="s">
        <v>87</v>
      </c>
      <c r="H136" s="1" t="s">
        <v>67</v>
      </c>
      <c r="I136" s="1" t="s">
        <v>228</v>
      </c>
      <c r="J136">
        <v>11</v>
      </c>
      <c r="K136" t="s">
        <v>60</v>
      </c>
      <c r="L136">
        <v>6262</v>
      </c>
      <c r="M136" s="18">
        <v>0.52258101851851857</v>
      </c>
      <c r="N136">
        <v>0.1706609</v>
      </c>
      <c r="O136">
        <v>6.9509999999999996</v>
      </c>
      <c r="Q136" s="26">
        <v>0.53116898148148151</v>
      </c>
      <c r="R136" s="19">
        <v>6.2879640000000001E-2</v>
      </c>
      <c r="T136" s="19"/>
      <c r="U136" s="19"/>
      <c r="W136" s="1" t="s">
        <v>72</v>
      </c>
      <c r="AB136" t="s">
        <v>84</v>
      </c>
      <c r="AC136" t="s">
        <v>866</v>
      </c>
    </row>
    <row r="137" spans="1:49" x14ac:dyDescent="0.25">
      <c r="A137">
        <v>46</v>
      </c>
      <c r="B137" t="s">
        <v>229</v>
      </c>
      <c r="C137" t="s">
        <v>231</v>
      </c>
      <c r="G137" s="1" t="s">
        <v>87</v>
      </c>
      <c r="H137" s="1" t="s">
        <v>67</v>
      </c>
      <c r="I137" s="1" t="s">
        <v>228</v>
      </c>
      <c r="J137">
        <v>11</v>
      </c>
      <c r="K137" t="s">
        <v>60</v>
      </c>
      <c r="L137">
        <v>6262</v>
      </c>
      <c r="M137" s="18">
        <v>0.52347222222222223</v>
      </c>
      <c r="N137" s="19">
        <v>1.517576E-2</v>
      </c>
      <c r="Q137" s="26">
        <v>0.53188657407407403</v>
      </c>
      <c r="R137" s="19">
        <v>1.6587950000000001E-2</v>
      </c>
      <c r="T137" s="19"/>
      <c r="U137" s="19"/>
      <c r="W137" s="1" t="s">
        <v>72</v>
      </c>
    </row>
    <row r="138" spans="1:49" x14ac:dyDescent="0.25">
      <c r="A138">
        <v>47</v>
      </c>
      <c r="B138" t="s">
        <v>229</v>
      </c>
      <c r="C138" t="s">
        <v>231</v>
      </c>
      <c r="E138" s="1" t="s">
        <v>233</v>
      </c>
      <c r="G138" s="1" t="s">
        <v>87</v>
      </c>
      <c r="H138" s="1" t="s">
        <v>67</v>
      </c>
      <c r="I138" s="1" t="s">
        <v>228</v>
      </c>
      <c r="J138">
        <v>11</v>
      </c>
      <c r="K138" t="s">
        <v>60</v>
      </c>
      <c r="L138">
        <v>6262</v>
      </c>
      <c r="M138" s="18">
        <v>0.52417824074074071</v>
      </c>
      <c r="N138" s="19">
        <v>1.5057539999999999E-2</v>
      </c>
      <c r="P138" s="53">
        <v>0.35625000000000001</v>
      </c>
      <c r="Q138" s="26">
        <v>0.53254629629629624</v>
      </c>
      <c r="R138" s="19">
        <v>1.581923E-2</v>
      </c>
      <c r="T138" s="19"/>
      <c r="U138" s="19"/>
      <c r="W138" s="1" t="s">
        <v>72</v>
      </c>
    </row>
    <row r="139" spans="1:49" x14ac:dyDescent="0.25">
      <c r="A139">
        <v>1</v>
      </c>
      <c r="B139" t="s">
        <v>230</v>
      </c>
      <c r="C139" t="s">
        <v>58</v>
      </c>
      <c r="D139">
        <v>6.4989999999999997</v>
      </c>
      <c r="E139" s="1" t="s">
        <v>234</v>
      </c>
      <c r="G139" s="1" t="s">
        <v>87</v>
      </c>
      <c r="H139" s="1" t="s">
        <v>67</v>
      </c>
      <c r="I139" s="1" t="s">
        <v>228</v>
      </c>
      <c r="J139">
        <v>11</v>
      </c>
      <c r="K139" t="s">
        <v>60</v>
      </c>
      <c r="L139">
        <v>7000</v>
      </c>
      <c r="M139" s="18">
        <v>0.47093750000000001</v>
      </c>
      <c r="N139" s="19">
        <v>5.1285450000000003E-2</v>
      </c>
      <c r="O139">
        <v>5.976</v>
      </c>
      <c r="P139" s="53">
        <v>0.35694444444444445</v>
      </c>
      <c r="Q139" s="18">
        <v>0.49005787037037035</v>
      </c>
      <c r="R139" s="19">
        <v>3.7967649999999999E-2</v>
      </c>
      <c r="T139" s="19"/>
      <c r="U139" s="19"/>
      <c r="W139" s="1" t="s">
        <v>72</v>
      </c>
      <c r="AB139" t="s">
        <v>84</v>
      </c>
      <c r="AC139" t="s">
        <v>867</v>
      </c>
    </row>
    <row r="140" spans="1:49" x14ac:dyDescent="0.25">
      <c r="A140">
        <v>2</v>
      </c>
      <c r="B140" t="s">
        <v>230</v>
      </c>
      <c r="C140" t="s">
        <v>59</v>
      </c>
      <c r="D140">
        <v>8.8190000000000008</v>
      </c>
      <c r="G140" s="1" t="s">
        <v>87</v>
      </c>
      <c r="H140" s="1" t="s">
        <v>67</v>
      </c>
      <c r="I140" s="1" t="s">
        <v>228</v>
      </c>
      <c r="J140">
        <v>11</v>
      </c>
      <c r="K140" t="s">
        <v>60</v>
      </c>
      <c r="L140">
        <v>7000</v>
      </c>
      <c r="M140" s="18">
        <v>0.47167824074074072</v>
      </c>
      <c r="N140">
        <v>0.58465710000000004</v>
      </c>
      <c r="O140">
        <v>8.1679999999999993</v>
      </c>
      <c r="Q140" s="18">
        <v>0.49108796296296298</v>
      </c>
      <c r="R140">
        <v>0.47686289999999998</v>
      </c>
      <c r="W140" s="1" t="s">
        <v>72</v>
      </c>
      <c r="AB140" t="s">
        <v>85</v>
      </c>
      <c r="AC140" t="s">
        <v>868</v>
      </c>
      <c r="AD140" s="8">
        <v>43369</v>
      </c>
      <c r="AE140">
        <v>30</v>
      </c>
      <c r="AF140" t="s">
        <v>178</v>
      </c>
      <c r="AG140" t="s">
        <v>956</v>
      </c>
      <c r="AI140">
        <v>28</v>
      </c>
      <c r="AJ140">
        <v>1</v>
      </c>
      <c r="AK140" s="53">
        <v>0.5</v>
      </c>
      <c r="AL140" s="8">
        <v>43377</v>
      </c>
      <c r="AM140" s="53">
        <v>0.84027777777777779</v>
      </c>
      <c r="AN140" t="s">
        <v>1160</v>
      </c>
      <c r="AO140">
        <v>3</v>
      </c>
      <c r="AP140">
        <v>21</v>
      </c>
      <c r="AQ140" s="8">
        <v>43377</v>
      </c>
      <c r="AR140" s="53">
        <v>0.84027777777777779</v>
      </c>
      <c r="AS140" s="8">
        <v>43418</v>
      </c>
      <c r="AT140" s="53">
        <v>0.84722222222222221</v>
      </c>
      <c r="AU140" t="s">
        <v>1790</v>
      </c>
      <c r="AV140" s="8">
        <v>43418</v>
      </c>
      <c r="AW140">
        <v>0</v>
      </c>
    </row>
    <row r="141" spans="1:49" x14ac:dyDescent="0.25">
      <c r="A141">
        <v>3</v>
      </c>
      <c r="B141" t="s">
        <v>230</v>
      </c>
      <c r="C141" t="s">
        <v>58</v>
      </c>
      <c r="D141">
        <v>8.1460000000000008</v>
      </c>
      <c r="G141" s="1" t="s">
        <v>87</v>
      </c>
      <c r="H141" s="1" t="s">
        <v>67</v>
      </c>
      <c r="I141" s="1" t="s">
        <v>228</v>
      </c>
      <c r="J141">
        <v>11</v>
      </c>
      <c r="K141" t="s">
        <v>60</v>
      </c>
      <c r="L141">
        <v>7000</v>
      </c>
      <c r="M141" s="18">
        <v>0.4725462962962963</v>
      </c>
      <c r="N141" s="19">
        <v>9.7062759999999998E-2</v>
      </c>
      <c r="O141">
        <v>7.8310000000000004</v>
      </c>
      <c r="Q141" s="18">
        <v>0.49189814814814814</v>
      </c>
      <c r="R141" s="19">
        <v>7.6291429999999993E-2</v>
      </c>
      <c r="T141" s="19"/>
      <c r="U141" s="19"/>
      <c r="W141" s="1" t="s">
        <v>72</v>
      </c>
      <c r="AB141" t="s">
        <v>86</v>
      </c>
      <c r="AC141" t="s">
        <v>869</v>
      </c>
      <c r="AF141" t="s">
        <v>138</v>
      </c>
    </row>
    <row r="142" spans="1:49" x14ac:dyDescent="0.25">
      <c r="A142">
        <v>4</v>
      </c>
      <c r="B142" t="s">
        <v>230</v>
      </c>
      <c r="C142" t="s">
        <v>58</v>
      </c>
      <c r="D142">
        <v>6.7469999999999999</v>
      </c>
      <c r="G142" s="1" t="s">
        <v>87</v>
      </c>
      <c r="H142" s="1" t="s">
        <v>67</v>
      </c>
      <c r="I142" s="1" t="s">
        <v>228</v>
      </c>
      <c r="J142">
        <v>11</v>
      </c>
      <c r="K142" t="s">
        <v>60</v>
      </c>
      <c r="L142">
        <v>7000</v>
      </c>
      <c r="M142" s="18">
        <v>0.47342592592592592</v>
      </c>
      <c r="N142">
        <v>0.64936369999999999</v>
      </c>
      <c r="O142">
        <v>6.375</v>
      </c>
      <c r="Q142" s="18">
        <v>0.49262731481481481</v>
      </c>
      <c r="R142">
        <v>0.50740479999999999</v>
      </c>
      <c r="W142" s="1" t="s">
        <v>72</v>
      </c>
      <c r="AB142" t="s">
        <v>85</v>
      </c>
      <c r="AC142" t="s">
        <v>870</v>
      </c>
      <c r="AD142" s="8">
        <v>43370</v>
      </c>
      <c r="AE142">
        <v>31</v>
      </c>
      <c r="AF142" t="s">
        <v>286</v>
      </c>
      <c r="AG142" t="s">
        <v>956</v>
      </c>
      <c r="AI142">
        <v>16</v>
      </c>
      <c r="AJ142">
        <v>1</v>
      </c>
      <c r="AK142" s="53">
        <v>0.64583333333333337</v>
      </c>
      <c r="AL142" s="8">
        <v>43379</v>
      </c>
      <c r="AM142" s="53">
        <v>0.89583333333333337</v>
      </c>
      <c r="AO142">
        <v>4</v>
      </c>
      <c r="AP142">
        <v>12</v>
      </c>
      <c r="AQ142" s="8">
        <v>43379</v>
      </c>
      <c r="AR142" s="53">
        <v>0.89583333333333337</v>
      </c>
      <c r="AS142" s="8">
        <v>43410</v>
      </c>
      <c r="AT142" s="53">
        <v>0.84722222222222221</v>
      </c>
      <c r="AV142" s="8">
        <v>43410</v>
      </c>
      <c r="AW142">
        <v>0</v>
      </c>
    </row>
    <row r="143" spans="1:49" x14ac:dyDescent="0.25">
      <c r="A143">
        <v>5</v>
      </c>
      <c r="B143" t="s">
        <v>230</v>
      </c>
      <c r="C143" t="s">
        <v>58</v>
      </c>
      <c r="D143">
        <v>8.3829999999999991</v>
      </c>
      <c r="G143" s="1" t="s">
        <v>87</v>
      </c>
      <c r="H143" s="1" t="s">
        <v>67</v>
      </c>
      <c r="I143" s="1" t="s">
        <v>228</v>
      </c>
      <c r="J143">
        <v>11</v>
      </c>
      <c r="K143" t="s">
        <v>60</v>
      </c>
      <c r="L143">
        <v>7000</v>
      </c>
      <c r="M143" s="18">
        <v>0.47438657407407409</v>
      </c>
      <c r="N143">
        <v>1.50685</v>
      </c>
      <c r="O143">
        <v>3.4950000000000001</v>
      </c>
      <c r="Q143" s="18">
        <v>0.49357638888888888</v>
      </c>
      <c r="R143" s="19">
        <v>1.5805650000000001E-2</v>
      </c>
      <c r="T143" s="19"/>
      <c r="U143" s="19"/>
      <c r="W143" s="1" t="s">
        <v>72</v>
      </c>
      <c r="AB143" t="s">
        <v>85</v>
      </c>
      <c r="AC143" t="s">
        <v>871</v>
      </c>
      <c r="AF143" t="s">
        <v>126</v>
      </c>
    </row>
    <row r="144" spans="1:49" x14ac:dyDescent="0.25">
      <c r="A144">
        <v>6</v>
      </c>
      <c r="B144" t="s">
        <v>230</v>
      </c>
      <c r="C144" t="s">
        <v>59</v>
      </c>
      <c r="D144">
        <v>11.62</v>
      </c>
      <c r="G144" s="1" t="s">
        <v>87</v>
      </c>
      <c r="H144" s="1" t="s">
        <v>67</v>
      </c>
      <c r="I144" s="1" t="s">
        <v>228</v>
      </c>
      <c r="J144">
        <v>11</v>
      </c>
      <c r="K144" t="s">
        <v>60</v>
      </c>
      <c r="L144">
        <v>7000</v>
      </c>
      <c r="M144" s="18">
        <v>0.47538194444444448</v>
      </c>
      <c r="N144">
        <v>0.17113790000000001</v>
      </c>
      <c r="O144">
        <v>10.62</v>
      </c>
      <c r="Q144" s="18">
        <v>0.49435185185185188</v>
      </c>
      <c r="R144" s="19">
        <v>6.9724019999999998E-2</v>
      </c>
      <c r="T144" s="19"/>
      <c r="U144" s="19"/>
      <c r="W144" s="1" t="s">
        <v>72</v>
      </c>
      <c r="X144" s="8">
        <v>43504</v>
      </c>
      <c r="AB144" t="s">
        <v>86</v>
      </c>
      <c r="AC144" t="s">
        <v>872</v>
      </c>
      <c r="AD144" s="8">
        <v>43552</v>
      </c>
      <c r="AE144">
        <v>48</v>
      </c>
      <c r="AF144" t="s">
        <v>236</v>
      </c>
      <c r="AG144" t="s">
        <v>956</v>
      </c>
      <c r="AH144" s="8">
        <v>43552</v>
      </c>
      <c r="AI144">
        <v>3</v>
      </c>
      <c r="AJ144">
        <v>1</v>
      </c>
      <c r="AK144" s="53">
        <v>0.70833333333333337</v>
      </c>
    </row>
    <row r="145" spans="1:49" x14ac:dyDescent="0.25">
      <c r="A145">
        <v>7</v>
      </c>
      <c r="B145" t="s">
        <v>230</v>
      </c>
      <c r="C145" t="s">
        <v>58</v>
      </c>
      <c r="D145">
        <v>7.6989999999999998</v>
      </c>
      <c r="G145" s="1" t="s">
        <v>87</v>
      </c>
      <c r="H145" s="1" t="s">
        <v>67</v>
      </c>
      <c r="I145" s="1" t="s">
        <v>228</v>
      </c>
      <c r="J145">
        <v>11</v>
      </c>
      <c r="K145" t="s">
        <v>60</v>
      </c>
      <c r="L145">
        <v>7000</v>
      </c>
      <c r="M145" s="18">
        <v>0.47619212962962965</v>
      </c>
      <c r="N145">
        <v>9.6943799999999997E-2</v>
      </c>
      <c r="O145">
        <v>7.3449999999999998</v>
      </c>
      <c r="Q145" s="18">
        <v>0.49517361111111113</v>
      </c>
      <c r="R145" s="19">
        <v>9.1359460000000003E-2</v>
      </c>
      <c r="T145" s="19"/>
      <c r="U145" s="19"/>
      <c r="W145" s="1" t="s">
        <v>72</v>
      </c>
      <c r="AB145" t="s">
        <v>86</v>
      </c>
      <c r="AC145" t="s">
        <v>873</v>
      </c>
      <c r="AF145" t="s">
        <v>156</v>
      </c>
    </row>
    <row r="146" spans="1:49" x14ac:dyDescent="0.25">
      <c r="A146">
        <v>8</v>
      </c>
      <c r="B146" t="s">
        <v>230</v>
      </c>
      <c r="C146" t="s">
        <v>59</v>
      </c>
      <c r="D146">
        <v>5.2329999999999997</v>
      </c>
      <c r="G146" s="1" t="s">
        <v>87</v>
      </c>
      <c r="H146" s="1" t="s">
        <v>67</v>
      </c>
      <c r="I146" s="1" t="s">
        <v>228</v>
      </c>
      <c r="J146">
        <v>11</v>
      </c>
      <c r="K146" t="s">
        <v>60</v>
      </c>
      <c r="L146">
        <v>7000</v>
      </c>
      <c r="M146" s="18">
        <v>0.47695601851851849</v>
      </c>
      <c r="N146">
        <v>0.4973764</v>
      </c>
      <c r="O146">
        <v>4.7850000000000001</v>
      </c>
      <c r="Q146" s="18">
        <v>0.49608796296296293</v>
      </c>
      <c r="R146">
        <v>0.42808980000000002</v>
      </c>
      <c r="W146" s="1" t="s">
        <v>72</v>
      </c>
      <c r="AB146" t="s">
        <v>86</v>
      </c>
      <c r="AC146" t="s">
        <v>874</v>
      </c>
      <c r="AF146" t="s">
        <v>287</v>
      </c>
    </row>
    <row r="147" spans="1:49" x14ac:dyDescent="0.25">
      <c r="A147">
        <v>9</v>
      </c>
      <c r="B147" t="s">
        <v>230</v>
      </c>
      <c r="C147" t="s">
        <v>59</v>
      </c>
      <c r="D147">
        <v>8.7330000000000005</v>
      </c>
      <c r="G147" s="1" t="s">
        <v>87</v>
      </c>
      <c r="H147" s="1" t="s">
        <v>67</v>
      </c>
      <c r="I147" s="1" t="s">
        <v>228</v>
      </c>
      <c r="J147">
        <v>11</v>
      </c>
      <c r="K147" t="s">
        <v>60</v>
      </c>
      <c r="L147">
        <v>7000</v>
      </c>
      <c r="M147" s="18">
        <v>0.47784722222222226</v>
      </c>
      <c r="N147" s="19">
        <v>7.759228E-2</v>
      </c>
      <c r="O147">
        <v>8.2129999999999992</v>
      </c>
      <c r="Q147" s="18">
        <v>0.49706018518518519</v>
      </c>
      <c r="R147" s="19">
        <v>6.5931310000000007E-2</v>
      </c>
      <c r="T147" s="19"/>
      <c r="U147" s="19"/>
      <c r="W147" s="1" t="s">
        <v>72</v>
      </c>
      <c r="AB147" t="s">
        <v>84</v>
      </c>
      <c r="AC147" t="s">
        <v>875</v>
      </c>
    </row>
    <row r="148" spans="1:49" x14ac:dyDescent="0.25">
      <c r="A148">
        <v>10</v>
      </c>
      <c r="B148" t="s">
        <v>230</v>
      </c>
      <c r="C148" t="s">
        <v>58</v>
      </c>
      <c r="D148">
        <v>9.7370000000000001</v>
      </c>
      <c r="G148" s="1" t="s">
        <v>87</v>
      </c>
      <c r="H148" s="1" t="s">
        <v>67</v>
      </c>
      <c r="I148" s="1" t="s">
        <v>228</v>
      </c>
      <c r="J148">
        <v>11</v>
      </c>
      <c r="K148" t="s">
        <v>60</v>
      </c>
      <c r="L148">
        <v>7000</v>
      </c>
      <c r="M148" s="18">
        <v>0.47856481481481478</v>
      </c>
      <c r="N148" s="19">
        <v>7.1666450000000007E-2</v>
      </c>
      <c r="O148">
        <v>9.0619999999999994</v>
      </c>
      <c r="Q148" s="18">
        <v>0.49785879629629631</v>
      </c>
      <c r="R148">
        <v>0.10126780000000001</v>
      </c>
      <c r="W148" s="1" t="s">
        <v>72</v>
      </c>
      <c r="AB148" t="s">
        <v>85</v>
      </c>
      <c r="AC148" t="s">
        <v>876</v>
      </c>
      <c r="AF148" t="s">
        <v>132</v>
      </c>
    </row>
    <row r="149" spans="1:49" x14ac:dyDescent="0.25">
      <c r="A149">
        <v>11</v>
      </c>
      <c r="B149" t="s">
        <v>230</v>
      </c>
      <c r="C149" t="s">
        <v>59</v>
      </c>
      <c r="D149">
        <v>15.02</v>
      </c>
      <c r="G149" s="1" t="s">
        <v>87</v>
      </c>
      <c r="H149" s="1" t="s">
        <v>67</v>
      </c>
      <c r="I149" s="1" t="s">
        <v>228</v>
      </c>
      <c r="J149">
        <v>11</v>
      </c>
      <c r="K149" t="s">
        <v>60</v>
      </c>
      <c r="L149">
        <v>7000</v>
      </c>
      <c r="M149" s="18">
        <v>0.47949074074074072</v>
      </c>
      <c r="N149">
        <v>0.46812979999999998</v>
      </c>
      <c r="O149">
        <v>8.9369999999999994</v>
      </c>
      <c r="Q149" s="18">
        <v>0.49865740740740744</v>
      </c>
      <c r="R149">
        <v>0.10189479999999999</v>
      </c>
      <c r="W149" s="1" t="s">
        <v>72</v>
      </c>
      <c r="AB149" t="s">
        <v>84</v>
      </c>
      <c r="AC149" t="s">
        <v>877</v>
      </c>
    </row>
    <row r="150" spans="1:49" x14ac:dyDescent="0.25">
      <c r="A150">
        <v>12</v>
      </c>
      <c r="B150" t="s">
        <v>230</v>
      </c>
      <c r="C150" t="s">
        <v>59</v>
      </c>
      <c r="D150">
        <v>9.1539999999999999</v>
      </c>
      <c r="G150" s="1" t="s">
        <v>87</v>
      </c>
      <c r="H150" s="1" t="s">
        <v>67</v>
      </c>
      <c r="I150" s="1" t="s">
        <v>228</v>
      </c>
      <c r="J150">
        <v>11</v>
      </c>
      <c r="K150" t="s">
        <v>60</v>
      </c>
      <c r="L150">
        <v>7000</v>
      </c>
      <c r="M150" s="18">
        <v>0.48037037037037034</v>
      </c>
      <c r="N150">
        <v>0.13641529999999999</v>
      </c>
      <c r="O150">
        <v>8.6050000000000004</v>
      </c>
      <c r="Q150" s="18">
        <v>0.49957175925925923</v>
      </c>
      <c r="R150">
        <v>0.1194625</v>
      </c>
      <c r="W150" s="1" t="s">
        <v>72</v>
      </c>
      <c r="AB150" t="s">
        <v>84</v>
      </c>
      <c r="AC150" t="s">
        <v>878</v>
      </c>
    </row>
    <row r="151" spans="1:49" x14ac:dyDescent="0.25">
      <c r="A151">
        <v>13</v>
      </c>
      <c r="B151" t="s">
        <v>230</v>
      </c>
      <c r="C151" t="s">
        <v>58</v>
      </c>
      <c r="D151">
        <v>10.824</v>
      </c>
      <c r="G151" s="1" t="s">
        <v>87</v>
      </c>
      <c r="H151" s="1" t="s">
        <v>67</v>
      </c>
      <c r="I151" s="1" t="s">
        <v>228</v>
      </c>
      <c r="J151">
        <v>11</v>
      </c>
      <c r="K151" t="s">
        <v>60</v>
      </c>
      <c r="L151">
        <v>7000</v>
      </c>
      <c r="M151" s="18">
        <v>0.48130787037037037</v>
      </c>
      <c r="N151">
        <v>0.1132746</v>
      </c>
      <c r="O151">
        <v>10.242000000000001</v>
      </c>
      <c r="Q151" s="26">
        <v>0.50061342592592595</v>
      </c>
      <c r="R151" s="19">
        <v>9.3718270000000006E-2</v>
      </c>
      <c r="T151" s="19"/>
      <c r="U151" s="19"/>
      <c r="W151" s="1" t="s">
        <v>72</v>
      </c>
      <c r="X151" s="8">
        <v>43504</v>
      </c>
      <c r="AB151" t="s">
        <v>86</v>
      </c>
      <c r="AC151" t="s">
        <v>879</v>
      </c>
      <c r="AD151" s="8">
        <v>43554</v>
      </c>
      <c r="AE151">
        <v>34</v>
      </c>
      <c r="AF151" t="s">
        <v>160</v>
      </c>
      <c r="AG151" t="s">
        <v>956</v>
      </c>
      <c r="AH151" s="8">
        <v>43554</v>
      </c>
      <c r="AI151">
        <v>29</v>
      </c>
      <c r="AJ151">
        <v>2</v>
      </c>
      <c r="AK151" s="53">
        <v>0.68402777777777779</v>
      </c>
    </row>
    <row r="152" spans="1:49" x14ac:dyDescent="0.25">
      <c r="A152">
        <v>14</v>
      </c>
      <c r="B152" t="s">
        <v>230</v>
      </c>
      <c r="C152" t="s">
        <v>58</v>
      </c>
      <c r="D152">
        <v>7.7549999999999999</v>
      </c>
      <c r="G152" s="1" t="s">
        <v>87</v>
      </c>
      <c r="H152" s="1" t="s">
        <v>67</v>
      </c>
      <c r="I152" s="1" t="s">
        <v>228</v>
      </c>
      <c r="J152">
        <v>11</v>
      </c>
      <c r="K152" t="s">
        <v>60</v>
      </c>
      <c r="L152">
        <v>7000</v>
      </c>
      <c r="M152" s="18">
        <v>0.48201388888888891</v>
      </c>
      <c r="N152">
        <v>0.85572360000000003</v>
      </c>
      <c r="O152">
        <v>7.15</v>
      </c>
      <c r="Q152" s="26">
        <v>0.50138888888888888</v>
      </c>
      <c r="R152">
        <v>0.65790689999999996</v>
      </c>
      <c r="W152" s="1" t="s">
        <v>72</v>
      </c>
      <c r="AB152" t="s">
        <v>86</v>
      </c>
      <c r="AC152" t="s">
        <v>1571</v>
      </c>
      <c r="AF152" t="s">
        <v>147</v>
      </c>
    </row>
    <row r="153" spans="1:49" x14ac:dyDescent="0.25">
      <c r="A153">
        <v>15</v>
      </c>
      <c r="B153" t="s">
        <v>230</v>
      </c>
      <c r="C153" t="s">
        <v>59</v>
      </c>
      <c r="D153">
        <v>9.1980000000000004</v>
      </c>
      <c r="G153" s="1" t="s">
        <v>87</v>
      </c>
      <c r="H153" s="1" t="s">
        <v>67</v>
      </c>
      <c r="I153" s="1" t="s">
        <v>228</v>
      </c>
      <c r="J153">
        <v>11</v>
      </c>
      <c r="K153" t="s">
        <v>60</v>
      </c>
      <c r="L153">
        <v>7000</v>
      </c>
      <c r="M153" s="18">
        <v>0.48284722222222221</v>
      </c>
      <c r="N153">
        <v>0.15050740000000001</v>
      </c>
      <c r="O153">
        <v>9.1199999999999992</v>
      </c>
      <c r="Q153" s="26">
        <v>0.50225694444444446</v>
      </c>
      <c r="R153">
        <v>0.13960130000000001</v>
      </c>
      <c r="W153" s="1" t="s">
        <v>72</v>
      </c>
      <c r="AB153" t="s">
        <v>86</v>
      </c>
      <c r="AC153" t="s">
        <v>881</v>
      </c>
      <c r="AF153" t="s">
        <v>252</v>
      </c>
    </row>
    <row r="154" spans="1:49" x14ac:dyDescent="0.25">
      <c r="A154">
        <v>16</v>
      </c>
      <c r="B154" t="s">
        <v>230</v>
      </c>
      <c r="C154" t="s">
        <v>58</v>
      </c>
      <c r="D154">
        <v>8.8879999999999999</v>
      </c>
      <c r="G154" s="1" t="s">
        <v>87</v>
      </c>
      <c r="H154" s="1" t="s">
        <v>67</v>
      </c>
      <c r="I154" s="1" t="s">
        <v>228</v>
      </c>
      <c r="J154">
        <v>11</v>
      </c>
      <c r="K154" t="s">
        <v>60</v>
      </c>
      <c r="L154">
        <v>7000</v>
      </c>
      <c r="M154" s="18">
        <v>0.48363425925925929</v>
      </c>
      <c r="N154" s="19">
        <v>5.9912069999999998E-2</v>
      </c>
      <c r="O154">
        <v>8.5259999999999998</v>
      </c>
      <c r="Q154" s="26">
        <v>0.50313657407407408</v>
      </c>
      <c r="R154" s="19">
        <v>8.5026729999999995E-2</v>
      </c>
      <c r="T154" s="19"/>
      <c r="U154" s="19"/>
      <c r="W154" s="1" t="s">
        <v>72</v>
      </c>
      <c r="AB154" t="s">
        <v>84</v>
      </c>
      <c r="AC154" t="s">
        <v>882</v>
      </c>
    </row>
    <row r="155" spans="1:49" x14ac:dyDescent="0.25">
      <c r="A155">
        <v>17</v>
      </c>
      <c r="B155" t="s">
        <v>230</v>
      </c>
      <c r="C155" t="s">
        <v>59</v>
      </c>
      <c r="D155">
        <v>11.337999999999999</v>
      </c>
      <c r="G155" s="1" t="s">
        <v>87</v>
      </c>
      <c r="H155" s="1" t="s">
        <v>67</v>
      </c>
      <c r="I155" s="1" t="s">
        <v>228</v>
      </c>
      <c r="J155">
        <v>11</v>
      </c>
      <c r="K155" t="s">
        <v>60</v>
      </c>
      <c r="L155">
        <v>7000</v>
      </c>
      <c r="M155" s="18">
        <v>0.48434027777777783</v>
      </c>
      <c r="N155">
        <v>0.12034</v>
      </c>
      <c r="O155">
        <v>10.474</v>
      </c>
      <c r="Q155" s="26">
        <v>0.50449074074074074</v>
      </c>
      <c r="R155" s="19">
        <v>6.3941949999999997E-2</v>
      </c>
      <c r="T155" s="19"/>
      <c r="U155" s="19"/>
      <c r="W155" s="1" t="s">
        <v>72</v>
      </c>
      <c r="AB155" t="s">
        <v>85</v>
      </c>
      <c r="AC155" t="s">
        <v>883</v>
      </c>
      <c r="AF155" t="s">
        <v>288</v>
      </c>
    </row>
    <row r="156" spans="1:49" x14ac:dyDescent="0.25">
      <c r="A156">
        <v>18</v>
      </c>
      <c r="B156" t="s">
        <v>230</v>
      </c>
      <c r="C156" t="s">
        <v>58</v>
      </c>
      <c r="D156">
        <v>7.0209999999999999</v>
      </c>
      <c r="G156" s="1" t="s">
        <v>87</v>
      </c>
      <c r="H156" s="1" t="s">
        <v>67</v>
      </c>
      <c r="I156" s="1" t="s">
        <v>228</v>
      </c>
      <c r="J156">
        <v>11</v>
      </c>
      <c r="K156" t="s">
        <v>60</v>
      </c>
      <c r="L156">
        <v>7000</v>
      </c>
      <c r="M156" s="18">
        <v>0.48504629629629631</v>
      </c>
      <c r="N156" s="19">
        <v>8.0263559999999998E-2</v>
      </c>
      <c r="O156">
        <v>6.8810000000000002</v>
      </c>
      <c r="Q156" s="26">
        <v>0.50534722222222228</v>
      </c>
      <c r="R156" s="19">
        <v>7.269246E-2</v>
      </c>
      <c r="T156" s="19"/>
      <c r="U156" s="19"/>
      <c r="W156" s="1" t="s">
        <v>72</v>
      </c>
      <c r="AB156" t="s">
        <v>85</v>
      </c>
      <c r="AC156" t="s">
        <v>884</v>
      </c>
      <c r="AF156" t="s">
        <v>289</v>
      </c>
    </row>
    <row r="157" spans="1:49" x14ac:dyDescent="0.25">
      <c r="A157">
        <v>19</v>
      </c>
      <c r="B157" t="s">
        <v>230</v>
      </c>
      <c r="C157" t="s">
        <v>59</v>
      </c>
      <c r="D157">
        <v>8.8230000000000004</v>
      </c>
      <c r="G157" s="1" t="s">
        <v>87</v>
      </c>
      <c r="H157" s="1" t="s">
        <v>67</v>
      </c>
      <c r="I157" s="1" t="s">
        <v>228</v>
      </c>
      <c r="J157">
        <v>11</v>
      </c>
      <c r="K157" t="s">
        <v>60</v>
      </c>
      <c r="L157">
        <v>7000</v>
      </c>
      <c r="M157" s="18">
        <v>0.48574074074074075</v>
      </c>
      <c r="N157">
        <v>0.70180109999999996</v>
      </c>
      <c r="O157">
        <v>8.4260000000000002</v>
      </c>
      <c r="Q157" s="26">
        <v>0.50601851851851853</v>
      </c>
      <c r="R157">
        <v>0.56493859999999996</v>
      </c>
      <c r="W157" s="1" t="s">
        <v>72</v>
      </c>
      <c r="AB157" t="s">
        <v>86</v>
      </c>
      <c r="AC157" t="s">
        <v>885</v>
      </c>
      <c r="AF157" t="s">
        <v>290</v>
      </c>
    </row>
    <row r="158" spans="1:49" x14ac:dyDescent="0.25">
      <c r="A158">
        <v>20</v>
      </c>
      <c r="B158" t="s">
        <v>230</v>
      </c>
      <c r="C158" t="s">
        <v>58</v>
      </c>
      <c r="D158">
        <v>10.875</v>
      </c>
      <c r="G158" s="1" t="s">
        <v>87</v>
      </c>
      <c r="H158" s="1" t="s">
        <v>67</v>
      </c>
      <c r="I158" s="1" t="s">
        <v>228</v>
      </c>
      <c r="J158">
        <v>11</v>
      </c>
      <c r="K158" t="s">
        <v>60</v>
      </c>
      <c r="L158">
        <v>7000</v>
      </c>
      <c r="M158" s="18">
        <v>0.48659722222222218</v>
      </c>
      <c r="N158">
        <v>0.92372509999999997</v>
      </c>
      <c r="O158">
        <v>9.8729999999999993</v>
      </c>
      <c r="Q158" s="26">
        <v>0.50702546296296302</v>
      </c>
      <c r="R158">
        <v>0.7970313</v>
      </c>
      <c r="W158" s="1" t="s">
        <v>72</v>
      </c>
      <c r="AB158" t="s">
        <v>84</v>
      </c>
      <c r="AC158" t="s">
        <v>886</v>
      </c>
    </row>
    <row r="159" spans="1:49" x14ac:dyDescent="0.25">
      <c r="A159">
        <v>21</v>
      </c>
      <c r="B159" t="s">
        <v>230</v>
      </c>
      <c r="C159" t="s">
        <v>58</v>
      </c>
      <c r="D159">
        <v>8.3859999999999992</v>
      </c>
      <c r="G159" s="1" t="s">
        <v>87</v>
      </c>
      <c r="H159" s="1" t="s">
        <v>67</v>
      </c>
      <c r="I159" s="1" t="s">
        <v>228</v>
      </c>
      <c r="J159">
        <v>11</v>
      </c>
      <c r="K159" t="s">
        <v>60</v>
      </c>
      <c r="L159">
        <v>7000</v>
      </c>
      <c r="M159" s="18">
        <v>0.48748842592592595</v>
      </c>
      <c r="N159">
        <v>0.77597720000000003</v>
      </c>
      <c r="O159">
        <v>7.806</v>
      </c>
      <c r="Q159" s="26">
        <v>0.50795138888888891</v>
      </c>
      <c r="R159">
        <v>0.63083849999999997</v>
      </c>
      <c r="W159" s="1" t="s">
        <v>72</v>
      </c>
      <c r="AB159" t="s">
        <v>85</v>
      </c>
      <c r="AC159" t="s">
        <v>887</v>
      </c>
      <c r="AD159" s="8">
        <v>43371</v>
      </c>
      <c r="AE159">
        <v>32</v>
      </c>
      <c r="AF159" t="s">
        <v>173</v>
      </c>
      <c r="AG159" t="s">
        <v>956</v>
      </c>
      <c r="AI159">
        <v>3</v>
      </c>
      <c r="AJ159">
        <v>6</v>
      </c>
      <c r="AK159" s="53">
        <v>0.5</v>
      </c>
      <c r="AL159" s="8">
        <v>43379</v>
      </c>
      <c r="AM159" s="53">
        <v>0.90277777777777779</v>
      </c>
      <c r="AO159">
        <v>4</v>
      </c>
      <c r="AP159">
        <v>5</v>
      </c>
      <c r="AQ159" s="8">
        <v>43379</v>
      </c>
      <c r="AR159" s="53">
        <v>0.90277777777777779</v>
      </c>
      <c r="AS159" s="8">
        <v>43483</v>
      </c>
      <c r="AT159" s="53">
        <v>0.85416666666666663</v>
      </c>
      <c r="AU159" t="s">
        <v>1834</v>
      </c>
      <c r="AV159" s="8">
        <v>43483</v>
      </c>
      <c r="AW159" s="53">
        <v>0.85416666666666663</v>
      </c>
    </row>
    <row r="160" spans="1:49" x14ac:dyDescent="0.25">
      <c r="A160">
        <v>22</v>
      </c>
      <c r="B160" t="s">
        <v>230</v>
      </c>
      <c r="C160" t="s">
        <v>59</v>
      </c>
      <c r="D160">
        <v>9.9160000000000004</v>
      </c>
      <c r="G160" s="1" t="s">
        <v>87</v>
      </c>
      <c r="H160" s="1" t="s">
        <v>67</v>
      </c>
      <c r="I160" s="1" t="s">
        <v>228</v>
      </c>
      <c r="J160">
        <v>11</v>
      </c>
      <c r="K160" t="s">
        <v>60</v>
      </c>
      <c r="L160">
        <v>7000</v>
      </c>
      <c r="M160" s="18">
        <v>0.48832175925925925</v>
      </c>
      <c r="N160">
        <v>0.1450272</v>
      </c>
      <c r="O160">
        <v>9.3949999999999996</v>
      </c>
      <c r="Q160" s="26">
        <v>0.50875000000000004</v>
      </c>
      <c r="R160" s="19">
        <v>9.3654630000000003E-2</v>
      </c>
      <c r="T160" s="19"/>
      <c r="U160" s="19"/>
      <c r="W160" s="1" t="s">
        <v>72</v>
      </c>
      <c r="AB160" t="s">
        <v>84</v>
      </c>
      <c r="AC160" t="s">
        <v>888</v>
      </c>
    </row>
    <row r="161" spans="1:49" x14ac:dyDescent="0.25">
      <c r="A161">
        <v>23</v>
      </c>
      <c r="B161" t="s">
        <v>230</v>
      </c>
      <c r="C161" t="s">
        <v>58</v>
      </c>
      <c r="D161">
        <v>9.9610000000000003</v>
      </c>
      <c r="G161" s="1" t="s">
        <v>87</v>
      </c>
      <c r="H161" s="1" t="s">
        <v>67</v>
      </c>
      <c r="I161" s="1" t="s">
        <v>228</v>
      </c>
      <c r="J161">
        <v>11</v>
      </c>
      <c r="K161" t="s">
        <v>60</v>
      </c>
      <c r="L161">
        <v>7000</v>
      </c>
      <c r="M161" s="18">
        <v>0.48907407407407405</v>
      </c>
      <c r="N161">
        <v>0.73810480000000001</v>
      </c>
      <c r="O161">
        <v>9.1950000000000003</v>
      </c>
      <c r="Q161" s="26">
        <v>0.50954861111111105</v>
      </c>
      <c r="R161">
        <v>0.57447340000000002</v>
      </c>
      <c r="W161" s="1" t="s">
        <v>72</v>
      </c>
      <c r="AB161" t="s">
        <v>85</v>
      </c>
      <c r="AC161" t="s">
        <v>889</v>
      </c>
      <c r="AD161" s="8">
        <v>43370</v>
      </c>
      <c r="AE161">
        <v>31</v>
      </c>
      <c r="AF161" t="s">
        <v>251</v>
      </c>
      <c r="AG161" t="s">
        <v>956</v>
      </c>
      <c r="AI161">
        <v>10</v>
      </c>
      <c r="AJ161">
        <v>1</v>
      </c>
      <c r="AK161" s="53">
        <v>0.64583333333333337</v>
      </c>
      <c r="AL161" s="8">
        <v>43379</v>
      </c>
      <c r="AM161" s="53">
        <v>0.89583333333333337</v>
      </c>
      <c r="AO161">
        <v>4</v>
      </c>
      <c r="AP161">
        <v>29</v>
      </c>
      <c r="AQ161" s="8">
        <v>43379</v>
      </c>
      <c r="AR161" s="53">
        <v>0.89583333333333337</v>
      </c>
      <c r="AS161" s="8">
        <v>43439</v>
      </c>
      <c r="AT161" s="53">
        <v>0.83333333333333337</v>
      </c>
      <c r="AV161" s="8">
        <v>43439</v>
      </c>
      <c r="AW161">
        <v>0</v>
      </c>
    </row>
    <row r="162" spans="1:49" x14ac:dyDescent="0.25">
      <c r="A162">
        <v>24</v>
      </c>
      <c r="B162" t="s">
        <v>230</v>
      </c>
      <c r="C162" t="s">
        <v>59</v>
      </c>
      <c r="D162">
        <v>7.0469999999999997</v>
      </c>
      <c r="G162" s="1" t="s">
        <v>87</v>
      </c>
      <c r="H162" s="1" t="s">
        <v>67</v>
      </c>
      <c r="I162" s="1" t="s">
        <v>228</v>
      </c>
      <c r="J162">
        <v>11</v>
      </c>
      <c r="K162" t="s">
        <v>60</v>
      </c>
      <c r="L162">
        <v>7000</v>
      </c>
      <c r="M162" s="18">
        <v>0.4899074074074074</v>
      </c>
      <c r="N162">
        <v>0.1215401</v>
      </c>
      <c r="O162">
        <v>6.681</v>
      </c>
      <c r="Q162" s="26">
        <v>0.51048611111111108</v>
      </c>
      <c r="R162" s="19">
        <v>8.2966780000000004E-2</v>
      </c>
      <c r="T162" s="19"/>
      <c r="U162" s="19"/>
      <c r="W162" s="1" t="s">
        <v>72</v>
      </c>
      <c r="AB162" t="s">
        <v>84</v>
      </c>
      <c r="AC162" t="s">
        <v>890</v>
      </c>
    </row>
    <row r="163" spans="1:49" x14ac:dyDescent="0.25">
      <c r="A163">
        <v>25</v>
      </c>
      <c r="B163" t="s">
        <v>230</v>
      </c>
      <c r="C163" t="s">
        <v>58</v>
      </c>
      <c r="D163">
        <v>9.8320000000000007</v>
      </c>
      <c r="G163" s="1" t="s">
        <v>87</v>
      </c>
      <c r="H163" s="1" t="s">
        <v>67</v>
      </c>
      <c r="I163" s="1" t="s">
        <v>228</v>
      </c>
      <c r="J163">
        <v>11</v>
      </c>
      <c r="K163" t="s">
        <v>60</v>
      </c>
      <c r="L163">
        <v>7000</v>
      </c>
      <c r="M163" s="18">
        <v>0.49062500000000003</v>
      </c>
      <c r="N163" s="19">
        <v>7.7478649999999996E-2</v>
      </c>
      <c r="O163">
        <v>9.6760000000000002</v>
      </c>
      <c r="Q163" s="26">
        <v>0.51123842592592594</v>
      </c>
      <c r="R163" s="19">
        <v>7.9145419999999994E-2</v>
      </c>
      <c r="T163" s="19"/>
      <c r="U163" s="19"/>
      <c r="W163" s="1" t="s">
        <v>72</v>
      </c>
      <c r="AB163" t="s">
        <v>84</v>
      </c>
      <c r="AC163" t="s">
        <v>891</v>
      </c>
    </row>
    <row r="164" spans="1:49" x14ac:dyDescent="0.25">
      <c r="A164">
        <v>26</v>
      </c>
      <c r="B164" t="s">
        <v>230</v>
      </c>
      <c r="C164" t="s">
        <v>59</v>
      </c>
      <c r="D164">
        <v>8.1859999999999999</v>
      </c>
      <c r="G164" s="1" t="s">
        <v>87</v>
      </c>
      <c r="H164" s="1" t="s">
        <v>67</v>
      </c>
      <c r="I164" s="1" t="s">
        <v>228</v>
      </c>
      <c r="J164">
        <v>11</v>
      </c>
      <c r="K164" t="s">
        <v>60</v>
      </c>
      <c r="L164">
        <v>7000</v>
      </c>
      <c r="M164" s="18">
        <v>0.49136574074074074</v>
      </c>
      <c r="N164" s="19">
        <v>8.7185029999999997E-2</v>
      </c>
      <c r="O164">
        <v>7.4720000000000004</v>
      </c>
      <c r="Q164" s="26">
        <v>0.51211805555555556</v>
      </c>
      <c r="R164" s="19">
        <v>5.0435460000000001E-2</v>
      </c>
      <c r="T164" s="19"/>
      <c r="U164" s="19"/>
      <c r="W164" s="1" t="s">
        <v>72</v>
      </c>
      <c r="AB164" t="s">
        <v>86</v>
      </c>
      <c r="AC164" t="s">
        <v>892</v>
      </c>
      <c r="AF164" t="s">
        <v>135</v>
      </c>
    </row>
    <row r="165" spans="1:49" x14ac:dyDescent="0.25">
      <c r="A165">
        <v>27</v>
      </c>
      <c r="B165" t="s">
        <v>230</v>
      </c>
      <c r="C165" t="s">
        <v>58</v>
      </c>
      <c r="D165">
        <v>8.1010000000000009</v>
      </c>
      <c r="G165" s="1" t="s">
        <v>87</v>
      </c>
      <c r="H165" s="1" t="s">
        <v>67</v>
      </c>
      <c r="I165" s="1" t="s">
        <v>228</v>
      </c>
      <c r="J165">
        <v>11</v>
      </c>
      <c r="K165" t="s">
        <v>60</v>
      </c>
      <c r="L165">
        <v>7000</v>
      </c>
      <c r="M165" s="18">
        <v>0.49208333333333337</v>
      </c>
      <c r="N165">
        <v>0.1196178</v>
      </c>
      <c r="O165">
        <v>7.4509999999999996</v>
      </c>
      <c r="Q165" s="26">
        <v>0.51358796296296294</v>
      </c>
      <c r="R165">
        <v>9.7444000000000003E-2</v>
      </c>
      <c r="W165" s="1" t="s">
        <v>72</v>
      </c>
      <c r="AB165" t="s">
        <v>84</v>
      </c>
      <c r="AC165" t="s">
        <v>893</v>
      </c>
    </row>
    <row r="166" spans="1:49" x14ac:dyDescent="0.25">
      <c r="A166">
        <v>28</v>
      </c>
      <c r="B166" t="s">
        <v>230</v>
      </c>
      <c r="C166" t="s">
        <v>58</v>
      </c>
      <c r="D166">
        <v>10.337</v>
      </c>
      <c r="G166" s="1" t="s">
        <v>87</v>
      </c>
      <c r="H166" s="1" t="s">
        <v>67</v>
      </c>
      <c r="I166" s="1" t="s">
        <v>228</v>
      </c>
      <c r="J166">
        <v>11</v>
      </c>
      <c r="K166" t="s">
        <v>60</v>
      </c>
      <c r="L166">
        <v>7000</v>
      </c>
      <c r="M166" s="18">
        <v>0.49296296296296299</v>
      </c>
      <c r="N166">
        <v>0.17530589999999999</v>
      </c>
      <c r="O166">
        <v>10.039999999999999</v>
      </c>
      <c r="Q166" s="26">
        <v>0.51611111111111108</v>
      </c>
      <c r="R166">
        <v>0.13480690000000001</v>
      </c>
      <c r="W166" s="1" t="s">
        <v>72</v>
      </c>
      <c r="AB166" t="s">
        <v>84</v>
      </c>
      <c r="AC166" t="s">
        <v>894</v>
      </c>
    </row>
    <row r="167" spans="1:49" x14ac:dyDescent="0.25">
      <c r="A167">
        <v>29</v>
      </c>
      <c r="B167" t="s">
        <v>230</v>
      </c>
      <c r="C167" t="s">
        <v>59</v>
      </c>
      <c r="D167">
        <v>6.2240000000000002</v>
      </c>
      <c r="G167" s="1" t="s">
        <v>87</v>
      </c>
      <c r="H167" s="1" t="s">
        <v>67</v>
      </c>
      <c r="I167" s="1" t="s">
        <v>228</v>
      </c>
      <c r="J167">
        <v>11</v>
      </c>
      <c r="K167" t="s">
        <v>60</v>
      </c>
      <c r="L167">
        <v>7000</v>
      </c>
      <c r="M167" s="18">
        <v>0.49381944444444442</v>
      </c>
      <c r="N167">
        <v>9.7768999999999995E-2</v>
      </c>
      <c r="O167">
        <v>6.1210000000000004</v>
      </c>
      <c r="Q167" s="26">
        <v>0.51777777777777778</v>
      </c>
      <c r="R167" s="19">
        <v>5.3724180000000003E-2</v>
      </c>
      <c r="T167" s="19"/>
      <c r="U167" s="19"/>
      <c r="W167" s="1" t="s">
        <v>72</v>
      </c>
      <c r="AB167" t="s">
        <v>85</v>
      </c>
      <c r="AC167" t="s">
        <v>895</v>
      </c>
      <c r="AD167" s="8">
        <v>43409</v>
      </c>
      <c r="AE167" s="83">
        <f>AD167-I167</f>
        <v>71</v>
      </c>
      <c r="AF167" t="s">
        <v>291</v>
      </c>
      <c r="AG167" t="s">
        <v>956</v>
      </c>
      <c r="AH167" s="8">
        <v>43409</v>
      </c>
      <c r="AI167">
        <v>1</v>
      </c>
      <c r="AJ167">
        <v>1</v>
      </c>
      <c r="AK167" s="53">
        <v>0.53125</v>
      </c>
      <c r="AL167" s="8">
        <v>43417</v>
      </c>
      <c r="AM167" s="53">
        <v>0.85416666666666663</v>
      </c>
      <c r="AO167">
        <v>6</v>
      </c>
      <c r="AP167">
        <v>17</v>
      </c>
      <c r="AQ167" s="8">
        <v>43417</v>
      </c>
      <c r="AR167" s="53">
        <v>0.85416666666666663</v>
      </c>
      <c r="AS167" s="8">
        <v>43516</v>
      </c>
      <c r="AT167" s="53">
        <v>0.83333333333333337</v>
      </c>
      <c r="AV167" s="8">
        <v>43516</v>
      </c>
      <c r="AW167">
        <v>0</v>
      </c>
    </row>
    <row r="168" spans="1:49" x14ac:dyDescent="0.25">
      <c r="A168">
        <v>30</v>
      </c>
      <c r="B168" t="s">
        <v>230</v>
      </c>
      <c r="C168" t="s">
        <v>59</v>
      </c>
      <c r="D168">
        <v>6.5</v>
      </c>
      <c r="G168" s="1" t="s">
        <v>87</v>
      </c>
      <c r="H168" s="1" t="s">
        <v>67</v>
      </c>
      <c r="I168" s="1" t="s">
        <v>228</v>
      </c>
      <c r="J168">
        <v>11</v>
      </c>
      <c r="K168" t="s">
        <v>60</v>
      </c>
      <c r="L168">
        <v>7000</v>
      </c>
      <c r="M168" s="18">
        <v>0.49454861111111109</v>
      </c>
      <c r="N168">
        <v>0.44250270000000003</v>
      </c>
      <c r="O168">
        <v>6.2880000000000003</v>
      </c>
      <c r="Q168" s="26">
        <v>0.51848379629629626</v>
      </c>
      <c r="R168">
        <v>0.3848608</v>
      </c>
      <c r="W168" s="1" t="s">
        <v>72</v>
      </c>
      <c r="AB168" t="s">
        <v>86</v>
      </c>
      <c r="AC168" t="s">
        <v>896</v>
      </c>
      <c r="AF168" t="s">
        <v>292</v>
      </c>
    </row>
    <row r="169" spans="1:49" x14ac:dyDescent="0.25">
      <c r="A169">
        <v>31</v>
      </c>
      <c r="B169" t="s">
        <v>230</v>
      </c>
      <c r="C169" t="s">
        <v>59</v>
      </c>
      <c r="D169">
        <v>8.1460000000000008</v>
      </c>
      <c r="G169" s="1" t="s">
        <v>87</v>
      </c>
      <c r="H169" s="1" t="s">
        <v>67</v>
      </c>
      <c r="I169" s="1" t="s">
        <v>228</v>
      </c>
      <c r="J169">
        <v>11</v>
      </c>
      <c r="K169" t="s">
        <v>60</v>
      </c>
      <c r="L169">
        <v>7000</v>
      </c>
      <c r="M169" s="18">
        <v>0.49539351851851854</v>
      </c>
      <c r="N169">
        <v>7.2012400000000004E-2</v>
      </c>
      <c r="O169">
        <v>7.4429999999999996</v>
      </c>
      <c r="Q169" s="26">
        <v>0.51959490740740744</v>
      </c>
      <c r="R169" s="19">
        <v>4.5041770000000002E-2</v>
      </c>
      <c r="T169" s="19"/>
      <c r="U169" s="19"/>
      <c r="W169" s="1" t="s">
        <v>72</v>
      </c>
      <c r="X169" s="8">
        <v>43504</v>
      </c>
      <c r="AB169" t="s">
        <v>86</v>
      </c>
      <c r="AC169" t="s">
        <v>897</v>
      </c>
      <c r="AD169" s="8">
        <v>43551</v>
      </c>
      <c r="AE169">
        <v>47</v>
      </c>
      <c r="AF169" t="s">
        <v>163</v>
      </c>
      <c r="AG169" t="s">
        <v>956</v>
      </c>
      <c r="AH169" s="8">
        <v>43551</v>
      </c>
      <c r="AI169">
        <v>31</v>
      </c>
      <c r="AJ169">
        <v>1</v>
      </c>
      <c r="AK169" s="53">
        <v>0.69444444444444453</v>
      </c>
    </row>
    <row r="170" spans="1:49" x14ac:dyDescent="0.25">
      <c r="A170">
        <v>32</v>
      </c>
      <c r="B170" t="s">
        <v>230</v>
      </c>
      <c r="C170" t="s">
        <v>58</v>
      </c>
      <c r="D170">
        <v>10.167</v>
      </c>
      <c r="G170" s="1" t="s">
        <v>87</v>
      </c>
      <c r="H170" s="1" t="s">
        <v>67</v>
      </c>
      <c r="I170" s="1" t="s">
        <v>228</v>
      </c>
      <c r="J170">
        <v>11</v>
      </c>
      <c r="K170" t="s">
        <v>60</v>
      </c>
      <c r="L170">
        <v>7000</v>
      </c>
      <c r="M170" s="18">
        <v>0.49625000000000002</v>
      </c>
      <c r="N170">
        <v>0.94064519999999996</v>
      </c>
      <c r="O170">
        <v>9.8049999999999997</v>
      </c>
      <c r="Q170" s="26">
        <v>0.52045138888888887</v>
      </c>
      <c r="R170">
        <v>0.78894900000000001</v>
      </c>
      <c r="W170" s="1" t="s">
        <v>72</v>
      </c>
      <c r="AB170" t="s">
        <v>86</v>
      </c>
      <c r="AC170" t="s">
        <v>898</v>
      </c>
      <c r="AF170" t="s">
        <v>128</v>
      </c>
    </row>
    <row r="171" spans="1:49" x14ac:dyDescent="0.25">
      <c r="A171">
        <v>33</v>
      </c>
      <c r="B171" t="s">
        <v>230</v>
      </c>
      <c r="C171" t="s">
        <v>58</v>
      </c>
      <c r="D171">
        <v>11.026999999999999</v>
      </c>
      <c r="G171" s="1" t="s">
        <v>87</v>
      </c>
      <c r="H171" s="1" t="s">
        <v>67</v>
      </c>
      <c r="I171" s="1" t="s">
        <v>228</v>
      </c>
      <c r="J171">
        <v>11</v>
      </c>
      <c r="K171" t="s">
        <v>60</v>
      </c>
      <c r="L171">
        <v>7000</v>
      </c>
      <c r="M171" s="18">
        <v>0.49715277777777778</v>
      </c>
      <c r="N171" s="19">
        <v>8.9814859999999996E-2</v>
      </c>
      <c r="O171">
        <v>10.737</v>
      </c>
      <c r="Q171" s="26">
        <v>0.5213078703703703</v>
      </c>
      <c r="R171" s="19">
        <v>5.9019240000000001E-2</v>
      </c>
      <c r="T171" s="19"/>
      <c r="U171" s="19"/>
      <c r="W171" s="1" t="s">
        <v>72</v>
      </c>
      <c r="AB171" t="s">
        <v>85</v>
      </c>
      <c r="AC171" t="s">
        <v>899</v>
      </c>
      <c r="AF171" t="s">
        <v>137</v>
      </c>
    </row>
    <row r="172" spans="1:49" x14ac:dyDescent="0.25">
      <c r="A172">
        <v>34</v>
      </c>
      <c r="B172" t="s">
        <v>230</v>
      </c>
      <c r="C172" t="s">
        <v>59</v>
      </c>
      <c r="D172">
        <v>5.7759999999999998</v>
      </c>
      <c r="G172" s="1" t="s">
        <v>87</v>
      </c>
      <c r="H172" s="1" t="s">
        <v>67</v>
      </c>
      <c r="I172" s="1" t="s">
        <v>228</v>
      </c>
      <c r="J172">
        <v>11</v>
      </c>
      <c r="K172" t="s">
        <v>60</v>
      </c>
      <c r="L172">
        <v>7000</v>
      </c>
      <c r="M172" s="18">
        <v>0.49784722222222227</v>
      </c>
      <c r="N172" s="19">
        <v>9.6213660000000006E-2</v>
      </c>
      <c r="O172">
        <v>5.3470000000000004</v>
      </c>
      <c r="Q172" s="26">
        <v>0.52196759259259262</v>
      </c>
      <c r="R172">
        <v>0.14002619999999999</v>
      </c>
      <c r="W172" s="1" t="s">
        <v>72</v>
      </c>
      <c r="AB172" t="s">
        <v>85</v>
      </c>
      <c r="AC172" t="s">
        <v>900</v>
      </c>
      <c r="AD172" s="8">
        <v>43382</v>
      </c>
      <c r="AE172">
        <v>33</v>
      </c>
      <c r="AF172" t="s">
        <v>148</v>
      </c>
      <c r="AG172" t="s">
        <v>956</v>
      </c>
      <c r="AI172">
        <v>19</v>
      </c>
      <c r="AJ172">
        <v>2</v>
      </c>
      <c r="AK172" s="53">
        <v>0.63541666666666663</v>
      </c>
      <c r="AL172" s="8">
        <v>43408</v>
      </c>
      <c r="AM172" s="53">
        <v>0.58680555555555558</v>
      </c>
      <c r="AV172" s="8">
        <v>43408</v>
      </c>
      <c r="AW172">
        <v>0</v>
      </c>
    </row>
    <row r="173" spans="1:49" x14ac:dyDescent="0.25">
      <c r="A173">
        <v>35</v>
      </c>
      <c r="B173" t="s">
        <v>230</v>
      </c>
      <c r="C173" t="s">
        <v>58</v>
      </c>
      <c r="D173">
        <v>5.8470000000000004</v>
      </c>
      <c r="G173" s="1" t="s">
        <v>87</v>
      </c>
      <c r="H173" s="1" t="s">
        <v>67</v>
      </c>
      <c r="I173" s="1" t="s">
        <v>228</v>
      </c>
      <c r="J173">
        <v>11</v>
      </c>
      <c r="K173" t="s">
        <v>60</v>
      </c>
      <c r="L173">
        <v>7000</v>
      </c>
      <c r="M173" s="18">
        <v>0.49873842592592593</v>
      </c>
      <c r="N173" s="19">
        <v>9.322076E-2</v>
      </c>
      <c r="O173">
        <v>5.7439999999999998</v>
      </c>
      <c r="Q173" s="26">
        <v>0.5229166666666667</v>
      </c>
      <c r="R173" s="19">
        <v>7.8043669999999996E-2</v>
      </c>
      <c r="T173" s="19"/>
      <c r="U173" s="19"/>
      <c r="W173" s="1" t="s">
        <v>72</v>
      </c>
      <c r="X173" s="8">
        <v>43504</v>
      </c>
      <c r="AB173" t="s">
        <v>86</v>
      </c>
      <c r="AC173" t="s">
        <v>901</v>
      </c>
      <c r="AD173" s="8">
        <v>43548</v>
      </c>
      <c r="AE173">
        <f>AD173-X173</f>
        <v>44</v>
      </c>
      <c r="AF173" t="s">
        <v>242</v>
      </c>
      <c r="AG173" t="s">
        <v>956</v>
      </c>
      <c r="AH173" s="8">
        <v>43548</v>
      </c>
      <c r="AI173">
        <v>4</v>
      </c>
      <c r="AJ173">
        <v>1</v>
      </c>
      <c r="AK173" s="53">
        <v>0.5625</v>
      </c>
      <c r="AL173" s="8">
        <v>43556</v>
      </c>
      <c r="AM173" s="53">
        <v>0.83680555555555547</v>
      </c>
      <c r="AO173">
        <v>4</v>
      </c>
      <c r="AP173">
        <v>2</v>
      </c>
      <c r="AQ173" s="8">
        <v>43556</v>
      </c>
      <c r="AR173" s="53">
        <v>0.83680555555555547</v>
      </c>
    </row>
    <row r="174" spans="1:49" x14ac:dyDescent="0.25">
      <c r="A174">
        <v>36</v>
      </c>
      <c r="B174" t="s">
        <v>230</v>
      </c>
      <c r="C174" t="s">
        <v>59</v>
      </c>
      <c r="D174">
        <v>6.3609999999999998</v>
      </c>
      <c r="G174" s="1" t="s">
        <v>87</v>
      </c>
      <c r="H174" s="1" t="s">
        <v>67</v>
      </c>
      <c r="I174" s="1" t="s">
        <v>228</v>
      </c>
      <c r="J174">
        <v>11</v>
      </c>
      <c r="K174" t="s">
        <v>60</v>
      </c>
      <c r="L174">
        <v>7000</v>
      </c>
      <c r="M174" s="18">
        <v>0.51457175925925924</v>
      </c>
      <c r="N174" s="19">
        <v>9.0419239999999998E-2</v>
      </c>
      <c r="O174">
        <v>5.8129999999999997</v>
      </c>
      <c r="Q174" s="26">
        <v>0.52393518518518511</v>
      </c>
      <c r="R174" s="19">
        <v>4.7387520000000002E-2</v>
      </c>
      <c r="T174" s="19"/>
      <c r="U174" s="19"/>
      <c r="W174" s="1" t="s">
        <v>72</v>
      </c>
      <c r="X174" s="8">
        <v>43504</v>
      </c>
      <c r="AB174" t="s">
        <v>86</v>
      </c>
      <c r="AC174" t="s">
        <v>902</v>
      </c>
      <c r="AD174" s="8">
        <v>43552</v>
      </c>
      <c r="AE174">
        <v>48</v>
      </c>
      <c r="AF174" t="s">
        <v>288</v>
      </c>
      <c r="AG174" t="s">
        <v>956</v>
      </c>
      <c r="AH174" s="8">
        <v>43552</v>
      </c>
      <c r="AI174">
        <v>1</v>
      </c>
      <c r="AJ174">
        <v>1</v>
      </c>
      <c r="AK174" s="53">
        <v>0.70833333333333337</v>
      </c>
    </row>
    <row r="175" spans="1:49" x14ac:dyDescent="0.25">
      <c r="A175">
        <v>37</v>
      </c>
      <c r="B175" t="s">
        <v>230</v>
      </c>
      <c r="C175" t="s">
        <v>58</v>
      </c>
      <c r="D175">
        <v>5.7770000000000001</v>
      </c>
      <c r="G175" s="1" t="s">
        <v>87</v>
      </c>
      <c r="H175" s="1" t="s">
        <v>67</v>
      </c>
      <c r="I175" s="1" t="s">
        <v>228</v>
      </c>
      <c r="J175">
        <v>11</v>
      </c>
      <c r="K175" t="s">
        <v>60</v>
      </c>
      <c r="L175">
        <v>7000</v>
      </c>
      <c r="M175" s="18">
        <v>0.51545138888888886</v>
      </c>
      <c r="N175">
        <v>0.11817270000000001</v>
      </c>
      <c r="O175">
        <v>5.4889999999999999</v>
      </c>
      <c r="Q175" s="26">
        <v>0.52466435185185178</v>
      </c>
      <c r="R175" s="19">
        <v>4.2132469999999998E-2</v>
      </c>
      <c r="T175" s="19"/>
      <c r="U175" s="19"/>
      <c r="W175" s="1" t="s">
        <v>72</v>
      </c>
      <c r="AB175" t="s">
        <v>86</v>
      </c>
      <c r="AC175" t="s">
        <v>903</v>
      </c>
      <c r="AF175" t="s">
        <v>145</v>
      </c>
    </row>
    <row r="176" spans="1:49" x14ac:dyDescent="0.25">
      <c r="A176">
        <v>38</v>
      </c>
      <c r="B176" t="s">
        <v>230</v>
      </c>
      <c r="C176" t="s">
        <v>59</v>
      </c>
      <c r="D176">
        <v>5.282</v>
      </c>
      <c r="G176" s="1" t="s">
        <v>87</v>
      </c>
      <c r="H176" s="1" t="s">
        <v>67</v>
      </c>
      <c r="I176" s="1" t="s">
        <v>228</v>
      </c>
      <c r="J176">
        <v>11</v>
      </c>
      <c r="K176" t="s">
        <v>60</v>
      </c>
      <c r="L176">
        <v>7000</v>
      </c>
      <c r="M176" s="18">
        <v>0.51640046296296294</v>
      </c>
      <c r="N176">
        <v>0.68029110000000004</v>
      </c>
      <c r="O176">
        <v>5.1310000000000002</v>
      </c>
      <c r="Q176" s="26">
        <v>0.5256481481481482</v>
      </c>
      <c r="R176">
        <v>0.52239749999999996</v>
      </c>
      <c r="W176" s="1" t="s">
        <v>72</v>
      </c>
      <c r="AB176" t="s">
        <v>84</v>
      </c>
      <c r="AC176" t="s">
        <v>904</v>
      </c>
    </row>
    <row r="177" spans="1:32" x14ac:dyDescent="0.25">
      <c r="A177">
        <v>39</v>
      </c>
      <c r="B177" t="s">
        <v>230</v>
      </c>
      <c r="C177" t="s">
        <v>58</v>
      </c>
      <c r="D177">
        <v>6.83</v>
      </c>
      <c r="G177" s="1" t="s">
        <v>87</v>
      </c>
      <c r="H177" s="1" t="s">
        <v>67</v>
      </c>
      <c r="I177" s="1" t="s">
        <v>228</v>
      </c>
      <c r="J177">
        <v>11</v>
      </c>
      <c r="K177" t="s">
        <v>60</v>
      </c>
      <c r="L177">
        <v>7000</v>
      </c>
      <c r="M177" s="18">
        <v>0.51728009259259256</v>
      </c>
      <c r="N177" s="19">
        <v>9.4185749999999999E-2</v>
      </c>
      <c r="O177">
        <v>6.4660000000000002</v>
      </c>
      <c r="Q177" s="26">
        <v>0.52657407407407408</v>
      </c>
      <c r="R177" s="19">
        <v>6.3697229999999994E-2</v>
      </c>
      <c r="T177" s="19"/>
      <c r="U177" s="19"/>
      <c r="W177" s="1" t="s">
        <v>72</v>
      </c>
      <c r="AB177" t="s">
        <v>85</v>
      </c>
      <c r="AC177" t="s">
        <v>905</v>
      </c>
      <c r="AF177" t="s">
        <v>167</v>
      </c>
    </row>
    <row r="178" spans="1:32" x14ac:dyDescent="0.25">
      <c r="A178">
        <v>40</v>
      </c>
      <c r="B178" t="s">
        <v>230</v>
      </c>
      <c r="C178" t="s">
        <v>58</v>
      </c>
      <c r="D178">
        <v>7.0819999999999999</v>
      </c>
      <c r="G178" s="1" t="s">
        <v>87</v>
      </c>
      <c r="H178" s="1" t="s">
        <v>67</v>
      </c>
      <c r="I178" s="1" t="s">
        <v>228</v>
      </c>
      <c r="J178">
        <v>11</v>
      </c>
      <c r="K178" t="s">
        <v>60</v>
      </c>
      <c r="L178">
        <v>7000</v>
      </c>
      <c r="M178" s="18">
        <v>0.51832175925925927</v>
      </c>
      <c r="N178" s="19">
        <v>9.1616569999999994E-2</v>
      </c>
      <c r="O178">
        <v>6.9770000000000003</v>
      </c>
      <c r="Q178" s="26">
        <v>0.52725694444444449</v>
      </c>
      <c r="R178" s="19">
        <v>6.2188559999999997E-2</v>
      </c>
      <c r="T178" s="19"/>
      <c r="U178" s="19"/>
      <c r="W178" s="1" t="s">
        <v>72</v>
      </c>
      <c r="AB178" t="s">
        <v>86</v>
      </c>
      <c r="AC178" t="s">
        <v>906</v>
      </c>
      <c r="AF178" t="s">
        <v>155</v>
      </c>
    </row>
    <row r="179" spans="1:32" x14ac:dyDescent="0.25">
      <c r="A179">
        <v>41</v>
      </c>
      <c r="B179" t="s">
        <v>230</v>
      </c>
      <c r="C179" t="s">
        <v>59</v>
      </c>
      <c r="D179">
        <v>8.8620000000000001</v>
      </c>
      <c r="G179" s="1" t="s">
        <v>87</v>
      </c>
      <c r="H179" s="1" t="s">
        <v>67</v>
      </c>
      <c r="I179" s="1" t="s">
        <v>228</v>
      </c>
      <c r="J179">
        <v>11</v>
      </c>
      <c r="K179" t="s">
        <v>60</v>
      </c>
      <c r="L179">
        <v>7000</v>
      </c>
      <c r="M179" s="18">
        <v>0.51903935185185179</v>
      </c>
      <c r="N179">
        <v>0.93948520000000002</v>
      </c>
      <c r="O179">
        <v>8.2970000000000006</v>
      </c>
      <c r="Q179" s="26">
        <v>0.52807870370370369</v>
      </c>
      <c r="R179">
        <v>0.69774990000000003</v>
      </c>
      <c r="W179" s="1" t="s">
        <v>72</v>
      </c>
      <c r="AB179" t="s">
        <v>86</v>
      </c>
      <c r="AC179" t="s">
        <v>907</v>
      </c>
      <c r="AF179" t="s">
        <v>137</v>
      </c>
    </row>
    <row r="180" spans="1:32" x14ac:dyDescent="0.25">
      <c r="A180">
        <v>42</v>
      </c>
      <c r="B180" t="s">
        <v>230</v>
      </c>
      <c r="C180" t="s">
        <v>59</v>
      </c>
      <c r="D180">
        <v>3.0169999999999999</v>
      </c>
      <c r="G180" s="1" t="s">
        <v>87</v>
      </c>
      <c r="H180" s="1" t="s">
        <v>67</v>
      </c>
      <c r="I180" s="1" t="s">
        <v>228</v>
      </c>
      <c r="J180">
        <v>11</v>
      </c>
      <c r="K180" t="s">
        <v>60</v>
      </c>
      <c r="L180">
        <v>7000</v>
      </c>
      <c r="M180" s="18">
        <v>0.51986111111111111</v>
      </c>
      <c r="N180">
        <v>0.1224875</v>
      </c>
      <c r="O180">
        <v>2.6110000000000002</v>
      </c>
      <c r="Q180" s="26">
        <v>0.52884259259259259</v>
      </c>
      <c r="R180">
        <v>1.86337E-2</v>
      </c>
      <c r="W180" s="1" t="s">
        <v>72</v>
      </c>
      <c r="AB180" t="s">
        <v>84</v>
      </c>
      <c r="AC180" t="s">
        <v>908</v>
      </c>
    </row>
    <row r="181" spans="1:32" x14ac:dyDescent="0.25">
      <c r="A181">
        <v>43</v>
      </c>
      <c r="B181" t="s">
        <v>230</v>
      </c>
      <c r="C181" t="s">
        <v>58</v>
      </c>
      <c r="D181">
        <v>10.318</v>
      </c>
      <c r="G181" s="1" t="s">
        <v>87</v>
      </c>
      <c r="H181" s="1" t="s">
        <v>67</v>
      </c>
      <c r="I181" s="1" t="s">
        <v>228</v>
      </c>
      <c r="J181">
        <v>11</v>
      </c>
      <c r="K181" t="s">
        <v>60</v>
      </c>
      <c r="L181">
        <v>7000</v>
      </c>
      <c r="M181" s="18">
        <v>0.52076388888888892</v>
      </c>
      <c r="N181">
        <v>0.1082694</v>
      </c>
      <c r="O181">
        <v>9.8170000000000002</v>
      </c>
      <c r="Q181" s="26">
        <v>0.52969907407407402</v>
      </c>
      <c r="R181">
        <v>5.8916999999999997E-2</v>
      </c>
      <c r="W181" s="1" t="s">
        <v>72</v>
      </c>
      <c r="AB181" t="s">
        <v>84</v>
      </c>
      <c r="AC181" t="s">
        <v>909</v>
      </c>
    </row>
    <row r="182" spans="1:32" x14ac:dyDescent="0.25">
      <c r="A182">
        <v>44</v>
      </c>
      <c r="B182" t="s">
        <v>230</v>
      </c>
      <c r="C182" t="s">
        <v>59</v>
      </c>
      <c r="D182">
        <v>6.1980000000000004</v>
      </c>
      <c r="G182" s="1" t="s">
        <v>87</v>
      </c>
      <c r="H182" s="1" t="s">
        <v>67</v>
      </c>
      <c r="I182" s="1" t="s">
        <v>228</v>
      </c>
      <c r="J182">
        <v>11</v>
      </c>
      <c r="K182" t="s">
        <v>60</v>
      </c>
      <c r="L182">
        <v>7000</v>
      </c>
      <c r="M182" s="18">
        <v>0.52152777777777781</v>
      </c>
      <c r="N182" s="19">
        <v>7.8673350000000003E-2</v>
      </c>
      <c r="Q182" s="26">
        <v>0.53039351851851857</v>
      </c>
      <c r="R182" s="19">
        <v>1.5951770000000001E-2</v>
      </c>
      <c r="T182" s="19"/>
      <c r="U182" s="19"/>
      <c r="W182" s="1" t="s">
        <v>72</v>
      </c>
      <c r="AB182" t="s">
        <v>85</v>
      </c>
      <c r="AC182" t="s">
        <v>910</v>
      </c>
      <c r="AF182" t="s">
        <v>243</v>
      </c>
    </row>
    <row r="183" spans="1:32" x14ac:dyDescent="0.25">
      <c r="A183">
        <v>45</v>
      </c>
      <c r="B183" t="s">
        <v>230</v>
      </c>
      <c r="C183" t="s">
        <v>58</v>
      </c>
      <c r="D183">
        <v>6.5460000000000003</v>
      </c>
      <c r="G183" s="1" t="s">
        <v>87</v>
      </c>
      <c r="H183" s="1" t="s">
        <v>67</v>
      </c>
      <c r="I183" s="1" t="s">
        <v>228</v>
      </c>
      <c r="J183">
        <v>11</v>
      </c>
      <c r="K183" t="s">
        <v>60</v>
      </c>
      <c r="L183">
        <v>7000</v>
      </c>
      <c r="M183" s="18">
        <v>0.52258101851851857</v>
      </c>
      <c r="N183" s="19">
        <v>2.6454790000000001E-3</v>
      </c>
      <c r="O183">
        <v>5.9740000000000002</v>
      </c>
      <c r="Q183" s="26">
        <v>0.53672453703703704</v>
      </c>
      <c r="R183" s="19">
        <v>4.3760340000000002E-2</v>
      </c>
      <c r="T183" s="19"/>
      <c r="U183" s="19"/>
      <c r="W183" s="1" t="s">
        <v>72</v>
      </c>
      <c r="AB183" t="s">
        <v>84</v>
      </c>
      <c r="AC183" t="s">
        <v>911</v>
      </c>
    </row>
    <row r="184" spans="1:32" x14ac:dyDescent="0.25">
      <c r="A184">
        <v>46</v>
      </c>
      <c r="B184" t="s">
        <v>230</v>
      </c>
      <c r="C184" t="s">
        <v>231</v>
      </c>
      <c r="G184" s="1" t="s">
        <v>87</v>
      </c>
      <c r="H184" s="1" t="s">
        <v>67</v>
      </c>
      <c r="I184" s="1" t="s">
        <v>228</v>
      </c>
      <c r="J184">
        <v>11</v>
      </c>
      <c r="K184" t="s">
        <v>60</v>
      </c>
      <c r="L184">
        <v>7000</v>
      </c>
      <c r="M184" s="18">
        <v>0.52347222222222223</v>
      </c>
      <c r="N184" s="19">
        <v>9.3572949999999998E-3</v>
      </c>
      <c r="Q184" s="26">
        <v>0.53188657407407403</v>
      </c>
      <c r="R184" s="19">
        <v>1.043992E-2</v>
      </c>
      <c r="T184" s="19"/>
      <c r="U184" s="19"/>
      <c r="W184" s="1" t="s">
        <v>72</v>
      </c>
    </row>
    <row r="185" spans="1:32" x14ac:dyDescent="0.25">
      <c r="A185" s="80">
        <v>47</v>
      </c>
      <c r="B185" t="s">
        <v>230</v>
      </c>
      <c r="C185" t="s">
        <v>231</v>
      </c>
      <c r="E185" s="1" t="s">
        <v>232</v>
      </c>
      <c r="G185" s="1" t="s">
        <v>87</v>
      </c>
      <c r="H185" s="1" t="s">
        <v>67</v>
      </c>
      <c r="I185" s="1" t="s">
        <v>228</v>
      </c>
      <c r="J185">
        <v>11</v>
      </c>
      <c r="K185" t="s">
        <v>60</v>
      </c>
      <c r="L185">
        <v>7000</v>
      </c>
      <c r="M185" s="18">
        <v>0.52417824074074071</v>
      </c>
      <c r="N185" s="19">
        <v>1.1425980000000001E-2</v>
      </c>
      <c r="P185" s="53">
        <v>0.36527777777777781</v>
      </c>
      <c r="Q185" s="26">
        <v>0.53254629629629624</v>
      </c>
      <c r="R185" s="19">
        <v>1.086523E-2</v>
      </c>
      <c r="T185" s="19"/>
      <c r="U185" s="19"/>
      <c r="W185" s="1" t="s">
        <v>72</v>
      </c>
    </row>
    <row r="186" spans="1:32" x14ac:dyDescent="0.25">
      <c r="A186">
        <v>1</v>
      </c>
      <c r="C186" t="s">
        <v>58</v>
      </c>
      <c r="G186" s="1" t="s">
        <v>87</v>
      </c>
      <c r="I186" s="1" t="s">
        <v>253</v>
      </c>
      <c r="J186">
        <v>7</v>
      </c>
      <c r="K186" t="s">
        <v>60</v>
      </c>
      <c r="W186" s="1" t="s">
        <v>68</v>
      </c>
      <c r="AB186" t="s">
        <v>84</v>
      </c>
      <c r="AC186" t="s">
        <v>254</v>
      </c>
    </row>
    <row r="187" spans="1:32" x14ac:dyDescent="0.25">
      <c r="A187">
        <v>2</v>
      </c>
      <c r="C187" t="s">
        <v>58</v>
      </c>
      <c r="G187" s="1" t="s">
        <v>87</v>
      </c>
      <c r="I187" s="1" t="s">
        <v>253</v>
      </c>
      <c r="J187">
        <v>7</v>
      </c>
      <c r="K187" t="s">
        <v>60</v>
      </c>
      <c r="W187" s="1" t="s">
        <v>68</v>
      </c>
      <c r="AB187" t="s">
        <v>84</v>
      </c>
      <c r="AC187" t="s">
        <v>255</v>
      </c>
    </row>
    <row r="188" spans="1:32" x14ac:dyDescent="0.25">
      <c r="A188">
        <v>3</v>
      </c>
      <c r="C188" t="s">
        <v>58</v>
      </c>
      <c r="G188" s="1" t="s">
        <v>87</v>
      </c>
      <c r="I188" s="1" t="s">
        <v>253</v>
      </c>
      <c r="J188">
        <v>7</v>
      </c>
      <c r="K188" t="s">
        <v>60</v>
      </c>
      <c r="W188" s="1" t="s">
        <v>68</v>
      </c>
      <c r="AB188" t="s">
        <v>84</v>
      </c>
      <c r="AC188" t="s">
        <v>256</v>
      </c>
    </row>
    <row r="189" spans="1:32" x14ac:dyDescent="0.25">
      <c r="A189">
        <v>4</v>
      </c>
      <c r="C189" t="s">
        <v>58</v>
      </c>
      <c r="G189" s="1" t="s">
        <v>87</v>
      </c>
      <c r="I189" s="1" t="s">
        <v>253</v>
      </c>
      <c r="J189">
        <v>7</v>
      </c>
      <c r="K189" t="s">
        <v>60</v>
      </c>
      <c r="W189" s="1" t="s">
        <v>68</v>
      </c>
      <c r="AB189" t="s">
        <v>84</v>
      </c>
      <c r="AC189" t="s">
        <v>257</v>
      </c>
    </row>
    <row r="190" spans="1:32" x14ac:dyDescent="0.25">
      <c r="A190">
        <v>5</v>
      </c>
      <c r="C190" t="s">
        <v>58</v>
      </c>
      <c r="G190" s="1" t="s">
        <v>87</v>
      </c>
      <c r="I190" s="1" t="s">
        <v>253</v>
      </c>
      <c r="J190">
        <v>7</v>
      </c>
      <c r="K190" t="s">
        <v>60</v>
      </c>
      <c r="W190" s="1" t="s">
        <v>68</v>
      </c>
      <c r="AB190" t="s">
        <v>84</v>
      </c>
      <c r="AC190" t="s">
        <v>258</v>
      </c>
    </row>
    <row r="191" spans="1:32" x14ac:dyDescent="0.25">
      <c r="A191">
        <v>6</v>
      </c>
      <c r="C191" t="s">
        <v>58</v>
      </c>
      <c r="G191" s="1" t="s">
        <v>87</v>
      </c>
      <c r="I191" s="1" t="s">
        <v>253</v>
      </c>
      <c r="J191">
        <v>7</v>
      </c>
      <c r="K191" t="s">
        <v>60</v>
      </c>
      <c r="W191" s="1" t="s">
        <v>68</v>
      </c>
      <c r="AB191" t="s">
        <v>84</v>
      </c>
      <c r="AC191" t="s">
        <v>259</v>
      </c>
    </row>
    <row r="192" spans="1:32" x14ac:dyDescent="0.25">
      <c r="A192">
        <v>7</v>
      </c>
      <c r="C192" t="s">
        <v>58</v>
      </c>
      <c r="G192" s="1" t="s">
        <v>87</v>
      </c>
      <c r="I192" s="1" t="s">
        <v>253</v>
      </c>
      <c r="J192">
        <v>7</v>
      </c>
      <c r="K192" t="s">
        <v>60</v>
      </c>
      <c r="W192" s="1" t="s">
        <v>68</v>
      </c>
      <c r="AB192" t="s">
        <v>84</v>
      </c>
      <c r="AC192" t="s">
        <v>260</v>
      </c>
    </row>
    <row r="193" spans="1:29" x14ac:dyDescent="0.25">
      <c r="A193">
        <v>8</v>
      </c>
      <c r="C193" t="s">
        <v>58</v>
      </c>
      <c r="G193" s="1" t="s">
        <v>87</v>
      </c>
      <c r="I193" s="1" t="s">
        <v>253</v>
      </c>
      <c r="J193">
        <v>7</v>
      </c>
      <c r="K193" t="s">
        <v>60</v>
      </c>
      <c r="W193" s="1" t="s">
        <v>68</v>
      </c>
      <c r="AB193" t="s">
        <v>84</v>
      </c>
      <c r="AC193" t="s">
        <v>261</v>
      </c>
    </row>
    <row r="194" spans="1:29" x14ac:dyDescent="0.25">
      <c r="A194">
        <v>9</v>
      </c>
      <c r="C194" t="s">
        <v>58</v>
      </c>
      <c r="G194" s="1" t="s">
        <v>87</v>
      </c>
      <c r="I194" s="1" t="s">
        <v>253</v>
      </c>
      <c r="J194">
        <v>7</v>
      </c>
      <c r="K194" t="s">
        <v>60</v>
      </c>
      <c r="W194" s="1" t="s">
        <v>68</v>
      </c>
      <c r="AB194" t="s">
        <v>84</v>
      </c>
      <c r="AC194" t="s">
        <v>262</v>
      </c>
    </row>
    <row r="195" spans="1:29" x14ac:dyDescent="0.25">
      <c r="A195">
        <v>10</v>
      </c>
      <c r="C195" t="s">
        <v>58</v>
      </c>
      <c r="G195" s="1" t="s">
        <v>87</v>
      </c>
      <c r="I195" s="1" t="s">
        <v>253</v>
      </c>
      <c r="J195">
        <v>7</v>
      </c>
      <c r="K195" t="s">
        <v>60</v>
      </c>
      <c r="W195" s="1" t="s">
        <v>68</v>
      </c>
      <c r="AB195" t="s">
        <v>84</v>
      </c>
      <c r="AC195" t="s">
        <v>263</v>
      </c>
    </row>
    <row r="196" spans="1:29" x14ac:dyDescent="0.25">
      <c r="A196">
        <v>11</v>
      </c>
      <c r="C196" t="s">
        <v>58</v>
      </c>
      <c r="G196" s="1" t="s">
        <v>87</v>
      </c>
      <c r="I196" s="1" t="s">
        <v>253</v>
      </c>
      <c r="J196">
        <v>7</v>
      </c>
      <c r="K196" t="s">
        <v>60</v>
      </c>
      <c r="W196" s="1" t="s">
        <v>68</v>
      </c>
      <c r="AB196" t="s">
        <v>84</v>
      </c>
      <c r="AC196" t="s">
        <v>264</v>
      </c>
    </row>
    <row r="197" spans="1:29" x14ac:dyDescent="0.25">
      <c r="A197">
        <v>12</v>
      </c>
      <c r="C197" t="s">
        <v>58</v>
      </c>
      <c r="G197" s="1" t="s">
        <v>87</v>
      </c>
      <c r="I197" s="1" t="s">
        <v>253</v>
      </c>
      <c r="J197">
        <v>7</v>
      </c>
      <c r="K197" t="s">
        <v>60</v>
      </c>
      <c r="W197" s="1" t="s">
        <v>68</v>
      </c>
      <c r="AB197" t="s">
        <v>84</v>
      </c>
      <c r="AC197" t="s">
        <v>265</v>
      </c>
    </row>
    <row r="198" spans="1:29" x14ac:dyDescent="0.25">
      <c r="A198">
        <v>13</v>
      </c>
      <c r="C198" t="s">
        <v>58</v>
      </c>
      <c r="G198" s="1" t="s">
        <v>87</v>
      </c>
      <c r="I198" s="1" t="s">
        <v>253</v>
      </c>
      <c r="J198">
        <v>7</v>
      </c>
      <c r="K198" t="s">
        <v>60</v>
      </c>
      <c r="W198" s="1" t="s">
        <v>68</v>
      </c>
      <c r="AB198" t="s">
        <v>84</v>
      </c>
      <c r="AC198" t="s">
        <v>266</v>
      </c>
    </row>
    <row r="199" spans="1:29" x14ac:dyDescent="0.25">
      <c r="A199">
        <v>14</v>
      </c>
      <c r="C199" t="s">
        <v>58</v>
      </c>
      <c r="G199" s="1" t="s">
        <v>87</v>
      </c>
      <c r="I199" s="1" t="s">
        <v>253</v>
      </c>
      <c r="J199">
        <v>7</v>
      </c>
      <c r="K199" t="s">
        <v>60</v>
      </c>
      <c r="W199" s="1" t="s">
        <v>68</v>
      </c>
      <c r="AB199" t="s">
        <v>84</v>
      </c>
      <c r="AC199" t="s">
        <v>267</v>
      </c>
    </row>
    <row r="200" spans="1:29" x14ac:dyDescent="0.25">
      <c r="A200">
        <v>15</v>
      </c>
      <c r="C200" t="s">
        <v>58</v>
      </c>
      <c r="G200" s="1" t="s">
        <v>87</v>
      </c>
      <c r="I200" s="1" t="s">
        <v>253</v>
      </c>
      <c r="J200">
        <v>7</v>
      </c>
      <c r="K200" t="s">
        <v>60</v>
      </c>
      <c r="W200" s="1" t="s">
        <v>68</v>
      </c>
      <c r="AB200" t="s">
        <v>84</v>
      </c>
      <c r="AC200" t="s">
        <v>268</v>
      </c>
    </row>
    <row r="201" spans="1:29" x14ac:dyDescent="0.25">
      <c r="A201">
        <v>16</v>
      </c>
      <c r="C201" t="s">
        <v>59</v>
      </c>
      <c r="G201" s="1" t="s">
        <v>87</v>
      </c>
      <c r="I201" s="1" t="s">
        <v>253</v>
      </c>
      <c r="J201">
        <v>7</v>
      </c>
      <c r="K201" t="s">
        <v>60</v>
      </c>
      <c r="W201" s="1" t="s">
        <v>68</v>
      </c>
      <c r="AB201" t="s">
        <v>84</v>
      </c>
      <c r="AC201" t="s">
        <v>269</v>
      </c>
    </row>
    <row r="202" spans="1:29" x14ac:dyDescent="0.25">
      <c r="A202">
        <v>17</v>
      </c>
      <c r="C202" t="s">
        <v>59</v>
      </c>
      <c r="G202" s="1" t="s">
        <v>87</v>
      </c>
      <c r="I202" s="1" t="s">
        <v>253</v>
      </c>
      <c r="J202">
        <v>7</v>
      </c>
      <c r="K202" t="s">
        <v>60</v>
      </c>
      <c r="W202" s="1" t="s">
        <v>68</v>
      </c>
      <c r="AB202" t="s">
        <v>84</v>
      </c>
      <c r="AC202" t="s">
        <v>270</v>
      </c>
    </row>
    <row r="203" spans="1:29" x14ac:dyDescent="0.25">
      <c r="A203">
        <v>18</v>
      </c>
      <c r="C203" t="s">
        <v>59</v>
      </c>
      <c r="G203" s="1" t="s">
        <v>87</v>
      </c>
      <c r="I203" s="1" t="s">
        <v>253</v>
      </c>
      <c r="J203">
        <v>7</v>
      </c>
      <c r="K203" t="s">
        <v>60</v>
      </c>
      <c r="W203" s="1" t="s">
        <v>68</v>
      </c>
      <c r="AB203" t="s">
        <v>84</v>
      </c>
      <c r="AC203" t="s">
        <v>271</v>
      </c>
    </row>
    <row r="204" spans="1:29" x14ac:dyDescent="0.25">
      <c r="A204">
        <v>19</v>
      </c>
      <c r="C204" t="s">
        <v>59</v>
      </c>
      <c r="G204" s="1" t="s">
        <v>87</v>
      </c>
      <c r="I204" s="1" t="s">
        <v>253</v>
      </c>
      <c r="J204">
        <v>7</v>
      </c>
      <c r="K204" t="s">
        <v>60</v>
      </c>
      <c r="W204" s="1" t="s">
        <v>68</v>
      </c>
      <c r="AB204" t="s">
        <v>84</v>
      </c>
      <c r="AC204" t="s">
        <v>272</v>
      </c>
    </row>
    <row r="205" spans="1:29" x14ac:dyDescent="0.25">
      <c r="A205">
        <v>20</v>
      </c>
      <c r="C205" t="s">
        <v>59</v>
      </c>
      <c r="G205" s="1" t="s">
        <v>87</v>
      </c>
      <c r="I205" s="1" t="s">
        <v>253</v>
      </c>
      <c r="J205">
        <v>7</v>
      </c>
      <c r="K205" t="s">
        <v>60</v>
      </c>
      <c r="W205" s="1" t="s">
        <v>68</v>
      </c>
      <c r="AB205" t="s">
        <v>84</v>
      </c>
      <c r="AC205" t="s">
        <v>273</v>
      </c>
    </row>
    <row r="206" spans="1:29" x14ac:dyDescent="0.25">
      <c r="A206">
        <v>21</v>
      </c>
      <c r="C206" t="s">
        <v>59</v>
      </c>
      <c r="G206" s="1" t="s">
        <v>87</v>
      </c>
      <c r="I206" s="1" t="s">
        <v>253</v>
      </c>
      <c r="J206">
        <v>7</v>
      </c>
      <c r="K206" t="s">
        <v>60</v>
      </c>
      <c r="W206" s="1" t="s">
        <v>68</v>
      </c>
      <c r="AB206" t="s">
        <v>84</v>
      </c>
      <c r="AC206" t="s">
        <v>274</v>
      </c>
    </row>
    <row r="207" spans="1:29" x14ac:dyDescent="0.25">
      <c r="A207">
        <v>22</v>
      </c>
      <c r="C207" t="s">
        <v>59</v>
      </c>
      <c r="G207" s="1" t="s">
        <v>87</v>
      </c>
      <c r="I207" s="1" t="s">
        <v>253</v>
      </c>
      <c r="J207">
        <v>7</v>
      </c>
      <c r="K207" t="s">
        <v>60</v>
      </c>
      <c r="W207" s="1" t="s">
        <v>68</v>
      </c>
      <c r="AB207" t="s">
        <v>84</v>
      </c>
      <c r="AC207" t="s">
        <v>275</v>
      </c>
    </row>
    <row r="208" spans="1:29" x14ac:dyDescent="0.25">
      <c r="A208">
        <v>23</v>
      </c>
      <c r="C208" t="s">
        <v>59</v>
      </c>
      <c r="G208" s="1" t="s">
        <v>87</v>
      </c>
      <c r="I208" s="1" t="s">
        <v>253</v>
      </c>
      <c r="J208">
        <v>7</v>
      </c>
      <c r="K208" t="s">
        <v>60</v>
      </c>
      <c r="W208" s="1" t="s">
        <v>68</v>
      </c>
      <c r="AB208" t="s">
        <v>84</v>
      </c>
      <c r="AC208" t="s">
        <v>276</v>
      </c>
    </row>
    <row r="209" spans="1:49" x14ac:dyDescent="0.25">
      <c r="A209">
        <v>24</v>
      </c>
      <c r="C209" t="s">
        <v>59</v>
      </c>
      <c r="G209" s="1" t="s">
        <v>87</v>
      </c>
      <c r="I209" s="1" t="s">
        <v>253</v>
      </c>
      <c r="J209">
        <v>7</v>
      </c>
      <c r="K209" t="s">
        <v>60</v>
      </c>
      <c r="W209" s="1" t="s">
        <v>68</v>
      </c>
      <c r="AB209" t="s">
        <v>84</v>
      </c>
      <c r="AC209" t="s">
        <v>277</v>
      </c>
    </row>
    <row r="210" spans="1:49" x14ac:dyDescent="0.25">
      <c r="A210">
        <v>25</v>
      </c>
      <c r="C210" t="s">
        <v>59</v>
      </c>
      <c r="G210" s="1" t="s">
        <v>87</v>
      </c>
      <c r="I210" s="1" t="s">
        <v>253</v>
      </c>
      <c r="J210">
        <v>7</v>
      </c>
      <c r="K210" t="s">
        <v>60</v>
      </c>
      <c r="W210" s="1" t="s">
        <v>68</v>
      </c>
      <c r="AB210" t="s">
        <v>84</v>
      </c>
      <c r="AC210" t="s">
        <v>278</v>
      </c>
    </row>
    <row r="211" spans="1:49" x14ac:dyDescent="0.25">
      <c r="A211">
        <v>26</v>
      </c>
      <c r="C211" t="s">
        <v>59</v>
      </c>
      <c r="G211" s="1" t="s">
        <v>87</v>
      </c>
      <c r="I211" s="1" t="s">
        <v>253</v>
      </c>
      <c r="J211">
        <v>7</v>
      </c>
      <c r="K211" t="s">
        <v>60</v>
      </c>
      <c r="W211" s="1" t="s">
        <v>68</v>
      </c>
      <c r="AB211" t="s">
        <v>84</v>
      </c>
      <c r="AC211" t="s">
        <v>279</v>
      </c>
    </row>
    <row r="212" spans="1:49" x14ac:dyDescent="0.25">
      <c r="A212">
        <v>27</v>
      </c>
      <c r="C212" t="s">
        <v>59</v>
      </c>
      <c r="G212" s="1" t="s">
        <v>87</v>
      </c>
      <c r="I212" s="1" t="s">
        <v>253</v>
      </c>
      <c r="J212">
        <v>7</v>
      </c>
      <c r="K212" t="s">
        <v>60</v>
      </c>
      <c r="W212" s="1" t="s">
        <v>68</v>
      </c>
      <c r="AB212" t="s">
        <v>84</v>
      </c>
      <c r="AC212" t="s">
        <v>280</v>
      </c>
    </row>
    <row r="213" spans="1:49" x14ac:dyDescent="0.25">
      <c r="A213">
        <v>28</v>
      </c>
      <c r="C213" t="s">
        <v>59</v>
      </c>
      <c r="G213" s="1" t="s">
        <v>87</v>
      </c>
      <c r="I213" s="1" t="s">
        <v>253</v>
      </c>
      <c r="J213">
        <v>7</v>
      </c>
      <c r="K213" t="s">
        <v>60</v>
      </c>
      <c r="W213" s="1" t="s">
        <v>68</v>
      </c>
      <c r="AB213" t="s">
        <v>84</v>
      </c>
      <c r="AC213" t="s">
        <v>281</v>
      </c>
    </row>
    <row r="214" spans="1:49" x14ac:dyDescent="0.25">
      <c r="A214">
        <v>29</v>
      </c>
      <c r="C214" t="s">
        <v>59</v>
      </c>
      <c r="G214" s="1" t="s">
        <v>87</v>
      </c>
      <c r="I214" s="1" t="s">
        <v>253</v>
      </c>
      <c r="J214">
        <v>7</v>
      </c>
      <c r="K214" t="s">
        <v>60</v>
      </c>
      <c r="W214" s="1" t="s">
        <v>68</v>
      </c>
      <c r="AB214" t="s">
        <v>84</v>
      </c>
      <c r="AC214" t="s">
        <v>282</v>
      </c>
    </row>
    <row r="215" spans="1:49" x14ac:dyDescent="0.25">
      <c r="A215">
        <v>30</v>
      </c>
      <c r="C215" t="s">
        <v>59</v>
      </c>
      <c r="G215" s="1" t="s">
        <v>87</v>
      </c>
      <c r="I215" s="1" t="s">
        <v>253</v>
      </c>
      <c r="J215">
        <v>7</v>
      </c>
      <c r="K215" t="s">
        <v>60</v>
      </c>
      <c r="W215" s="1" t="s">
        <v>68</v>
      </c>
      <c r="AB215" t="s">
        <v>84</v>
      </c>
      <c r="AC215" t="s">
        <v>283</v>
      </c>
    </row>
    <row r="216" spans="1:49" x14ac:dyDescent="0.25">
      <c r="A216">
        <v>1</v>
      </c>
      <c r="B216" t="s">
        <v>88</v>
      </c>
      <c r="C216" t="s">
        <v>58</v>
      </c>
      <c r="G216" s="1" t="s">
        <v>87</v>
      </c>
      <c r="I216" s="1" t="s">
        <v>253</v>
      </c>
      <c r="J216">
        <v>7</v>
      </c>
      <c r="K216" t="s">
        <v>60</v>
      </c>
      <c r="W216" s="1" t="s">
        <v>68</v>
      </c>
      <c r="AB216" t="s">
        <v>85</v>
      </c>
      <c r="AC216" t="str">
        <f t="shared" ref="AC216:AC247" si="3">"A7"&amp;AB216&amp;"-"&amp;AF216</f>
        <v>A7RT-G2</v>
      </c>
      <c r="AF216" t="s">
        <v>127</v>
      </c>
    </row>
    <row r="217" spans="1:49" x14ac:dyDescent="0.25">
      <c r="A217">
        <v>2</v>
      </c>
      <c r="B217" t="s">
        <v>88</v>
      </c>
      <c r="C217" t="s">
        <v>58</v>
      </c>
      <c r="G217" s="1" t="s">
        <v>87</v>
      </c>
      <c r="I217" s="1" t="s">
        <v>253</v>
      </c>
      <c r="J217">
        <v>7</v>
      </c>
      <c r="K217" t="s">
        <v>60</v>
      </c>
      <c r="W217" s="1" t="s">
        <v>68</v>
      </c>
      <c r="AB217" t="s">
        <v>85</v>
      </c>
      <c r="AC217" t="str">
        <f t="shared" si="3"/>
        <v>A7RT-C11</v>
      </c>
      <c r="AD217" s="8">
        <v>43411</v>
      </c>
      <c r="AE217" s="83">
        <f>AD217-I217</f>
        <v>77</v>
      </c>
      <c r="AF217" t="s">
        <v>144</v>
      </c>
      <c r="AG217" t="s">
        <v>956</v>
      </c>
      <c r="AN217" t="s">
        <v>1765</v>
      </c>
      <c r="AV217" s="8">
        <v>43411</v>
      </c>
      <c r="AW217">
        <v>1</v>
      </c>
    </row>
    <row r="218" spans="1:49" x14ac:dyDescent="0.25">
      <c r="A218">
        <v>3</v>
      </c>
      <c r="B218" t="s">
        <v>88</v>
      </c>
      <c r="C218" t="s">
        <v>58</v>
      </c>
      <c r="G218" s="1" t="s">
        <v>87</v>
      </c>
      <c r="I218" s="1" t="s">
        <v>253</v>
      </c>
      <c r="J218">
        <v>7</v>
      </c>
      <c r="K218" t="s">
        <v>60</v>
      </c>
      <c r="W218" s="1" t="s">
        <v>68</v>
      </c>
      <c r="AB218" t="s">
        <v>85</v>
      </c>
      <c r="AC218" t="str">
        <f t="shared" si="3"/>
        <v>A7RT-A2</v>
      </c>
      <c r="AF218" t="s">
        <v>120</v>
      </c>
    </row>
    <row r="219" spans="1:49" x14ac:dyDescent="0.25">
      <c r="A219">
        <v>4</v>
      </c>
      <c r="B219" t="s">
        <v>88</v>
      </c>
      <c r="C219" t="s">
        <v>58</v>
      </c>
      <c r="G219" s="1" t="s">
        <v>87</v>
      </c>
      <c r="I219" s="1" t="s">
        <v>253</v>
      </c>
      <c r="J219">
        <v>7</v>
      </c>
      <c r="K219" t="s">
        <v>60</v>
      </c>
      <c r="W219" s="1" t="s">
        <v>68</v>
      </c>
      <c r="AB219" t="s">
        <v>85</v>
      </c>
      <c r="AC219" t="str">
        <f t="shared" si="3"/>
        <v>A7RT-G6</v>
      </c>
      <c r="AD219" s="8">
        <v>43367</v>
      </c>
      <c r="AE219">
        <v>32</v>
      </c>
      <c r="AF219" t="s">
        <v>235</v>
      </c>
      <c r="AG219" t="s">
        <v>956</v>
      </c>
      <c r="AI219">
        <v>19</v>
      </c>
      <c r="AJ219">
        <v>2</v>
      </c>
      <c r="AK219" s="53">
        <v>0.71875</v>
      </c>
      <c r="AL219" s="8">
        <v>43371</v>
      </c>
      <c r="AM219" s="53">
        <v>0.4375</v>
      </c>
    </row>
    <row r="220" spans="1:49" x14ac:dyDescent="0.25">
      <c r="A220">
        <v>5</v>
      </c>
      <c r="B220" t="s">
        <v>88</v>
      </c>
      <c r="C220" t="s">
        <v>58</v>
      </c>
      <c r="G220" s="1" t="s">
        <v>87</v>
      </c>
      <c r="I220" s="1" t="s">
        <v>253</v>
      </c>
      <c r="J220">
        <v>7</v>
      </c>
      <c r="K220" t="s">
        <v>60</v>
      </c>
      <c r="W220" s="1" t="s">
        <v>68</v>
      </c>
      <c r="AB220" t="s">
        <v>85</v>
      </c>
      <c r="AC220" t="str">
        <f t="shared" si="3"/>
        <v>A7RT-D4</v>
      </c>
      <c r="AF220" t="s">
        <v>236</v>
      </c>
    </row>
    <row r="221" spans="1:49" x14ac:dyDescent="0.25">
      <c r="A221">
        <v>6</v>
      </c>
      <c r="B221" t="s">
        <v>88</v>
      </c>
      <c r="C221" t="s">
        <v>58</v>
      </c>
      <c r="G221" s="1" t="s">
        <v>87</v>
      </c>
      <c r="I221" s="1" t="s">
        <v>253</v>
      </c>
      <c r="J221">
        <v>7</v>
      </c>
      <c r="K221" t="s">
        <v>60</v>
      </c>
      <c r="W221" s="1" t="s">
        <v>68</v>
      </c>
      <c r="AB221" t="s">
        <v>85</v>
      </c>
      <c r="AC221" t="str">
        <f t="shared" si="3"/>
        <v>A7RT-E12</v>
      </c>
      <c r="AD221" s="8">
        <v>43366</v>
      </c>
      <c r="AE221">
        <v>31</v>
      </c>
      <c r="AF221" t="s">
        <v>175</v>
      </c>
      <c r="AG221" t="s">
        <v>956</v>
      </c>
      <c r="AI221">
        <v>17</v>
      </c>
      <c r="AJ221">
        <v>2</v>
      </c>
      <c r="AK221" s="53">
        <v>0.58333333333333337</v>
      </c>
      <c r="AL221" s="8">
        <v>43374</v>
      </c>
      <c r="AM221" s="53">
        <v>0.86111111111111116</v>
      </c>
      <c r="AO221">
        <v>3</v>
      </c>
      <c r="AP221">
        <v>25</v>
      </c>
      <c r="AQ221" s="8">
        <v>43374</v>
      </c>
      <c r="AR221" s="53">
        <v>0.86111111111111116</v>
      </c>
      <c r="AS221" s="8">
        <v>43414</v>
      </c>
      <c r="AT221" s="53">
        <v>0.84027777777777779</v>
      </c>
      <c r="AV221" s="8">
        <v>43414</v>
      </c>
      <c r="AW221">
        <v>0</v>
      </c>
    </row>
    <row r="222" spans="1:49" x14ac:dyDescent="0.25">
      <c r="A222">
        <v>7</v>
      </c>
      <c r="B222" t="s">
        <v>88</v>
      </c>
      <c r="C222" t="s">
        <v>58</v>
      </c>
      <c r="G222" s="1" t="s">
        <v>87</v>
      </c>
      <c r="I222" s="1" t="s">
        <v>253</v>
      </c>
      <c r="J222">
        <v>7</v>
      </c>
      <c r="K222" t="s">
        <v>60</v>
      </c>
      <c r="W222" s="1" t="s">
        <v>68</v>
      </c>
      <c r="AB222" t="s">
        <v>85</v>
      </c>
      <c r="AC222" t="str">
        <f t="shared" si="3"/>
        <v>A7RT-C1</v>
      </c>
      <c r="AD222" s="8">
        <v>43366</v>
      </c>
      <c r="AE222">
        <v>31</v>
      </c>
      <c r="AF222" t="s">
        <v>146</v>
      </c>
      <c r="AG222" t="s">
        <v>956</v>
      </c>
      <c r="AI222">
        <v>11</v>
      </c>
      <c r="AJ222">
        <v>2</v>
      </c>
      <c r="AK222" s="53">
        <v>0.58333333333333337</v>
      </c>
      <c r="AL222" s="8">
        <v>43374</v>
      </c>
      <c r="AM222" s="53">
        <v>0.86111111111111116</v>
      </c>
      <c r="AO222">
        <v>3</v>
      </c>
      <c r="AP222">
        <v>9</v>
      </c>
      <c r="AQ222" s="8">
        <v>43374</v>
      </c>
      <c r="AR222" s="53">
        <v>0.86111111111111116</v>
      </c>
      <c r="AS222" s="8">
        <v>43430</v>
      </c>
      <c r="AT222" s="53">
        <v>0.86111111111111116</v>
      </c>
      <c r="AV222" s="8">
        <v>43430</v>
      </c>
      <c r="AW222">
        <v>0</v>
      </c>
    </row>
    <row r="223" spans="1:49" x14ac:dyDescent="0.25">
      <c r="A223">
        <v>8</v>
      </c>
      <c r="B223" t="s">
        <v>88</v>
      </c>
      <c r="C223" t="s">
        <v>58</v>
      </c>
      <c r="G223" s="1" t="s">
        <v>87</v>
      </c>
      <c r="I223" s="1" t="s">
        <v>253</v>
      </c>
      <c r="J223">
        <v>7</v>
      </c>
      <c r="K223" t="s">
        <v>60</v>
      </c>
      <c r="W223" s="1" t="s">
        <v>68</v>
      </c>
      <c r="AB223" t="s">
        <v>85</v>
      </c>
      <c r="AC223" t="str">
        <f t="shared" si="3"/>
        <v>A7RT-E1</v>
      </c>
      <c r="AF223" t="s">
        <v>137</v>
      </c>
    </row>
    <row r="224" spans="1:49" x14ac:dyDescent="0.25">
      <c r="A224">
        <v>9</v>
      </c>
      <c r="B224" t="s">
        <v>88</v>
      </c>
      <c r="C224" t="s">
        <v>58</v>
      </c>
      <c r="G224" s="1" t="s">
        <v>87</v>
      </c>
      <c r="I224" s="1" t="s">
        <v>253</v>
      </c>
      <c r="J224">
        <v>7</v>
      </c>
      <c r="K224" t="s">
        <v>60</v>
      </c>
      <c r="W224" s="1" t="s">
        <v>68</v>
      </c>
      <c r="AB224" t="s">
        <v>85</v>
      </c>
      <c r="AC224" t="str">
        <f t="shared" si="3"/>
        <v>A7RT-G3</v>
      </c>
      <c r="AD224" s="8">
        <v>43365</v>
      </c>
      <c r="AE224">
        <v>30</v>
      </c>
      <c r="AF224" t="s">
        <v>139</v>
      </c>
      <c r="AG224" t="s">
        <v>956</v>
      </c>
      <c r="AI224">
        <v>4</v>
      </c>
      <c r="AJ224">
        <v>2</v>
      </c>
      <c r="AK224" s="53">
        <v>0.47916666666666669</v>
      </c>
      <c r="AL224" s="8">
        <v>43373</v>
      </c>
      <c r="AM224" s="53">
        <v>0.86111111111111116</v>
      </c>
      <c r="AO224">
        <v>3</v>
      </c>
      <c r="AP224">
        <v>10</v>
      </c>
      <c r="AQ224" s="8">
        <v>43373</v>
      </c>
      <c r="AR224" s="53">
        <v>0.86111111111111116</v>
      </c>
      <c r="AS224" s="8">
        <v>43435</v>
      </c>
      <c r="AT224" s="53">
        <v>0.83333333333333337</v>
      </c>
      <c r="AV224" s="8">
        <v>43435</v>
      </c>
      <c r="AW224">
        <v>0</v>
      </c>
    </row>
    <row r="225" spans="1:49" x14ac:dyDescent="0.25">
      <c r="A225">
        <v>10</v>
      </c>
      <c r="B225" t="s">
        <v>88</v>
      </c>
      <c r="C225" t="s">
        <v>58</v>
      </c>
      <c r="G225" s="1" t="s">
        <v>87</v>
      </c>
      <c r="I225" s="1" t="s">
        <v>253</v>
      </c>
      <c r="J225">
        <v>7</v>
      </c>
      <c r="K225" t="s">
        <v>60</v>
      </c>
      <c r="W225" s="1" t="s">
        <v>68</v>
      </c>
      <c r="AB225" t="s">
        <v>85</v>
      </c>
      <c r="AC225" t="str">
        <f t="shared" si="3"/>
        <v>A7RT-A11</v>
      </c>
      <c r="AD225" s="8">
        <v>43378</v>
      </c>
      <c r="AE225">
        <v>43</v>
      </c>
      <c r="AF225" t="s">
        <v>237</v>
      </c>
      <c r="AG225" t="s">
        <v>956</v>
      </c>
      <c r="AI225">
        <v>3</v>
      </c>
      <c r="AJ225">
        <v>1</v>
      </c>
      <c r="AK225" s="53">
        <v>0.49305555555555558</v>
      </c>
      <c r="AL225" s="8">
        <v>43387</v>
      </c>
      <c r="AM225" s="53">
        <v>0.83333333333333337</v>
      </c>
    </row>
    <row r="226" spans="1:49" x14ac:dyDescent="0.25">
      <c r="A226">
        <v>11</v>
      </c>
      <c r="B226" t="s">
        <v>88</v>
      </c>
      <c r="C226" t="s">
        <v>58</v>
      </c>
      <c r="G226" s="1" t="s">
        <v>87</v>
      </c>
      <c r="I226" s="1" t="s">
        <v>253</v>
      </c>
      <c r="J226">
        <v>7</v>
      </c>
      <c r="K226" t="s">
        <v>60</v>
      </c>
      <c r="W226" s="1" t="s">
        <v>68</v>
      </c>
      <c r="AB226" t="s">
        <v>85</v>
      </c>
      <c r="AC226" t="str">
        <f t="shared" si="3"/>
        <v>A7RT-C2</v>
      </c>
      <c r="AF226" t="s">
        <v>149</v>
      </c>
    </row>
    <row r="227" spans="1:49" x14ac:dyDescent="0.25">
      <c r="A227">
        <v>12</v>
      </c>
      <c r="B227" t="s">
        <v>88</v>
      </c>
      <c r="C227" t="s">
        <v>58</v>
      </c>
      <c r="G227" s="1" t="s">
        <v>87</v>
      </c>
      <c r="I227" s="1" t="s">
        <v>253</v>
      </c>
      <c r="J227">
        <v>7</v>
      </c>
      <c r="K227" t="s">
        <v>60</v>
      </c>
      <c r="W227" s="1" t="s">
        <v>68</v>
      </c>
      <c r="AB227" t="s">
        <v>85</v>
      </c>
      <c r="AC227" t="str">
        <f t="shared" si="3"/>
        <v>A7RT-D11</v>
      </c>
      <c r="AD227" s="8">
        <v>43376</v>
      </c>
      <c r="AE227">
        <v>41</v>
      </c>
      <c r="AF227" t="s">
        <v>128</v>
      </c>
      <c r="AG227" t="s">
        <v>956</v>
      </c>
      <c r="AI227">
        <v>22</v>
      </c>
      <c r="AJ227">
        <v>2</v>
      </c>
      <c r="AK227" s="53">
        <v>0.46875</v>
      </c>
      <c r="AL227" s="8">
        <v>43384</v>
      </c>
      <c r="AM227" s="53">
        <v>0.875</v>
      </c>
      <c r="AO227">
        <v>5</v>
      </c>
      <c r="AP227">
        <v>17</v>
      </c>
      <c r="AQ227" s="8">
        <v>43384</v>
      </c>
      <c r="AR227" s="53">
        <v>0.875</v>
      </c>
      <c r="AS227" s="8">
        <v>43435</v>
      </c>
      <c r="AT227" s="53">
        <v>0.83333333333333337</v>
      </c>
      <c r="AU227" t="s">
        <v>1764</v>
      </c>
      <c r="AV227" s="8">
        <v>43435</v>
      </c>
      <c r="AW227">
        <v>1</v>
      </c>
    </row>
    <row r="228" spans="1:49" x14ac:dyDescent="0.25">
      <c r="A228">
        <v>13</v>
      </c>
      <c r="B228" t="s">
        <v>88</v>
      </c>
      <c r="C228" t="s">
        <v>58</v>
      </c>
      <c r="G228" s="1" t="s">
        <v>87</v>
      </c>
      <c r="I228" s="1" t="s">
        <v>253</v>
      </c>
      <c r="J228">
        <v>7</v>
      </c>
      <c r="K228" t="s">
        <v>60</v>
      </c>
      <c r="W228" s="1" t="s">
        <v>68</v>
      </c>
      <c r="AB228" t="s">
        <v>85</v>
      </c>
      <c r="AC228" t="str">
        <f t="shared" si="3"/>
        <v>A7RT-A9</v>
      </c>
      <c r="AD228" s="8">
        <v>43394</v>
      </c>
      <c r="AE228">
        <v>59</v>
      </c>
      <c r="AF228" t="s">
        <v>133</v>
      </c>
      <c r="AG228" t="s">
        <v>956</v>
      </c>
      <c r="AH228" s="8">
        <v>43410</v>
      </c>
      <c r="AI228">
        <v>27</v>
      </c>
      <c r="AJ228">
        <v>1</v>
      </c>
      <c r="AK228" s="53">
        <v>0.52430555555555558</v>
      </c>
      <c r="AL228" s="8">
        <v>43435</v>
      </c>
      <c r="AM228" s="53">
        <v>0.54166666666666663</v>
      </c>
      <c r="AV228" s="8">
        <v>43435</v>
      </c>
      <c r="AW228">
        <v>0</v>
      </c>
    </row>
    <row r="229" spans="1:49" x14ac:dyDescent="0.25">
      <c r="A229">
        <v>14</v>
      </c>
      <c r="B229" t="s">
        <v>88</v>
      </c>
      <c r="C229" t="s">
        <v>58</v>
      </c>
      <c r="G229" s="1" t="s">
        <v>87</v>
      </c>
      <c r="I229" s="1" t="s">
        <v>253</v>
      </c>
      <c r="J229">
        <v>7</v>
      </c>
      <c r="K229" t="s">
        <v>60</v>
      </c>
      <c r="W229" s="1" t="s">
        <v>68</v>
      </c>
      <c r="AB229" t="s">
        <v>85</v>
      </c>
      <c r="AC229" t="str">
        <f t="shared" si="3"/>
        <v>A7RT-F4</v>
      </c>
      <c r="AF229" t="s">
        <v>150</v>
      </c>
    </row>
    <row r="230" spans="1:49" x14ac:dyDescent="0.25">
      <c r="A230">
        <v>15</v>
      </c>
      <c r="B230" t="s">
        <v>88</v>
      </c>
      <c r="C230" t="s">
        <v>58</v>
      </c>
      <c r="G230" s="1" t="s">
        <v>87</v>
      </c>
      <c r="I230" s="1" t="s">
        <v>253</v>
      </c>
      <c r="J230">
        <v>7</v>
      </c>
      <c r="K230" t="s">
        <v>60</v>
      </c>
      <c r="W230" s="1" t="s">
        <v>68</v>
      </c>
      <c r="AB230" t="s">
        <v>85</v>
      </c>
      <c r="AC230" t="str">
        <f t="shared" si="3"/>
        <v>A7RT-C8</v>
      </c>
      <c r="AF230" t="s">
        <v>238</v>
      </c>
    </row>
    <row r="231" spans="1:49" x14ac:dyDescent="0.25">
      <c r="A231">
        <v>16</v>
      </c>
      <c r="B231" t="s">
        <v>88</v>
      </c>
      <c r="C231" t="s">
        <v>59</v>
      </c>
      <c r="G231" s="1" t="s">
        <v>87</v>
      </c>
      <c r="I231" s="1" t="s">
        <v>253</v>
      </c>
      <c r="J231">
        <v>7</v>
      </c>
      <c r="K231" t="s">
        <v>60</v>
      </c>
      <c r="W231" s="1" t="s">
        <v>68</v>
      </c>
      <c r="AB231" t="s">
        <v>85</v>
      </c>
      <c r="AC231" t="str">
        <f t="shared" si="3"/>
        <v>A7RT-A8</v>
      </c>
      <c r="AF231" t="s">
        <v>166</v>
      </c>
    </row>
    <row r="232" spans="1:49" x14ac:dyDescent="0.25">
      <c r="A232">
        <v>17</v>
      </c>
      <c r="B232" t="s">
        <v>88</v>
      </c>
      <c r="C232" t="s">
        <v>59</v>
      </c>
      <c r="G232" s="1" t="s">
        <v>87</v>
      </c>
      <c r="I232" s="1" t="s">
        <v>253</v>
      </c>
      <c r="J232">
        <v>7</v>
      </c>
      <c r="K232" t="s">
        <v>60</v>
      </c>
      <c r="W232" s="1" t="s">
        <v>68</v>
      </c>
      <c r="AB232" t="s">
        <v>85</v>
      </c>
      <c r="AC232" t="str">
        <f t="shared" si="3"/>
        <v>A7RT-F12</v>
      </c>
      <c r="AF232" t="s">
        <v>121</v>
      </c>
    </row>
    <row r="233" spans="1:49" x14ac:dyDescent="0.25">
      <c r="A233">
        <v>18</v>
      </c>
      <c r="B233" t="s">
        <v>88</v>
      </c>
      <c r="C233" t="s">
        <v>59</v>
      </c>
      <c r="G233" s="1" t="s">
        <v>87</v>
      </c>
      <c r="I233" s="1" t="s">
        <v>253</v>
      </c>
      <c r="J233">
        <v>7</v>
      </c>
      <c r="K233" t="s">
        <v>60</v>
      </c>
      <c r="W233" s="1" t="s">
        <v>68</v>
      </c>
      <c r="AB233" t="s">
        <v>85</v>
      </c>
      <c r="AC233" t="str">
        <f t="shared" si="3"/>
        <v>A7RT-E9</v>
      </c>
      <c r="AD233" s="8">
        <v>43397</v>
      </c>
      <c r="AE233">
        <v>62</v>
      </c>
      <c r="AF233" t="s">
        <v>167</v>
      </c>
      <c r="AG233" t="s">
        <v>956</v>
      </c>
      <c r="AH233" s="8">
        <v>43400</v>
      </c>
      <c r="AI233">
        <v>12</v>
      </c>
      <c r="AJ233">
        <v>2</v>
      </c>
      <c r="AK233" s="53">
        <v>2.0833333333333332E-2</v>
      </c>
      <c r="AL233" s="8">
        <v>43468</v>
      </c>
      <c r="AM233" s="53">
        <v>0.83333333333333337</v>
      </c>
      <c r="AV233" s="8">
        <v>43468</v>
      </c>
      <c r="AW233">
        <v>0</v>
      </c>
    </row>
    <row r="234" spans="1:49" x14ac:dyDescent="0.25">
      <c r="A234">
        <v>19</v>
      </c>
      <c r="B234" t="s">
        <v>88</v>
      </c>
      <c r="C234" t="s">
        <v>59</v>
      </c>
      <c r="G234" s="1" t="s">
        <v>87</v>
      </c>
      <c r="I234" s="1" t="s">
        <v>253</v>
      </c>
      <c r="J234">
        <v>7</v>
      </c>
      <c r="K234" t="s">
        <v>60</v>
      </c>
      <c r="W234" s="1" t="s">
        <v>68</v>
      </c>
      <c r="AB234" t="s">
        <v>85</v>
      </c>
      <c r="AC234" t="str">
        <f t="shared" si="3"/>
        <v>A7RT-H1</v>
      </c>
      <c r="AD234" s="8">
        <v>43404</v>
      </c>
      <c r="AE234">
        <v>69</v>
      </c>
      <c r="AF234" t="s">
        <v>239</v>
      </c>
      <c r="AG234" t="s">
        <v>956</v>
      </c>
      <c r="AN234" t="s">
        <v>1765</v>
      </c>
      <c r="AV234" s="8">
        <v>43404</v>
      </c>
      <c r="AW234">
        <v>1</v>
      </c>
    </row>
    <row r="235" spans="1:49" x14ac:dyDescent="0.25">
      <c r="A235">
        <v>20</v>
      </c>
      <c r="B235" t="s">
        <v>88</v>
      </c>
      <c r="C235" t="s">
        <v>59</v>
      </c>
      <c r="G235" s="1" t="s">
        <v>87</v>
      </c>
      <c r="I235" s="1" t="s">
        <v>253</v>
      </c>
      <c r="J235">
        <v>7</v>
      </c>
      <c r="K235" t="s">
        <v>60</v>
      </c>
      <c r="W235" s="1" t="s">
        <v>68</v>
      </c>
      <c r="AB235" t="s">
        <v>85</v>
      </c>
      <c r="AC235" t="str">
        <f t="shared" si="3"/>
        <v>A7RT-F9</v>
      </c>
      <c r="AD235" s="8">
        <v>43366</v>
      </c>
      <c r="AE235">
        <v>31</v>
      </c>
      <c r="AF235" t="s">
        <v>240</v>
      </c>
      <c r="AG235" t="s">
        <v>956</v>
      </c>
      <c r="AI235">
        <v>26</v>
      </c>
      <c r="AJ235">
        <v>2</v>
      </c>
      <c r="AK235" s="53">
        <v>0.58333333333333337</v>
      </c>
      <c r="AL235" s="8">
        <v>43374</v>
      </c>
      <c r="AM235" s="53">
        <v>0.86111111111111116</v>
      </c>
      <c r="AO235">
        <v>3</v>
      </c>
      <c r="AP235">
        <v>30</v>
      </c>
      <c r="AQ235" s="8">
        <v>43374</v>
      </c>
      <c r="AR235" s="53">
        <v>0.86111111111111116</v>
      </c>
      <c r="AS235" s="8">
        <v>43412</v>
      </c>
      <c r="AT235" s="53">
        <v>0.84375</v>
      </c>
      <c r="AV235" s="8">
        <v>43412</v>
      </c>
      <c r="AW235">
        <v>0</v>
      </c>
    </row>
    <row r="236" spans="1:49" x14ac:dyDescent="0.25">
      <c r="A236">
        <v>21</v>
      </c>
      <c r="B236" t="s">
        <v>88</v>
      </c>
      <c r="C236" t="s">
        <v>59</v>
      </c>
      <c r="G236" s="1" t="s">
        <v>87</v>
      </c>
      <c r="I236" s="1" t="s">
        <v>253</v>
      </c>
      <c r="J236">
        <v>7</v>
      </c>
      <c r="K236" t="s">
        <v>60</v>
      </c>
      <c r="W236" s="1" t="s">
        <v>68</v>
      </c>
      <c r="AB236" t="s">
        <v>85</v>
      </c>
      <c r="AC236" t="str">
        <f t="shared" si="3"/>
        <v>A7RT-F3</v>
      </c>
      <c r="AF236" t="s">
        <v>241</v>
      </c>
    </row>
    <row r="237" spans="1:49" x14ac:dyDescent="0.25">
      <c r="A237">
        <v>22</v>
      </c>
      <c r="B237" t="s">
        <v>88</v>
      </c>
      <c r="C237" t="s">
        <v>59</v>
      </c>
      <c r="G237" s="1" t="s">
        <v>87</v>
      </c>
      <c r="I237" s="1" t="s">
        <v>253</v>
      </c>
      <c r="J237">
        <v>7</v>
      </c>
      <c r="K237" t="s">
        <v>60</v>
      </c>
      <c r="W237" s="1" t="s">
        <v>68</v>
      </c>
      <c r="AB237" t="s">
        <v>85</v>
      </c>
      <c r="AC237" t="str">
        <f t="shared" si="3"/>
        <v>A7RT-G12</v>
      </c>
      <c r="AF237" t="s">
        <v>147</v>
      </c>
    </row>
    <row r="238" spans="1:49" x14ac:dyDescent="0.25">
      <c r="A238">
        <v>23</v>
      </c>
      <c r="B238" t="s">
        <v>88</v>
      </c>
      <c r="C238" t="s">
        <v>59</v>
      </c>
      <c r="G238" s="1" t="s">
        <v>87</v>
      </c>
      <c r="I238" s="1" t="s">
        <v>253</v>
      </c>
      <c r="J238">
        <v>7</v>
      </c>
      <c r="K238" t="s">
        <v>60</v>
      </c>
      <c r="W238" s="1" t="s">
        <v>68</v>
      </c>
      <c r="AB238" t="s">
        <v>85</v>
      </c>
      <c r="AC238" t="str">
        <f t="shared" si="3"/>
        <v>A7RT-B9</v>
      </c>
      <c r="AF238" t="s">
        <v>125</v>
      </c>
    </row>
    <row r="239" spans="1:49" x14ac:dyDescent="0.25">
      <c r="A239">
        <v>24</v>
      </c>
      <c r="B239" t="s">
        <v>88</v>
      </c>
      <c r="C239" t="s">
        <v>59</v>
      </c>
      <c r="G239" s="1" t="s">
        <v>87</v>
      </c>
      <c r="I239" s="1" t="s">
        <v>253</v>
      </c>
      <c r="J239">
        <v>7</v>
      </c>
      <c r="K239" t="s">
        <v>60</v>
      </c>
      <c r="W239" s="1" t="s">
        <v>68</v>
      </c>
      <c r="AB239" t="s">
        <v>85</v>
      </c>
      <c r="AC239" t="str">
        <f t="shared" si="3"/>
        <v>A7RT-B5</v>
      </c>
      <c r="AF239" t="s">
        <v>163</v>
      </c>
    </row>
    <row r="240" spans="1:49" x14ac:dyDescent="0.25">
      <c r="A240">
        <v>25</v>
      </c>
      <c r="B240" t="s">
        <v>88</v>
      </c>
      <c r="C240" t="s">
        <v>59</v>
      </c>
      <c r="G240" s="1" t="s">
        <v>87</v>
      </c>
      <c r="I240" s="1" t="s">
        <v>253</v>
      </c>
      <c r="J240">
        <v>7</v>
      </c>
      <c r="K240" t="s">
        <v>60</v>
      </c>
      <c r="W240" s="1" t="s">
        <v>68</v>
      </c>
      <c r="AB240" t="s">
        <v>85</v>
      </c>
      <c r="AC240" t="str">
        <f t="shared" si="3"/>
        <v>A7RT-G7</v>
      </c>
      <c r="AD240" s="8">
        <v>43366</v>
      </c>
      <c r="AE240">
        <v>31</v>
      </c>
      <c r="AF240" t="s">
        <v>136</v>
      </c>
      <c r="AG240" t="s">
        <v>956</v>
      </c>
      <c r="AI240">
        <v>6</v>
      </c>
      <c r="AJ240">
        <v>2</v>
      </c>
      <c r="AK240" s="53">
        <v>0.58333333333333337</v>
      </c>
      <c r="AL240" s="8">
        <v>43374</v>
      </c>
      <c r="AM240" s="53">
        <v>0.86111111111111116</v>
      </c>
      <c r="AO240">
        <v>3</v>
      </c>
      <c r="AP240">
        <v>14</v>
      </c>
      <c r="AQ240" s="8">
        <v>43374</v>
      </c>
      <c r="AR240" s="53">
        <v>0.86111111111111116</v>
      </c>
      <c r="AS240" s="8">
        <v>43447</v>
      </c>
      <c r="AT240" s="53">
        <v>0.83333333333333337</v>
      </c>
      <c r="AV240" s="8">
        <v>43447</v>
      </c>
      <c r="AW240">
        <v>0</v>
      </c>
    </row>
    <row r="241" spans="1:49" x14ac:dyDescent="0.25">
      <c r="A241">
        <v>26</v>
      </c>
      <c r="B241" t="s">
        <v>88</v>
      </c>
      <c r="C241" t="s">
        <v>59</v>
      </c>
      <c r="G241" s="1" t="s">
        <v>87</v>
      </c>
      <c r="I241" s="1" t="s">
        <v>253</v>
      </c>
      <c r="J241">
        <v>7</v>
      </c>
      <c r="K241" t="s">
        <v>60</v>
      </c>
      <c r="W241" s="1" t="s">
        <v>68</v>
      </c>
      <c r="AB241" t="s">
        <v>85</v>
      </c>
      <c r="AC241" t="str">
        <f t="shared" si="3"/>
        <v>A7RT-B3</v>
      </c>
      <c r="AD241" s="8">
        <v>43366</v>
      </c>
      <c r="AE241">
        <v>31</v>
      </c>
      <c r="AF241" t="s">
        <v>242</v>
      </c>
      <c r="AG241" t="s">
        <v>956</v>
      </c>
      <c r="AI241">
        <v>23</v>
      </c>
      <c r="AJ241">
        <v>2</v>
      </c>
      <c r="AK241" s="53">
        <v>0.58333333333333337</v>
      </c>
      <c r="AL241" s="8">
        <v>43374</v>
      </c>
      <c r="AM241" s="53">
        <v>0.55902777777777779</v>
      </c>
    </row>
    <row r="242" spans="1:49" x14ac:dyDescent="0.25">
      <c r="A242">
        <v>27</v>
      </c>
      <c r="B242" t="s">
        <v>88</v>
      </c>
      <c r="C242" t="s">
        <v>59</v>
      </c>
      <c r="G242" s="1" t="s">
        <v>87</v>
      </c>
      <c r="I242" s="1" t="s">
        <v>253</v>
      </c>
      <c r="J242">
        <v>7</v>
      </c>
      <c r="K242" t="s">
        <v>60</v>
      </c>
      <c r="W242" s="1" t="s">
        <v>68</v>
      </c>
      <c r="AB242" t="s">
        <v>85</v>
      </c>
      <c r="AC242" t="str">
        <f t="shared" si="3"/>
        <v>A7RT-B1</v>
      </c>
      <c r="AF242" t="s">
        <v>169</v>
      </c>
    </row>
    <row r="243" spans="1:49" x14ac:dyDescent="0.25">
      <c r="A243">
        <v>28</v>
      </c>
      <c r="B243" t="s">
        <v>88</v>
      </c>
      <c r="C243" t="s">
        <v>59</v>
      </c>
      <c r="G243" s="1" t="s">
        <v>87</v>
      </c>
      <c r="I243" s="1" t="s">
        <v>253</v>
      </c>
      <c r="J243">
        <v>7</v>
      </c>
      <c r="K243" t="s">
        <v>60</v>
      </c>
      <c r="W243" s="1" t="s">
        <v>68</v>
      </c>
      <c r="AB243" t="s">
        <v>85</v>
      </c>
      <c r="AC243" t="str">
        <f t="shared" si="3"/>
        <v>A7RT-G4</v>
      </c>
      <c r="AD243" s="8">
        <v>43396</v>
      </c>
      <c r="AE243">
        <v>61</v>
      </c>
      <c r="AF243" t="s">
        <v>243</v>
      </c>
      <c r="AG243" t="s">
        <v>956</v>
      </c>
      <c r="AH243" s="8">
        <v>43400</v>
      </c>
      <c r="AI243">
        <v>14</v>
      </c>
      <c r="AJ243">
        <v>2</v>
      </c>
      <c r="AK243" s="53">
        <v>2.0833333333333332E-2</v>
      </c>
      <c r="AL243" s="8">
        <v>43408</v>
      </c>
      <c r="AM243" s="53">
        <v>0.58680555555555558</v>
      </c>
      <c r="AN243" t="s">
        <v>1761</v>
      </c>
      <c r="AV243" s="8">
        <v>43408</v>
      </c>
      <c r="AW243">
        <v>0</v>
      </c>
    </row>
    <row r="244" spans="1:49" x14ac:dyDescent="0.25">
      <c r="A244">
        <v>29</v>
      </c>
      <c r="B244" t="s">
        <v>88</v>
      </c>
      <c r="C244" t="s">
        <v>59</v>
      </c>
      <c r="G244" s="1" t="s">
        <v>87</v>
      </c>
      <c r="I244" s="1" t="s">
        <v>253</v>
      </c>
      <c r="J244">
        <v>7</v>
      </c>
      <c r="K244" t="s">
        <v>60</v>
      </c>
      <c r="W244" s="1" t="s">
        <v>68</v>
      </c>
      <c r="AB244" t="s">
        <v>85</v>
      </c>
      <c r="AC244" t="str">
        <f t="shared" si="3"/>
        <v>A7RT-H3</v>
      </c>
      <c r="AF244" t="s">
        <v>165</v>
      </c>
    </row>
    <row r="245" spans="1:49" x14ac:dyDescent="0.25">
      <c r="A245">
        <v>30</v>
      </c>
      <c r="B245" t="s">
        <v>88</v>
      </c>
      <c r="C245" t="s">
        <v>59</v>
      </c>
      <c r="G245" s="1" t="s">
        <v>87</v>
      </c>
      <c r="I245" s="1" t="s">
        <v>253</v>
      </c>
      <c r="J245">
        <v>7</v>
      </c>
      <c r="K245" t="s">
        <v>60</v>
      </c>
      <c r="W245" s="1" t="s">
        <v>68</v>
      </c>
      <c r="AB245" t="s">
        <v>85</v>
      </c>
      <c r="AC245" t="str">
        <f t="shared" si="3"/>
        <v>A7RT-E3</v>
      </c>
      <c r="AD245" s="8">
        <v>43386</v>
      </c>
      <c r="AE245">
        <v>51</v>
      </c>
      <c r="AF245" t="s">
        <v>179</v>
      </c>
      <c r="AG245" t="s">
        <v>956</v>
      </c>
      <c r="AI245">
        <v>24</v>
      </c>
      <c r="AJ245">
        <v>2</v>
      </c>
      <c r="AK245" s="53">
        <v>0.49305555555555558</v>
      </c>
      <c r="AL245" s="8">
        <v>43392</v>
      </c>
      <c r="AM245" s="53">
        <v>0.82638888888888884</v>
      </c>
      <c r="AO245">
        <v>7</v>
      </c>
      <c r="AP245">
        <v>20</v>
      </c>
      <c r="AQ245" s="8">
        <v>43392</v>
      </c>
      <c r="AR245" s="53">
        <v>0.82638888888888884</v>
      </c>
      <c r="AS245" s="8">
        <v>43410</v>
      </c>
      <c r="AT245" s="53">
        <v>0.84722222222222221</v>
      </c>
      <c r="AV245" s="8">
        <v>43410</v>
      </c>
      <c r="AW245">
        <v>0</v>
      </c>
    </row>
    <row r="246" spans="1:49" x14ac:dyDescent="0.25">
      <c r="A246">
        <v>1</v>
      </c>
      <c r="B246" t="s">
        <v>89</v>
      </c>
      <c r="C246" t="s">
        <v>58</v>
      </c>
      <c r="G246" s="1" t="s">
        <v>87</v>
      </c>
      <c r="I246" s="1" t="s">
        <v>253</v>
      </c>
      <c r="J246">
        <v>7</v>
      </c>
      <c r="K246" t="s">
        <v>60</v>
      </c>
      <c r="W246" s="1" t="s">
        <v>68</v>
      </c>
      <c r="AB246" t="s">
        <v>86</v>
      </c>
      <c r="AC246" t="str">
        <f t="shared" si="3"/>
        <v>A7SO-D6</v>
      </c>
      <c r="AF246" t="s">
        <v>160</v>
      </c>
    </row>
    <row r="247" spans="1:49" x14ac:dyDescent="0.25">
      <c r="A247">
        <v>2</v>
      </c>
      <c r="B247" t="s">
        <v>89</v>
      </c>
      <c r="C247" t="s">
        <v>58</v>
      </c>
      <c r="G247" s="1" t="s">
        <v>87</v>
      </c>
      <c r="I247" s="1" t="s">
        <v>253</v>
      </c>
      <c r="J247">
        <v>7</v>
      </c>
      <c r="K247" t="s">
        <v>60</v>
      </c>
      <c r="W247" s="1" t="s">
        <v>68</v>
      </c>
      <c r="X247" s="8">
        <v>43502</v>
      </c>
      <c r="AB247" t="s">
        <v>86</v>
      </c>
      <c r="AC247" t="str">
        <f t="shared" si="3"/>
        <v>A7SO-B7</v>
      </c>
      <c r="AD247" s="8">
        <v>43552</v>
      </c>
      <c r="AE247">
        <v>50</v>
      </c>
      <c r="AF247" t="s">
        <v>177</v>
      </c>
      <c r="AG247" t="s">
        <v>956</v>
      </c>
      <c r="AH247" s="8">
        <v>43552</v>
      </c>
      <c r="AI247">
        <v>14</v>
      </c>
      <c r="AJ247">
        <v>1</v>
      </c>
      <c r="AK247" s="53">
        <v>0.625</v>
      </c>
    </row>
    <row r="248" spans="1:49" x14ac:dyDescent="0.25">
      <c r="A248">
        <v>3</v>
      </c>
      <c r="B248" t="s">
        <v>89</v>
      </c>
      <c r="C248" t="s">
        <v>58</v>
      </c>
      <c r="G248" s="1" t="s">
        <v>87</v>
      </c>
      <c r="I248" s="1" t="s">
        <v>253</v>
      </c>
      <c r="J248">
        <v>7</v>
      </c>
      <c r="K248" t="s">
        <v>60</v>
      </c>
      <c r="W248" s="1" t="s">
        <v>68</v>
      </c>
      <c r="AB248" t="s">
        <v>86</v>
      </c>
      <c r="AC248" t="str">
        <f t="shared" ref="AC248:AC275" si="4">"A7"&amp;AB248&amp;"-"&amp;AF248</f>
        <v>A7SO-B12</v>
      </c>
      <c r="AF248" t="s">
        <v>132</v>
      </c>
    </row>
    <row r="249" spans="1:49" x14ac:dyDescent="0.25">
      <c r="A249">
        <v>4</v>
      </c>
      <c r="B249" t="s">
        <v>89</v>
      </c>
      <c r="C249" t="s">
        <v>58</v>
      </c>
      <c r="G249" s="1" t="s">
        <v>87</v>
      </c>
      <c r="I249" s="1" t="s">
        <v>253</v>
      </c>
      <c r="J249">
        <v>7</v>
      </c>
      <c r="K249" t="s">
        <v>60</v>
      </c>
      <c r="W249" s="1" t="s">
        <v>68</v>
      </c>
      <c r="AB249" t="s">
        <v>86</v>
      </c>
      <c r="AC249" t="str">
        <f t="shared" si="4"/>
        <v>A7SO-H12</v>
      </c>
      <c r="AF249" t="s">
        <v>153</v>
      </c>
    </row>
    <row r="250" spans="1:49" x14ac:dyDescent="0.25">
      <c r="A250">
        <v>5</v>
      </c>
      <c r="B250" t="s">
        <v>89</v>
      </c>
      <c r="C250" t="s">
        <v>58</v>
      </c>
      <c r="G250" s="1" t="s">
        <v>87</v>
      </c>
      <c r="I250" s="1" t="s">
        <v>253</v>
      </c>
      <c r="J250">
        <v>7</v>
      </c>
      <c r="K250" t="s">
        <v>60</v>
      </c>
      <c r="W250" s="1" t="s">
        <v>68</v>
      </c>
      <c r="AB250" t="s">
        <v>86</v>
      </c>
      <c r="AC250" t="str">
        <f t="shared" si="4"/>
        <v>A7SO-F11</v>
      </c>
      <c r="AF250" t="s">
        <v>158</v>
      </c>
    </row>
    <row r="251" spans="1:49" x14ac:dyDescent="0.25">
      <c r="A251">
        <v>6</v>
      </c>
      <c r="B251" t="s">
        <v>89</v>
      </c>
      <c r="C251" t="s">
        <v>58</v>
      </c>
      <c r="G251" s="1" t="s">
        <v>87</v>
      </c>
      <c r="I251" s="1" t="s">
        <v>253</v>
      </c>
      <c r="J251">
        <v>7</v>
      </c>
      <c r="K251" t="s">
        <v>60</v>
      </c>
      <c r="W251" s="1" t="s">
        <v>68</v>
      </c>
      <c r="AB251" t="s">
        <v>86</v>
      </c>
      <c r="AC251" t="str">
        <f t="shared" si="4"/>
        <v>A7SO-A6</v>
      </c>
      <c r="AF251" t="s">
        <v>244</v>
      </c>
    </row>
    <row r="252" spans="1:49" x14ac:dyDescent="0.25">
      <c r="A252">
        <v>7</v>
      </c>
      <c r="B252" t="s">
        <v>89</v>
      </c>
      <c r="C252" t="s">
        <v>58</v>
      </c>
      <c r="G252" s="1" t="s">
        <v>87</v>
      </c>
      <c r="I252" s="1" t="s">
        <v>253</v>
      </c>
      <c r="J252">
        <v>7</v>
      </c>
      <c r="K252" t="s">
        <v>60</v>
      </c>
      <c r="W252" s="1" t="s">
        <v>68</v>
      </c>
      <c r="AB252" t="s">
        <v>86</v>
      </c>
      <c r="AC252" t="str">
        <f t="shared" si="4"/>
        <v>A7SO-A3</v>
      </c>
      <c r="AF252" t="s">
        <v>245</v>
      </c>
    </row>
    <row r="253" spans="1:49" x14ac:dyDescent="0.25">
      <c r="A253">
        <v>8</v>
      </c>
      <c r="B253" t="s">
        <v>89</v>
      </c>
      <c r="C253" t="s">
        <v>58</v>
      </c>
      <c r="G253" s="1" t="s">
        <v>87</v>
      </c>
      <c r="I253" s="1" t="s">
        <v>253</v>
      </c>
      <c r="J253">
        <v>7</v>
      </c>
      <c r="K253" t="s">
        <v>60</v>
      </c>
      <c r="W253" s="1" t="s">
        <v>68</v>
      </c>
      <c r="AB253" t="s">
        <v>86</v>
      </c>
      <c r="AC253" t="str">
        <f t="shared" si="4"/>
        <v>A7SO-C4</v>
      </c>
      <c r="AF253" t="s">
        <v>161</v>
      </c>
    </row>
    <row r="254" spans="1:49" x14ac:dyDescent="0.25">
      <c r="A254">
        <v>9</v>
      </c>
      <c r="B254" t="s">
        <v>89</v>
      </c>
      <c r="C254" t="s">
        <v>58</v>
      </c>
      <c r="G254" s="1" t="s">
        <v>87</v>
      </c>
      <c r="I254" s="1" t="s">
        <v>253</v>
      </c>
      <c r="J254">
        <v>7</v>
      </c>
      <c r="K254" t="s">
        <v>60</v>
      </c>
      <c r="W254" s="1" t="s">
        <v>68</v>
      </c>
      <c r="AB254" t="s">
        <v>86</v>
      </c>
      <c r="AC254" t="str">
        <f t="shared" si="4"/>
        <v>A7SO-A5</v>
      </c>
      <c r="AF254" t="s">
        <v>246</v>
      </c>
    </row>
    <row r="255" spans="1:49" x14ac:dyDescent="0.25">
      <c r="A255">
        <v>10</v>
      </c>
      <c r="B255" t="s">
        <v>89</v>
      </c>
      <c r="C255" t="s">
        <v>58</v>
      </c>
      <c r="G255" s="1" t="s">
        <v>87</v>
      </c>
      <c r="I255" s="1" t="s">
        <v>253</v>
      </c>
      <c r="J255">
        <v>7</v>
      </c>
      <c r="K255" t="s">
        <v>60</v>
      </c>
      <c r="W255" s="1" t="s">
        <v>68</v>
      </c>
      <c r="AB255" t="s">
        <v>86</v>
      </c>
      <c r="AC255" t="str">
        <f t="shared" si="4"/>
        <v>A7SO-A1</v>
      </c>
      <c r="AF255" t="s">
        <v>247</v>
      </c>
    </row>
    <row r="256" spans="1:49" x14ac:dyDescent="0.25">
      <c r="A256">
        <v>11</v>
      </c>
      <c r="B256" t="s">
        <v>89</v>
      </c>
      <c r="C256" t="s">
        <v>58</v>
      </c>
      <c r="G256" s="1" t="s">
        <v>87</v>
      </c>
      <c r="I256" s="1" t="s">
        <v>253</v>
      </c>
      <c r="J256">
        <v>7</v>
      </c>
      <c r="K256" t="s">
        <v>60</v>
      </c>
      <c r="W256" s="1" t="s">
        <v>68</v>
      </c>
      <c r="X256" s="8">
        <v>43502</v>
      </c>
      <c r="AB256" t="s">
        <v>86</v>
      </c>
      <c r="AC256" t="str">
        <f t="shared" si="4"/>
        <v>A7SO-B4</v>
      </c>
      <c r="AD256" s="8">
        <v>43554</v>
      </c>
      <c r="AE256">
        <v>52</v>
      </c>
      <c r="AF256" t="s">
        <v>124</v>
      </c>
      <c r="AG256" t="s">
        <v>956</v>
      </c>
      <c r="AH256" s="8">
        <v>43554</v>
      </c>
      <c r="AI256">
        <v>19</v>
      </c>
      <c r="AJ256">
        <v>2</v>
      </c>
      <c r="AK256" s="53">
        <v>0.68402777777777779</v>
      </c>
    </row>
    <row r="257" spans="1:49" x14ac:dyDescent="0.25">
      <c r="A257">
        <v>12</v>
      </c>
      <c r="B257" t="s">
        <v>89</v>
      </c>
      <c r="C257" t="s">
        <v>58</v>
      </c>
      <c r="G257" s="1" t="s">
        <v>87</v>
      </c>
      <c r="I257" s="1" t="s">
        <v>253</v>
      </c>
      <c r="J257">
        <v>7</v>
      </c>
      <c r="K257" t="s">
        <v>60</v>
      </c>
      <c r="W257" s="1" t="s">
        <v>68</v>
      </c>
      <c r="AB257" t="s">
        <v>86</v>
      </c>
      <c r="AC257" t="str">
        <f t="shared" si="4"/>
        <v>A7SO-D3</v>
      </c>
      <c r="AF257" t="s">
        <v>155</v>
      </c>
    </row>
    <row r="258" spans="1:49" x14ac:dyDescent="0.25">
      <c r="A258">
        <v>13</v>
      </c>
      <c r="B258" t="s">
        <v>89</v>
      </c>
      <c r="C258" t="s">
        <v>58</v>
      </c>
      <c r="G258" s="1" t="s">
        <v>87</v>
      </c>
      <c r="I258" s="1" t="s">
        <v>253</v>
      </c>
      <c r="J258">
        <v>7</v>
      </c>
      <c r="K258" t="s">
        <v>60</v>
      </c>
      <c r="W258" s="1" t="s">
        <v>68</v>
      </c>
      <c r="AB258" t="s">
        <v>86</v>
      </c>
      <c r="AC258" t="str">
        <f t="shared" si="4"/>
        <v>A7SO-A7</v>
      </c>
      <c r="AF258" t="s">
        <v>164</v>
      </c>
    </row>
    <row r="259" spans="1:49" x14ac:dyDescent="0.25">
      <c r="A259">
        <v>14</v>
      </c>
      <c r="B259" t="s">
        <v>89</v>
      </c>
      <c r="C259" t="s">
        <v>58</v>
      </c>
      <c r="G259" s="1" t="s">
        <v>87</v>
      </c>
      <c r="I259" s="1" t="s">
        <v>253</v>
      </c>
      <c r="J259">
        <v>7</v>
      </c>
      <c r="K259" t="s">
        <v>60</v>
      </c>
      <c r="W259" s="1" t="s">
        <v>68</v>
      </c>
      <c r="X259" s="8">
        <v>43502</v>
      </c>
      <c r="AB259" t="s">
        <v>86</v>
      </c>
      <c r="AC259" t="str">
        <f t="shared" si="4"/>
        <v>A7SO-C6</v>
      </c>
      <c r="AD259" s="8">
        <v>43554</v>
      </c>
      <c r="AE259">
        <v>52</v>
      </c>
      <c r="AF259" t="s">
        <v>168</v>
      </c>
      <c r="AG259" t="s">
        <v>956</v>
      </c>
      <c r="AH259" s="8">
        <v>43554</v>
      </c>
      <c r="AI259">
        <v>6</v>
      </c>
      <c r="AJ259">
        <v>2</v>
      </c>
      <c r="AK259" s="53">
        <v>0.68402777777777779</v>
      </c>
    </row>
    <row r="260" spans="1:49" x14ac:dyDescent="0.25">
      <c r="A260">
        <v>15</v>
      </c>
      <c r="B260" t="s">
        <v>89</v>
      </c>
      <c r="C260" t="s">
        <v>58</v>
      </c>
      <c r="G260" s="1" t="s">
        <v>87</v>
      </c>
      <c r="I260" s="1" t="s">
        <v>253</v>
      </c>
      <c r="J260">
        <v>7</v>
      </c>
      <c r="K260" t="s">
        <v>60</v>
      </c>
      <c r="W260" s="1" t="s">
        <v>68</v>
      </c>
      <c r="AB260" t="s">
        <v>86</v>
      </c>
      <c r="AC260" t="str">
        <f t="shared" si="4"/>
        <v>A7SO-C7</v>
      </c>
      <c r="AF260" t="s">
        <v>135</v>
      </c>
    </row>
    <row r="261" spans="1:49" x14ac:dyDescent="0.25">
      <c r="A261">
        <v>16</v>
      </c>
      <c r="B261" t="s">
        <v>89</v>
      </c>
      <c r="C261" t="s">
        <v>59</v>
      </c>
      <c r="G261" s="1" t="s">
        <v>87</v>
      </c>
      <c r="I261" s="1" t="s">
        <v>253</v>
      </c>
      <c r="J261">
        <v>7</v>
      </c>
      <c r="K261" t="s">
        <v>60</v>
      </c>
      <c r="W261" s="1" t="s">
        <v>68</v>
      </c>
      <c r="X261" s="8">
        <v>43502</v>
      </c>
      <c r="AB261" t="s">
        <v>86</v>
      </c>
      <c r="AC261" t="str">
        <f t="shared" si="4"/>
        <v>A7SO-C9</v>
      </c>
      <c r="AD261" s="8">
        <v>43554</v>
      </c>
      <c r="AE261">
        <v>52</v>
      </c>
      <c r="AF261" t="s">
        <v>176</v>
      </c>
      <c r="AG261" t="s">
        <v>956</v>
      </c>
      <c r="AH261" s="8">
        <v>43554</v>
      </c>
      <c r="AI261">
        <v>24</v>
      </c>
      <c r="AJ261">
        <v>2</v>
      </c>
      <c r="AK261" s="53">
        <v>0.68402777777777779</v>
      </c>
    </row>
    <row r="262" spans="1:49" x14ac:dyDescent="0.25">
      <c r="A262">
        <v>17</v>
      </c>
      <c r="B262" t="s">
        <v>89</v>
      </c>
      <c r="C262" t="s">
        <v>59</v>
      </c>
      <c r="G262" s="1" t="s">
        <v>87</v>
      </c>
      <c r="I262" s="1" t="s">
        <v>253</v>
      </c>
      <c r="J262">
        <v>7</v>
      </c>
      <c r="K262" t="s">
        <v>60</v>
      </c>
      <c r="W262" s="1" t="s">
        <v>68</v>
      </c>
      <c r="X262" s="8">
        <v>43502</v>
      </c>
      <c r="AB262" t="s">
        <v>86</v>
      </c>
      <c r="AC262" t="str">
        <f t="shared" si="4"/>
        <v>A7SO-E10</v>
      </c>
      <c r="AD262" s="8">
        <v>43553</v>
      </c>
      <c r="AE262">
        <f>AD262-X262</f>
        <v>51</v>
      </c>
      <c r="AF262" t="s">
        <v>248</v>
      </c>
      <c r="AG262" t="s">
        <v>956</v>
      </c>
      <c r="AH262" s="8">
        <v>43553</v>
      </c>
      <c r="AI262">
        <v>29</v>
      </c>
      <c r="AJ262">
        <v>1</v>
      </c>
      <c r="AK262" s="53">
        <v>0.77708333333333324</v>
      </c>
    </row>
    <row r="263" spans="1:49" x14ac:dyDescent="0.25">
      <c r="A263">
        <v>18</v>
      </c>
      <c r="B263" t="s">
        <v>89</v>
      </c>
      <c r="C263" t="s">
        <v>59</v>
      </c>
      <c r="G263" s="1" t="s">
        <v>87</v>
      </c>
      <c r="I263" s="1" t="s">
        <v>253</v>
      </c>
      <c r="J263">
        <v>7</v>
      </c>
      <c r="K263" t="s">
        <v>60</v>
      </c>
      <c r="W263" s="1" t="s">
        <v>68</v>
      </c>
      <c r="AB263" t="s">
        <v>86</v>
      </c>
      <c r="AC263" t="str">
        <f t="shared" si="4"/>
        <v>A7SO-H10</v>
      </c>
      <c r="AF263" t="s">
        <v>174</v>
      </c>
    </row>
    <row r="264" spans="1:49" x14ac:dyDescent="0.25">
      <c r="A264">
        <v>19</v>
      </c>
      <c r="B264" t="s">
        <v>89</v>
      </c>
      <c r="C264" t="s">
        <v>59</v>
      </c>
      <c r="G264" s="1" t="s">
        <v>87</v>
      </c>
      <c r="I264" s="1" t="s">
        <v>253</v>
      </c>
      <c r="J264">
        <v>7</v>
      </c>
      <c r="K264" t="s">
        <v>60</v>
      </c>
      <c r="W264" s="1" t="s">
        <v>68</v>
      </c>
      <c r="AB264" t="s">
        <v>86</v>
      </c>
      <c r="AC264" t="str">
        <f t="shared" si="4"/>
        <v>A7SO-B6</v>
      </c>
      <c r="AF264" t="s">
        <v>130</v>
      </c>
    </row>
    <row r="265" spans="1:49" x14ac:dyDescent="0.25">
      <c r="A265">
        <v>20</v>
      </c>
      <c r="B265" t="s">
        <v>89</v>
      </c>
      <c r="C265" t="s">
        <v>59</v>
      </c>
      <c r="G265" s="1" t="s">
        <v>87</v>
      </c>
      <c r="I265" s="1" t="s">
        <v>253</v>
      </c>
      <c r="J265">
        <v>7</v>
      </c>
      <c r="K265" t="s">
        <v>60</v>
      </c>
      <c r="W265" s="1" t="s">
        <v>68</v>
      </c>
      <c r="AB265" t="s">
        <v>86</v>
      </c>
      <c r="AC265" t="str">
        <f t="shared" si="4"/>
        <v>A7SO-G11</v>
      </c>
      <c r="AF265" t="s">
        <v>249</v>
      </c>
    </row>
    <row r="266" spans="1:49" x14ac:dyDescent="0.25">
      <c r="A266">
        <v>21</v>
      </c>
      <c r="B266" t="s">
        <v>89</v>
      </c>
      <c r="C266" t="s">
        <v>59</v>
      </c>
      <c r="G266" s="1" t="s">
        <v>87</v>
      </c>
      <c r="I266" s="1" t="s">
        <v>253</v>
      </c>
      <c r="J266">
        <v>7</v>
      </c>
      <c r="K266" t="s">
        <v>60</v>
      </c>
      <c r="W266" s="1" t="s">
        <v>68</v>
      </c>
      <c r="X266" s="8">
        <v>43502</v>
      </c>
      <c r="AB266" t="s">
        <v>86</v>
      </c>
      <c r="AC266" t="str">
        <f t="shared" si="4"/>
        <v>A7SO-F5</v>
      </c>
      <c r="AD266" s="8">
        <v>43549</v>
      </c>
      <c r="AE266">
        <f>AD266-X266</f>
        <v>47</v>
      </c>
      <c r="AF266" t="s">
        <v>250</v>
      </c>
      <c r="AG266" t="s">
        <v>956</v>
      </c>
      <c r="AH266" s="8">
        <v>43549</v>
      </c>
      <c r="AI266">
        <v>7</v>
      </c>
      <c r="AJ266">
        <v>1</v>
      </c>
      <c r="AK266" s="53">
        <v>0.64236111111111105</v>
      </c>
    </row>
    <row r="267" spans="1:49" x14ac:dyDescent="0.25">
      <c r="A267">
        <v>22</v>
      </c>
      <c r="B267" t="s">
        <v>89</v>
      </c>
      <c r="C267" t="s">
        <v>59</v>
      </c>
      <c r="G267" s="1" t="s">
        <v>87</v>
      </c>
      <c r="I267" s="1" t="s">
        <v>253</v>
      </c>
      <c r="J267">
        <v>7</v>
      </c>
      <c r="K267" t="s">
        <v>60</v>
      </c>
      <c r="W267" s="1" t="s">
        <v>68</v>
      </c>
      <c r="AB267" t="s">
        <v>86</v>
      </c>
      <c r="AC267" t="str">
        <f t="shared" si="4"/>
        <v>A7SO-B11</v>
      </c>
      <c r="AF267" t="s">
        <v>129</v>
      </c>
    </row>
    <row r="268" spans="1:49" x14ac:dyDescent="0.25">
      <c r="A268">
        <v>23</v>
      </c>
      <c r="B268" t="s">
        <v>89</v>
      </c>
      <c r="C268" t="s">
        <v>59</v>
      </c>
      <c r="G268" s="1" t="s">
        <v>87</v>
      </c>
      <c r="I268" s="1" t="s">
        <v>253</v>
      </c>
      <c r="J268">
        <v>7</v>
      </c>
      <c r="K268" t="s">
        <v>60</v>
      </c>
      <c r="W268" s="1" t="s">
        <v>68</v>
      </c>
      <c r="AB268" t="s">
        <v>86</v>
      </c>
      <c r="AC268" t="str">
        <f t="shared" si="4"/>
        <v>A7SO-D5</v>
      </c>
      <c r="AF268" t="s">
        <v>251</v>
      </c>
    </row>
    <row r="269" spans="1:49" x14ac:dyDescent="0.25">
      <c r="A269">
        <v>24</v>
      </c>
      <c r="B269" t="s">
        <v>89</v>
      </c>
      <c r="C269" t="s">
        <v>59</v>
      </c>
      <c r="G269" s="1" t="s">
        <v>87</v>
      </c>
      <c r="I269" s="1" t="s">
        <v>253</v>
      </c>
      <c r="J269">
        <v>7</v>
      </c>
      <c r="K269" t="s">
        <v>60</v>
      </c>
      <c r="W269" s="1" t="s">
        <v>68</v>
      </c>
      <c r="X269" s="8">
        <v>43502</v>
      </c>
      <c r="AB269" t="s">
        <v>86</v>
      </c>
      <c r="AC269" t="str">
        <f t="shared" si="4"/>
        <v>A7SO-E2</v>
      </c>
      <c r="AD269" s="8">
        <v>43555</v>
      </c>
      <c r="AE269">
        <v>53</v>
      </c>
      <c r="AF269" t="s">
        <v>178</v>
      </c>
      <c r="AG269" t="s">
        <v>956</v>
      </c>
      <c r="AH269" s="8">
        <v>43555</v>
      </c>
      <c r="AI269">
        <v>5</v>
      </c>
      <c r="AJ269">
        <v>2</v>
      </c>
      <c r="AK269" s="53">
        <v>0.61111111111111105</v>
      </c>
    </row>
    <row r="270" spans="1:49" x14ac:dyDescent="0.25">
      <c r="A270">
        <v>25</v>
      </c>
      <c r="B270" t="s">
        <v>89</v>
      </c>
      <c r="C270" t="s">
        <v>59</v>
      </c>
      <c r="G270" s="1" t="s">
        <v>87</v>
      </c>
      <c r="I270" s="1" t="s">
        <v>253</v>
      </c>
      <c r="J270">
        <v>7</v>
      </c>
      <c r="K270" t="s">
        <v>60</v>
      </c>
      <c r="W270" s="1" t="s">
        <v>68</v>
      </c>
      <c r="X270" s="8">
        <v>43502</v>
      </c>
      <c r="AB270" t="s">
        <v>86</v>
      </c>
      <c r="AC270" t="str">
        <f t="shared" si="4"/>
        <v>A7SO-H4</v>
      </c>
      <c r="AD270" s="8">
        <v>43545</v>
      </c>
      <c r="AE270">
        <f>AD270-X270</f>
        <v>43</v>
      </c>
      <c r="AF270" t="s">
        <v>140</v>
      </c>
      <c r="AG270" t="s">
        <v>956</v>
      </c>
      <c r="AH270" s="8">
        <v>43545</v>
      </c>
      <c r="AI270">
        <v>6</v>
      </c>
      <c r="AJ270">
        <v>1</v>
      </c>
      <c r="AK270" s="53">
        <v>0.67638888888888893</v>
      </c>
      <c r="AL270" s="8">
        <v>43550</v>
      </c>
      <c r="AM270" s="53">
        <v>0.6791666666666667</v>
      </c>
      <c r="AV270" s="8">
        <v>43550</v>
      </c>
      <c r="AW270">
        <v>0</v>
      </c>
    </row>
    <row r="271" spans="1:49" x14ac:dyDescent="0.25">
      <c r="A271">
        <v>26</v>
      </c>
      <c r="B271" t="s">
        <v>89</v>
      </c>
      <c r="C271" t="s">
        <v>59</v>
      </c>
      <c r="G271" s="1" t="s">
        <v>87</v>
      </c>
      <c r="I271" s="1" t="s">
        <v>253</v>
      </c>
      <c r="J271">
        <v>7</v>
      </c>
      <c r="K271" t="s">
        <v>60</v>
      </c>
      <c r="W271" s="1" t="s">
        <v>68</v>
      </c>
      <c r="AB271" t="s">
        <v>86</v>
      </c>
      <c r="AC271" t="str">
        <f t="shared" si="4"/>
        <v>A7SO-B10</v>
      </c>
      <c r="AF271" t="s">
        <v>154</v>
      </c>
    </row>
    <row r="272" spans="1:49" x14ac:dyDescent="0.25">
      <c r="A272">
        <v>27</v>
      </c>
      <c r="B272" t="s">
        <v>89</v>
      </c>
      <c r="C272" t="s">
        <v>59</v>
      </c>
      <c r="G272" s="1" t="s">
        <v>87</v>
      </c>
      <c r="I272" s="1" t="s">
        <v>253</v>
      </c>
      <c r="J272">
        <v>7</v>
      </c>
      <c r="K272" t="s">
        <v>60</v>
      </c>
      <c r="W272" s="1" t="s">
        <v>68</v>
      </c>
      <c r="AB272" t="s">
        <v>86</v>
      </c>
      <c r="AC272" t="str">
        <f t="shared" si="4"/>
        <v>A7SO-C5</v>
      </c>
      <c r="AF272" t="s">
        <v>123</v>
      </c>
    </row>
    <row r="273" spans="1:49" x14ac:dyDescent="0.25">
      <c r="A273">
        <v>28</v>
      </c>
      <c r="B273" t="s">
        <v>89</v>
      </c>
      <c r="C273" t="s">
        <v>59</v>
      </c>
      <c r="G273" s="1" t="s">
        <v>87</v>
      </c>
      <c r="I273" s="1" t="s">
        <v>253</v>
      </c>
      <c r="J273">
        <v>7</v>
      </c>
      <c r="K273" t="s">
        <v>60</v>
      </c>
      <c r="W273" s="1" t="s">
        <v>68</v>
      </c>
      <c r="X273" s="8">
        <v>43502</v>
      </c>
      <c r="AB273" t="s">
        <v>86</v>
      </c>
      <c r="AC273" t="str">
        <f t="shared" si="4"/>
        <v>A7SO-H6</v>
      </c>
      <c r="AD273" s="8">
        <v>43554</v>
      </c>
      <c r="AE273">
        <v>52</v>
      </c>
      <c r="AF273" t="s">
        <v>143</v>
      </c>
      <c r="AG273" t="s">
        <v>956</v>
      </c>
      <c r="AH273" s="8">
        <v>43554</v>
      </c>
      <c r="AI273">
        <v>11</v>
      </c>
      <c r="AJ273">
        <v>2</v>
      </c>
      <c r="AK273" s="53">
        <v>0.68402777777777779</v>
      </c>
    </row>
    <row r="274" spans="1:49" x14ac:dyDescent="0.25">
      <c r="A274">
        <v>29</v>
      </c>
      <c r="B274" t="s">
        <v>89</v>
      </c>
      <c r="C274" t="s">
        <v>59</v>
      </c>
      <c r="G274" s="1" t="s">
        <v>87</v>
      </c>
      <c r="I274" s="1" t="s">
        <v>253</v>
      </c>
      <c r="J274">
        <v>7</v>
      </c>
      <c r="K274" t="s">
        <v>60</v>
      </c>
      <c r="W274" s="1" t="s">
        <v>68</v>
      </c>
      <c r="AB274" t="s">
        <v>86</v>
      </c>
      <c r="AC274" t="str">
        <f t="shared" si="4"/>
        <v>A7SO-C10</v>
      </c>
      <c r="AF274" t="s">
        <v>126</v>
      </c>
    </row>
    <row r="275" spans="1:49" x14ac:dyDescent="0.25">
      <c r="A275">
        <v>30</v>
      </c>
      <c r="B275" t="s">
        <v>89</v>
      </c>
      <c r="C275" t="s">
        <v>59</v>
      </c>
      <c r="G275" s="1" t="s">
        <v>87</v>
      </c>
      <c r="I275" s="1" t="s">
        <v>253</v>
      </c>
      <c r="J275">
        <v>7</v>
      </c>
      <c r="K275" t="s">
        <v>60</v>
      </c>
      <c r="W275" s="1" t="s">
        <v>68</v>
      </c>
      <c r="X275" s="8">
        <v>43502</v>
      </c>
      <c r="AB275" t="s">
        <v>86</v>
      </c>
      <c r="AC275" t="str">
        <f t="shared" si="4"/>
        <v>A7SO-A4</v>
      </c>
      <c r="AD275" s="8">
        <v>43556</v>
      </c>
      <c r="AE275">
        <v>54</v>
      </c>
      <c r="AF275" t="s">
        <v>252</v>
      </c>
      <c r="AG275" t="s">
        <v>956</v>
      </c>
      <c r="AH275" s="8">
        <v>43556</v>
      </c>
      <c r="AI275">
        <v>21</v>
      </c>
      <c r="AJ275">
        <v>1</v>
      </c>
      <c r="AK275" s="53">
        <v>0.74652777777777779</v>
      </c>
    </row>
    <row r="276" spans="1:49" x14ac:dyDescent="0.25">
      <c r="A276">
        <v>1</v>
      </c>
      <c r="B276" t="s">
        <v>89</v>
      </c>
      <c r="C276" t="s">
        <v>59</v>
      </c>
      <c r="D276">
        <v>10.505000000000001</v>
      </c>
      <c r="E276" s="1" t="s">
        <v>295</v>
      </c>
      <c r="G276" s="1" t="s">
        <v>87</v>
      </c>
      <c r="H276" s="1" t="s">
        <v>68</v>
      </c>
      <c r="I276" s="1" t="s">
        <v>294</v>
      </c>
      <c r="J276">
        <v>12</v>
      </c>
      <c r="K276" t="s">
        <v>60</v>
      </c>
      <c r="L276">
        <v>7000</v>
      </c>
      <c r="M276" s="18">
        <v>0.41784722222222226</v>
      </c>
      <c r="N276">
        <v>0.12277009999999999</v>
      </c>
      <c r="O276">
        <v>9.9290000000000003</v>
      </c>
      <c r="P276" s="53">
        <v>0.69791666666666663</v>
      </c>
      <c r="Q276" s="18">
        <v>0.58858796296296301</v>
      </c>
      <c r="R276" s="19">
        <v>5.9582299999999999E-4</v>
      </c>
      <c r="T276" s="19"/>
      <c r="U276" s="19"/>
      <c r="W276" s="1" t="s">
        <v>73</v>
      </c>
      <c r="AB276" t="s">
        <v>86</v>
      </c>
      <c r="AC276" t="s">
        <v>404</v>
      </c>
      <c r="AF276" t="s">
        <v>246</v>
      </c>
    </row>
    <row r="277" spans="1:49" x14ac:dyDescent="0.25">
      <c r="A277">
        <v>2</v>
      </c>
      <c r="B277" t="s">
        <v>89</v>
      </c>
      <c r="C277" t="s">
        <v>59</v>
      </c>
      <c r="D277">
        <v>7.7539999999999996</v>
      </c>
      <c r="G277" s="1" t="s">
        <v>87</v>
      </c>
      <c r="H277" s="1" t="s">
        <v>68</v>
      </c>
      <c r="I277" s="1" t="s">
        <v>294</v>
      </c>
      <c r="J277">
        <v>12</v>
      </c>
      <c r="K277" t="s">
        <v>60</v>
      </c>
      <c r="L277">
        <v>7000</v>
      </c>
      <c r="M277" s="18">
        <v>0.41900462962962964</v>
      </c>
      <c r="N277">
        <v>0.70028290000000004</v>
      </c>
      <c r="O277">
        <v>7.0609999999999999</v>
      </c>
      <c r="Q277" s="18">
        <v>0.5913194444444444</v>
      </c>
      <c r="R277">
        <v>0.63592789999999999</v>
      </c>
      <c r="W277" s="1" t="s">
        <v>73</v>
      </c>
      <c r="AB277" t="s">
        <v>86</v>
      </c>
      <c r="AC277" t="s">
        <v>405</v>
      </c>
      <c r="AF277" t="s">
        <v>152</v>
      </c>
    </row>
    <row r="278" spans="1:49" x14ac:dyDescent="0.25">
      <c r="A278">
        <v>3</v>
      </c>
      <c r="B278" t="s">
        <v>89</v>
      </c>
      <c r="C278" t="s">
        <v>58</v>
      </c>
      <c r="D278">
        <v>8.0920000000000005</v>
      </c>
      <c r="G278" s="1" t="s">
        <v>87</v>
      </c>
      <c r="H278" s="1" t="s">
        <v>68</v>
      </c>
      <c r="I278" s="1" t="s">
        <v>294</v>
      </c>
      <c r="J278">
        <v>12</v>
      </c>
      <c r="K278" t="s">
        <v>60</v>
      </c>
      <c r="L278">
        <v>7000</v>
      </c>
      <c r="M278" s="18">
        <v>0.42020833333333335</v>
      </c>
      <c r="N278" s="19">
        <v>6.7837389999999997E-2</v>
      </c>
      <c r="O278">
        <v>7.3390000000000004</v>
      </c>
      <c r="Q278" s="18">
        <v>0.59258101851851852</v>
      </c>
      <c r="R278" s="19">
        <v>6.3613429999999999E-2</v>
      </c>
      <c r="T278" s="19"/>
      <c r="U278" s="19"/>
      <c r="W278" s="1" t="s">
        <v>73</v>
      </c>
      <c r="AB278" t="s">
        <v>84</v>
      </c>
      <c r="AC278" t="s">
        <v>406</v>
      </c>
    </row>
    <row r="279" spans="1:49" x14ac:dyDescent="0.25">
      <c r="A279">
        <v>4</v>
      </c>
      <c r="B279" t="s">
        <v>89</v>
      </c>
      <c r="C279" t="s">
        <v>59</v>
      </c>
      <c r="D279">
        <v>6.2539999999999996</v>
      </c>
      <c r="G279" s="1" t="s">
        <v>87</v>
      </c>
      <c r="H279" s="1" t="s">
        <v>68</v>
      </c>
      <c r="I279" s="1" t="s">
        <v>294</v>
      </c>
      <c r="J279">
        <v>12</v>
      </c>
      <c r="K279" t="s">
        <v>60</v>
      </c>
      <c r="L279">
        <v>7000</v>
      </c>
      <c r="M279" s="18">
        <v>0.42140046296296302</v>
      </c>
      <c r="N279">
        <v>0.46603889999999998</v>
      </c>
      <c r="O279">
        <v>5.7560000000000002</v>
      </c>
      <c r="Q279" s="18">
        <v>0.59359953703703705</v>
      </c>
      <c r="R279">
        <v>0.48103649999999998</v>
      </c>
      <c r="W279" s="1" t="s">
        <v>73</v>
      </c>
      <c r="AB279" t="s">
        <v>86</v>
      </c>
      <c r="AC279" t="s">
        <v>407</v>
      </c>
      <c r="AF279" t="s">
        <v>243</v>
      </c>
    </row>
    <row r="280" spans="1:49" x14ac:dyDescent="0.25">
      <c r="A280">
        <v>5</v>
      </c>
      <c r="B280" t="s">
        <v>89</v>
      </c>
      <c r="C280" t="s">
        <v>58</v>
      </c>
      <c r="D280">
        <v>8.7449999999999992</v>
      </c>
      <c r="G280" s="1" t="s">
        <v>87</v>
      </c>
      <c r="H280" s="1" t="s">
        <v>68</v>
      </c>
      <c r="I280" s="1" t="s">
        <v>294</v>
      </c>
      <c r="J280">
        <v>12</v>
      </c>
      <c r="K280" t="s">
        <v>60</v>
      </c>
      <c r="L280">
        <v>7000</v>
      </c>
      <c r="M280" s="18">
        <v>0.42251157407407408</v>
      </c>
      <c r="N280" s="19">
        <v>9.7149630000000001E-2</v>
      </c>
      <c r="O280">
        <v>8.1379999999999999</v>
      </c>
      <c r="Q280" s="18">
        <v>0.59457175925925931</v>
      </c>
      <c r="R280">
        <v>4.7650199999999997E-2</v>
      </c>
      <c r="W280" s="1" t="s">
        <v>73</v>
      </c>
      <c r="AB280" t="s">
        <v>85</v>
      </c>
      <c r="AC280" t="s">
        <v>408</v>
      </c>
      <c r="AD280" s="8">
        <v>43529</v>
      </c>
      <c r="AE280" s="83">
        <f>AD280-I280</f>
        <v>190</v>
      </c>
      <c r="AF280" t="s">
        <v>173</v>
      </c>
      <c r="AG280" s="61" t="s">
        <v>956</v>
      </c>
      <c r="AH280" s="8">
        <v>43529</v>
      </c>
      <c r="AI280">
        <v>25</v>
      </c>
      <c r="AJ280">
        <v>1</v>
      </c>
      <c r="AK280" s="53">
        <v>0.54166666666666663</v>
      </c>
      <c r="AL280" s="8">
        <v>43537</v>
      </c>
      <c r="AM280" s="53">
        <v>0.88541666666666663</v>
      </c>
      <c r="AO280">
        <v>3</v>
      </c>
      <c r="AP280">
        <v>1</v>
      </c>
      <c r="AQ280" s="8">
        <v>43537</v>
      </c>
      <c r="AR280" s="53">
        <v>0.88541666666666663</v>
      </c>
    </row>
    <row r="281" spans="1:49" x14ac:dyDescent="0.25">
      <c r="A281">
        <v>6</v>
      </c>
      <c r="B281" t="s">
        <v>89</v>
      </c>
      <c r="C281" t="s">
        <v>59</v>
      </c>
      <c r="D281">
        <v>6.0759999999999996</v>
      </c>
      <c r="G281" s="1" t="s">
        <v>87</v>
      </c>
      <c r="H281" s="1" t="s">
        <v>68</v>
      </c>
      <c r="I281" s="1" t="s">
        <v>294</v>
      </c>
      <c r="J281">
        <v>12</v>
      </c>
      <c r="K281" t="s">
        <v>60</v>
      </c>
      <c r="L281">
        <v>7000</v>
      </c>
      <c r="M281" s="18">
        <v>0.42379629629629628</v>
      </c>
      <c r="N281">
        <v>0.59092040000000001</v>
      </c>
      <c r="O281">
        <v>5.7530000000000001</v>
      </c>
      <c r="Q281" s="18">
        <v>0.59559027777777784</v>
      </c>
      <c r="R281">
        <v>0.55217079999999996</v>
      </c>
      <c r="W281" s="1" t="s">
        <v>73</v>
      </c>
      <c r="AB281" t="s">
        <v>84</v>
      </c>
      <c r="AC281" t="s">
        <v>409</v>
      </c>
    </row>
    <row r="282" spans="1:49" x14ac:dyDescent="0.25">
      <c r="A282">
        <v>7</v>
      </c>
      <c r="B282" t="s">
        <v>89</v>
      </c>
      <c r="C282" t="s">
        <v>58</v>
      </c>
      <c r="D282">
        <v>6.4139999999999997</v>
      </c>
      <c r="G282" s="1" t="s">
        <v>87</v>
      </c>
      <c r="H282" s="1" t="s">
        <v>68</v>
      </c>
      <c r="I282" s="1" t="s">
        <v>294</v>
      </c>
      <c r="J282">
        <v>12</v>
      </c>
      <c r="K282" t="s">
        <v>60</v>
      </c>
      <c r="L282">
        <v>7000</v>
      </c>
      <c r="M282" s="18">
        <v>0.424837962962963</v>
      </c>
      <c r="N282">
        <v>0.1025996</v>
      </c>
      <c r="O282">
        <v>5.835</v>
      </c>
      <c r="Q282" s="18">
        <v>0.59641203703703705</v>
      </c>
      <c r="R282" s="19">
        <v>5.0382509999999998E-2</v>
      </c>
      <c r="T282" s="19"/>
      <c r="U282" s="19"/>
      <c r="W282" s="1" t="s">
        <v>73</v>
      </c>
      <c r="AB282" t="s">
        <v>84</v>
      </c>
      <c r="AC282" t="s">
        <v>410</v>
      </c>
    </row>
    <row r="283" spans="1:49" x14ac:dyDescent="0.25">
      <c r="A283">
        <v>8</v>
      </c>
      <c r="B283" t="s">
        <v>89</v>
      </c>
      <c r="C283" t="s">
        <v>59</v>
      </c>
      <c r="D283">
        <v>9.1999999999999993</v>
      </c>
      <c r="G283" s="1" t="s">
        <v>87</v>
      </c>
      <c r="H283" s="1" t="s">
        <v>68</v>
      </c>
      <c r="I283" s="1" t="s">
        <v>294</v>
      </c>
      <c r="J283">
        <v>12</v>
      </c>
      <c r="K283" t="s">
        <v>60</v>
      </c>
      <c r="L283">
        <v>7000</v>
      </c>
      <c r="M283" s="18">
        <v>0.42625000000000002</v>
      </c>
      <c r="N283">
        <v>0.1445264</v>
      </c>
      <c r="O283">
        <v>8.5</v>
      </c>
      <c r="Q283" s="18">
        <v>0.59741898148148154</v>
      </c>
      <c r="R283" s="19">
        <v>6.092533E-2</v>
      </c>
      <c r="T283" s="19"/>
      <c r="U283" s="19"/>
      <c r="W283" s="1" t="s">
        <v>73</v>
      </c>
      <c r="AB283" t="s">
        <v>86</v>
      </c>
      <c r="AC283" t="s">
        <v>411</v>
      </c>
      <c r="AF283" t="s">
        <v>132</v>
      </c>
    </row>
    <row r="284" spans="1:49" x14ac:dyDescent="0.25">
      <c r="A284">
        <v>9</v>
      </c>
      <c r="B284" t="s">
        <v>89</v>
      </c>
      <c r="C284" t="s">
        <v>58</v>
      </c>
      <c r="D284">
        <v>8.1159999999999997</v>
      </c>
      <c r="G284" s="1" t="s">
        <v>87</v>
      </c>
      <c r="H284" s="1" t="s">
        <v>68</v>
      </c>
      <c r="I284" s="1" t="s">
        <v>294</v>
      </c>
      <c r="J284">
        <v>12</v>
      </c>
      <c r="K284" t="s">
        <v>60</v>
      </c>
      <c r="L284">
        <v>7000</v>
      </c>
      <c r="M284" s="18">
        <v>0.42733796296296295</v>
      </c>
      <c r="N284">
        <v>0.7662523</v>
      </c>
      <c r="O284">
        <v>7.8810000000000002</v>
      </c>
      <c r="Q284" s="18">
        <v>0.59849537037037037</v>
      </c>
      <c r="R284">
        <v>0.77489920000000001</v>
      </c>
      <c r="W284" s="1" t="s">
        <v>73</v>
      </c>
      <c r="AB284" t="s">
        <v>85</v>
      </c>
      <c r="AC284" t="s">
        <v>412</v>
      </c>
      <c r="AD284" s="8">
        <v>43371</v>
      </c>
      <c r="AE284">
        <v>31</v>
      </c>
      <c r="AF284" t="s">
        <v>169</v>
      </c>
      <c r="AG284" t="s">
        <v>956</v>
      </c>
      <c r="AH284" s="8">
        <v>43371</v>
      </c>
      <c r="AI284">
        <v>32</v>
      </c>
      <c r="AJ284">
        <v>6</v>
      </c>
      <c r="AK284" s="53">
        <v>0.5</v>
      </c>
      <c r="AL284" s="8">
        <v>43379</v>
      </c>
      <c r="AM284" s="53">
        <v>0.90277777777777779</v>
      </c>
      <c r="AO284">
        <v>4</v>
      </c>
      <c r="AP284">
        <v>26</v>
      </c>
      <c r="AQ284" s="8">
        <v>43379</v>
      </c>
      <c r="AR284" s="53">
        <v>0.90277777777777779</v>
      </c>
      <c r="AS284" s="8">
        <v>43417</v>
      </c>
      <c r="AT284" s="53">
        <v>0.85416666666666663</v>
      </c>
      <c r="AV284" s="8">
        <v>43417</v>
      </c>
      <c r="AW284">
        <v>0</v>
      </c>
    </row>
    <row r="285" spans="1:49" x14ac:dyDescent="0.25">
      <c r="A285">
        <v>10</v>
      </c>
      <c r="B285" t="s">
        <v>89</v>
      </c>
      <c r="C285" t="s">
        <v>59</v>
      </c>
      <c r="D285">
        <v>8.8789999999999996</v>
      </c>
      <c r="G285" s="1" t="s">
        <v>87</v>
      </c>
      <c r="H285" s="1" t="s">
        <v>68</v>
      </c>
      <c r="I285" s="1" t="s">
        <v>294</v>
      </c>
      <c r="J285">
        <v>12</v>
      </c>
      <c r="K285" t="s">
        <v>60</v>
      </c>
      <c r="L285">
        <v>7000</v>
      </c>
      <c r="M285" s="18">
        <v>0.42842592592592593</v>
      </c>
      <c r="N285">
        <v>0.79609700000000005</v>
      </c>
      <c r="O285">
        <v>8.093</v>
      </c>
      <c r="Q285" s="18">
        <v>0.59949074074074071</v>
      </c>
      <c r="R285">
        <v>0.75945130000000005</v>
      </c>
      <c r="W285" s="1" t="s">
        <v>73</v>
      </c>
      <c r="AB285" t="s">
        <v>85</v>
      </c>
      <c r="AC285" t="s">
        <v>413</v>
      </c>
      <c r="AD285" s="8">
        <v>43370</v>
      </c>
      <c r="AE285">
        <v>30</v>
      </c>
      <c r="AF285" t="s">
        <v>175</v>
      </c>
      <c r="AG285" t="s">
        <v>956</v>
      </c>
      <c r="AH285" s="8">
        <v>43370</v>
      </c>
      <c r="AI285">
        <v>20</v>
      </c>
      <c r="AJ285">
        <v>1</v>
      </c>
      <c r="AK285" s="53">
        <v>0.64583333333333337</v>
      </c>
      <c r="AL285" s="8">
        <v>43379</v>
      </c>
      <c r="AM285" s="53">
        <v>0.89583333333333337</v>
      </c>
      <c r="AO285">
        <v>4</v>
      </c>
      <c r="AP285">
        <v>4</v>
      </c>
      <c r="AQ285" s="8">
        <v>43379</v>
      </c>
      <c r="AR285" s="53">
        <v>0.89583333333333337</v>
      </c>
      <c r="AS285" s="8">
        <v>43389</v>
      </c>
      <c r="AT285" s="53">
        <v>0.83333333333333337</v>
      </c>
      <c r="AU285" t="s">
        <v>1020</v>
      </c>
      <c r="AV285" s="8">
        <v>43389</v>
      </c>
      <c r="AW285">
        <v>1</v>
      </c>
    </row>
    <row r="286" spans="1:49" x14ac:dyDescent="0.25">
      <c r="A286">
        <v>11</v>
      </c>
      <c r="B286" t="s">
        <v>89</v>
      </c>
      <c r="C286" t="s">
        <v>59</v>
      </c>
      <c r="D286">
        <v>7.4950000000000001</v>
      </c>
      <c r="G286" s="1" t="s">
        <v>87</v>
      </c>
      <c r="H286" s="1" t="s">
        <v>68</v>
      </c>
      <c r="I286" s="1" t="s">
        <v>294</v>
      </c>
      <c r="J286">
        <v>12</v>
      </c>
      <c r="K286" t="s">
        <v>60</v>
      </c>
      <c r="L286">
        <v>7000</v>
      </c>
      <c r="M286" s="18">
        <v>0.42939814814814814</v>
      </c>
      <c r="N286">
        <v>0.11193790000000001</v>
      </c>
      <c r="O286">
        <v>6.8730000000000002</v>
      </c>
      <c r="Q286" s="18">
        <v>0.60035879629629629</v>
      </c>
      <c r="R286" s="19">
        <v>8.8426560000000001E-2</v>
      </c>
      <c r="T286" s="19"/>
      <c r="U286" s="19"/>
      <c r="W286" s="1" t="s">
        <v>73</v>
      </c>
      <c r="AB286" t="s">
        <v>84</v>
      </c>
      <c r="AC286" t="s">
        <v>414</v>
      </c>
    </row>
    <row r="287" spans="1:49" x14ac:dyDescent="0.25">
      <c r="A287">
        <v>12</v>
      </c>
      <c r="B287" t="s">
        <v>89</v>
      </c>
      <c r="C287" t="s">
        <v>59</v>
      </c>
      <c r="D287">
        <v>10.103</v>
      </c>
      <c r="G287" s="1" t="s">
        <v>87</v>
      </c>
      <c r="H287" s="1" t="s">
        <v>68</v>
      </c>
      <c r="I287" s="1" t="s">
        <v>294</v>
      </c>
      <c r="J287">
        <v>12</v>
      </c>
      <c r="K287" t="s">
        <v>60</v>
      </c>
      <c r="L287">
        <v>7000</v>
      </c>
      <c r="M287" s="18">
        <v>0.43023148148148144</v>
      </c>
      <c r="N287">
        <v>0.80031540000000001</v>
      </c>
      <c r="O287">
        <v>9.1649999999999991</v>
      </c>
      <c r="Q287" s="18">
        <v>0.60122685185185187</v>
      </c>
      <c r="R287">
        <v>0.78008160000000004</v>
      </c>
      <c r="W287" s="1" t="s">
        <v>73</v>
      </c>
      <c r="AB287" t="s">
        <v>85</v>
      </c>
      <c r="AC287" t="s">
        <v>415</v>
      </c>
      <c r="AD287" s="8">
        <v>43371</v>
      </c>
      <c r="AE287">
        <v>31</v>
      </c>
      <c r="AF287" t="s">
        <v>301</v>
      </c>
      <c r="AG287" t="s">
        <v>956</v>
      </c>
      <c r="AH287" s="8">
        <v>43371</v>
      </c>
      <c r="AI287">
        <v>1</v>
      </c>
      <c r="AJ287">
        <v>6</v>
      </c>
      <c r="AK287" s="53">
        <v>0.5</v>
      </c>
      <c r="AL287" s="8">
        <v>43379</v>
      </c>
      <c r="AM287" s="53">
        <v>0.90277777777777779</v>
      </c>
      <c r="AO287">
        <v>4</v>
      </c>
      <c r="AP287">
        <v>11</v>
      </c>
      <c r="AQ287" s="8">
        <v>43379</v>
      </c>
      <c r="AR287" s="53">
        <v>0.90277777777777779</v>
      </c>
      <c r="AS287" s="8">
        <v>43390</v>
      </c>
      <c r="AT287" s="53">
        <v>0.83333333333333337</v>
      </c>
      <c r="AV287" s="8">
        <v>43390</v>
      </c>
      <c r="AW287">
        <v>0</v>
      </c>
    </row>
    <row r="288" spans="1:49" x14ac:dyDescent="0.25">
      <c r="A288">
        <v>13</v>
      </c>
      <c r="B288" t="s">
        <v>89</v>
      </c>
      <c r="C288" t="s">
        <v>58</v>
      </c>
      <c r="D288">
        <v>9.6980000000000004</v>
      </c>
      <c r="G288" s="1" t="s">
        <v>87</v>
      </c>
      <c r="H288" s="1" t="s">
        <v>68</v>
      </c>
      <c r="I288" s="1" t="s">
        <v>294</v>
      </c>
      <c r="J288">
        <v>12</v>
      </c>
      <c r="K288" t="s">
        <v>60</v>
      </c>
      <c r="L288">
        <v>7000</v>
      </c>
      <c r="M288" s="18">
        <v>0.43116898148148147</v>
      </c>
      <c r="N288">
        <v>0.1230512</v>
      </c>
      <c r="O288">
        <v>9.0359999999999996</v>
      </c>
      <c r="Q288" s="18">
        <v>0.60218749999999999</v>
      </c>
      <c r="R288">
        <v>0.1027621</v>
      </c>
      <c r="W288" s="1" t="s">
        <v>73</v>
      </c>
      <c r="X288" s="8">
        <v>43507</v>
      </c>
      <c r="AB288" t="s">
        <v>86</v>
      </c>
      <c r="AC288" t="s">
        <v>416</v>
      </c>
      <c r="AD288" s="8">
        <v>43548</v>
      </c>
      <c r="AE288">
        <f>AD288-X288</f>
        <v>41</v>
      </c>
      <c r="AF288" t="s">
        <v>337</v>
      </c>
      <c r="AG288" t="s">
        <v>956</v>
      </c>
      <c r="AH288" s="8">
        <v>43548</v>
      </c>
      <c r="AI288">
        <v>24</v>
      </c>
      <c r="AJ288">
        <v>1</v>
      </c>
      <c r="AK288" s="53">
        <v>0.5625</v>
      </c>
      <c r="AL288" s="8">
        <v>43556</v>
      </c>
      <c r="AM288" s="53">
        <v>0.83680555555555547</v>
      </c>
      <c r="AO288">
        <v>3</v>
      </c>
      <c r="AP288">
        <v>25</v>
      </c>
      <c r="AQ288" s="8">
        <v>43556</v>
      </c>
      <c r="AR288" s="53">
        <v>0.83680555555555547</v>
      </c>
    </row>
    <row r="289" spans="1:49" x14ac:dyDescent="0.25">
      <c r="A289">
        <v>14</v>
      </c>
      <c r="B289" t="s">
        <v>89</v>
      </c>
      <c r="C289" t="s">
        <v>59</v>
      </c>
      <c r="D289">
        <v>9.5640000000000001</v>
      </c>
      <c r="G289" s="1" t="s">
        <v>87</v>
      </c>
      <c r="H289" s="1" t="s">
        <v>68</v>
      </c>
      <c r="I289" s="1" t="s">
        <v>294</v>
      </c>
      <c r="J289">
        <v>12</v>
      </c>
      <c r="K289" t="s">
        <v>60</v>
      </c>
      <c r="L289">
        <v>7000</v>
      </c>
      <c r="M289" s="18">
        <v>0.43210648148148145</v>
      </c>
      <c r="N289">
        <v>0.10142959999999999</v>
      </c>
      <c r="O289">
        <v>8.7129999999999992</v>
      </c>
      <c r="Q289" s="18">
        <v>0.60305555555555557</v>
      </c>
      <c r="R289">
        <v>0.111984</v>
      </c>
      <c r="W289" s="1" t="s">
        <v>73</v>
      </c>
      <c r="AB289" t="s">
        <v>86</v>
      </c>
      <c r="AC289" t="s">
        <v>417</v>
      </c>
      <c r="AF289" t="s">
        <v>131</v>
      </c>
    </row>
    <row r="290" spans="1:49" x14ac:dyDescent="0.25">
      <c r="A290">
        <v>15</v>
      </c>
      <c r="B290" t="s">
        <v>89</v>
      </c>
      <c r="C290" t="s">
        <v>58</v>
      </c>
      <c r="D290">
        <v>8.6340000000000003</v>
      </c>
      <c r="G290" s="1" t="s">
        <v>87</v>
      </c>
      <c r="H290" s="1" t="s">
        <v>68</v>
      </c>
      <c r="I290" s="1" t="s">
        <v>294</v>
      </c>
      <c r="J290">
        <v>12</v>
      </c>
      <c r="K290" t="s">
        <v>60</v>
      </c>
      <c r="L290">
        <v>7000</v>
      </c>
      <c r="M290" s="18">
        <v>0.43312499999999998</v>
      </c>
      <c r="N290" s="19">
        <v>8.0545110000000003E-2</v>
      </c>
      <c r="O290">
        <v>8.1890000000000001</v>
      </c>
      <c r="Q290" s="18">
        <v>0.6040740740740741</v>
      </c>
      <c r="R290">
        <v>0.1051362</v>
      </c>
      <c r="W290" s="1" t="s">
        <v>73</v>
      </c>
      <c r="AB290" t="s">
        <v>84</v>
      </c>
      <c r="AC290" t="s">
        <v>418</v>
      </c>
    </row>
    <row r="291" spans="1:49" x14ac:dyDescent="0.25">
      <c r="A291">
        <v>16</v>
      </c>
      <c r="B291" t="s">
        <v>89</v>
      </c>
      <c r="C291" t="s">
        <v>59</v>
      </c>
      <c r="D291">
        <v>6.4130000000000003</v>
      </c>
      <c r="G291" s="1" t="s">
        <v>87</v>
      </c>
      <c r="H291" s="1" t="s">
        <v>68</v>
      </c>
      <c r="I291" s="1" t="s">
        <v>294</v>
      </c>
      <c r="J291">
        <v>12</v>
      </c>
      <c r="K291" t="s">
        <v>60</v>
      </c>
      <c r="L291">
        <v>7000</v>
      </c>
      <c r="M291" s="18">
        <v>0.43394675925925924</v>
      </c>
      <c r="N291">
        <v>0.5833024</v>
      </c>
      <c r="O291">
        <v>2.5009999999999999</v>
      </c>
      <c r="Q291" s="18">
        <v>0.60484953703703703</v>
      </c>
      <c r="R291" s="19">
        <v>1.426873E-2</v>
      </c>
      <c r="T291" s="19"/>
      <c r="U291" s="19"/>
      <c r="W291" s="1" t="s">
        <v>73</v>
      </c>
      <c r="AB291" t="s">
        <v>85</v>
      </c>
      <c r="AC291" t="s">
        <v>419</v>
      </c>
      <c r="AF291" t="s">
        <v>174</v>
      </c>
    </row>
    <row r="292" spans="1:49" x14ac:dyDescent="0.25">
      <c r="A292">
        <v>17</v>
      </c>
      <c r="B292" t="s">
        <v>89</v>
      </c>
      <c r="C292" t="s">
        <v>58</v>
      </c>
      <c r="D292">
        <v>6.6890000000000001</v>
      </c>
      <c r="G292" s="1" t="s">
        <v>87</v>
      </c>
      <c r="H292" s="1" t="s">
        <v>68</v>
      </c>
      <c r="I292" s="1" t="s">
        <v>294</v>
      </c>
      <c r="J292">
        <v>12</v>
      </c>
      <c r="K292" t="s">
        <v>60</v>
      </c>
      <c r="L292">
        <v>7000</v>
      </c>
      <c r="M292" s="18">
        <v>0.4349189814814815</v>
      </c>
      <c r="N292">
        <v>0.52003160000000004</v>
      </c>
      <c r="O292">
        <v>6.3010000000000002</v>
      </c>
      <c r="Q292" s="18">
        <v>0.60579861111111111</v>
      </c>
      <c r="R292">
        <v>0.51202460000000005</v>
      </c>
      <c r="W292" s="1" t="s">
        <v>73</v>
      </c>
      <c r="AB292" t="s">
        <v>84</v>
      </c>
      <c r="AC292" t="s">
        <v>420</v>
      </c>
    </row>
    <row r="293" spans="1:49" x14ac:dyDescent="0.25">
      <c r="A293">
        <v>18</v>
      </c>
      <c r="B293" t="s">
        <v>89</v>
      </c>
      <c r="C293" t="s">
        <v>58</v>
      </c>
      <c r="D293">
        <v>6.4089999999999998</v>
      </c>
      <c r="G293" s="1" t="s">
        <v>87</v>
      </c>
      <c r="H293" s="1" t="s">
        <v>68</v>
      </c>
      <c r="I293" s="1" t="s">
        <v>294</v>
      </c>
      <c r="J293">
        <v>12</v>
      </c>
      <c r="K293" t="s">
        <v>60</v>
      </c>
      <c r="L293">
        <v>7000</v>
      </c>
      <c r="M293" s="18">
        <v>0.43596064814814817</v>
      </c>
      <c r="N293" s="19">
        <v>8.6169090000000004E-2</v>
      </c>
      <c r="O293">
        <v>6.0869999999999997</v>
      </c>
      <c r="Q293" s="18">
        <v>0.60682870370370368</v>
      </c>
      <c r="R293" s="19">
        <v>3.9550410000000001E-2</v>
      </c>
      <c r="T293" s="19"/>
      <c r="U293" s="19"/>
      <c r="W293" s="1" t="s">
        <v>73</v>
      </c>
      <c r="AB293" t="s">
        <v>85</v>
      </c>
      <c r="AC293" t="s">
        <v>421</v>
      </c>
      <c r="AF293" t="s">
        <v>153</v>
      </c>
    </row>
    <row r="294" spans="1:49" x14ac:dyDescent="0.25">
      <c r="A294">
        <v>19</v>
      </c>
      <c r="B294" t="s">
        <v>89</v>
      </c>
      <c r="C294" t="s">
        <v>58</v>
      </c>
      <c r="D294">
        <v>8.5830000000000002</v>
      </c>
      <c r="G294" s="1" t="s">
        <v>87</v>
      </c>
      <c r="H294" s="1" t="s">
        <v>68</v>
      </c>
      <c r="I294" s="1" t="s">
        <v>294</v>
      </c>
      <c r="J294">
        <v>12</v>
      </c>
      <c r="K294" t="s">
        <v>60</v>
      </c>
      <c r="L294">
        <v>7000</v>
      </c>
      <c r="M294" s="18">
        <v>0.43678240740740737</v>
      </c>
      <c r="N294" s="19">
        <v>7.3894829999999995E-2</v>
      </c>
      <c r="O294">
        <v>8.4649999999999999</v>
      </c>
      <c r="Q294" s="18">
        <v>0.60761574074074076</v>
      </c>
      <c r="R294" s="19">
        <v>8.7507109999999999E-2</v>
      </c>
      <c r="T294" s="19"/>
      <c r="U294" s="19"/>
      <c r="W294" s="1" t="s">
        <v>73</v>
      </c>
      <c r="AB294" t="s">
        <v>84</v>
      </c>
      <c r="AC294" t="s">
        <v>422</v>
      </c>
    </row>
    <row r="295" spans="1:49" x14ac:dyDescent="0.25">
      <c r="A295">
        <v>20</v>
      </c>
      <c r="B295" t="s">
        <v>89</v>
      </c>
      <c r="C295" t="s">
        <v>58</v>
      </c>
      <c r="D295">
        <v>7.5229999999999997</v>
      </c>
      <c r="E295" s="1" t="s">
        <v>296</v>
      </c>
      <c r="G295" s="1" t="s">
        <v>87</v>
      </c>
      <c r="H295" s="1" t="s">
        <v>68</v>
      </c>
      <c r="I295" s="1" t="s">
        <v>294</v>
      </c>
      <c r="J295">
        <v>12</v>
      </c>
      <c r="K295" t="s">
        <v>60</v>
      </c>
      <c r="L295">
        <v>7000</v>
      </c>
      <c r="M295" s="18">
        <v>0.43760416666666663</v>
      </c>
      <c r="N295">
        <v>0.68196570000000001</v>
      </c>
      <c r="O295">
        <v>7.319</v>
      </c>
      <c r="Q295" s="18">
        <v>0.60841435185185189</v>
      </c>
      <c r="R295">
        <v>0.71321440000000003</v>
      </c>
      <c r="W295" s="1" t="s">
        <v>73</v>
      </c>
      <c r="AB295" t="s">
        <v>84</v>
      </c>
      <c r="AC295" t="s">
        <v>423</v>
      </c>
    </row>
    <row r="296" spans="1:49" x14ac:dyDescent="0.25">
      <c r="A296">
        <v>21</v>
      </c>
      <c r="B296" t="s">
        <v>89</v>
      </c>
      <c r="C296" t="s">
        <v>231</v>
      </c>
      <c r="G296" s="1" t="s">
        <v>87</v>
      </c>
      <c r="H296" s="1" t="s">
        <v>68</v>
      </c>
      <c r="I296" s="1" t="s">
        <v>294</v>
      </c>
      <c r="J296">
        <v>12</v>
      </c>
      <c r="K296" t="s">
        <v>60</v>
      </c>
      <c r="L296">
        <v>7000</v>
      </c>
      <c r="M296" s="18">
        <v>0.43853009259259257</v>
      </c>
      <c r="N296" s="19">
        <v>8.2836980000000008E-3</v>
      </c>
      <c r="Q296" s="18">
        <v>0.60934027777777777</v>
      </c>
      <c r="R296" s="19">
        <v>8.9112589999999995E-3</v>
      </c>
      <c r="T296" s="19"/>
      <c r="U296" s="19"/>
      <c r="W296" s="1" t="s">
        <v>73</v>
      </c>
      <c r="AB296" t="s">
        <v>84</v>
      </c>
      <c r="AC296" t="s">
        <v>424</v>
      </c>
    </row>
    <row r="297" spans="1:49" x14ac:dyDescent="0.25">
      <c r="A297">
        <v>22</v>
      </c>
      <c r="B297" t="s">
        <v>89</v>
      </c>
      <c r="C297" t="s">
        <v>231</v>
      </c>
      <c r="G297" s="1" t="s">
        <v>87</v>
      </c>
      <c r="H297" s="1" t="s">
        <v>68</v>
      </c>
      <c r="I297" s="1" t="s">
        <v>294</v>
      </c>
      <c r="J297">
        <v>12</v>
      </c>
      <c r="K297" t="s">
        <v>60</v>
      </c>
      <c r="L297">
        <v>7000</v>
      </c>
      <c r="M297" s="18">
        <v>0.4392361111111111</v>
      </c>
      <c r="N297" s="19">
        <v>7.9548310000000007E-3</v>
      </c>
      <c r="P297" s="53">
        <v>0.70138888888888884</v>
      </c>
      <c r="Q297" s="18">
        <v>0.61012731481481486</v>
      </c>
      <c r="R297" s="19">
        <v>7.8984769999999992E-3</v>
      </c>
      <c r="T297" s="19"/>
      <c r="U297" s="19"/>
      <c r="W297" s="1" t="s">
        <v>73</v>
      </c>
      <c r="AB297" t="s">
        <v>85</v>
      </c>
      <c r="AC297" t="s">
        <v>425</v>
      </c>
      <c r="AF297" t="s">
        <v>152</v>
      </c>
    </row>
    <row r="298" spans="1:49" x14ac:dyDescent="0.25">
      <c r="A298">
        <v>1</v>
      </c>
      <c r="B298" t="s">
        <v>293</v>
      </c>
      <c r="C298" t="s">
        <v>58</v>
      </c>
      <c r="D298">
        <v>10.206</v>
      </c>
      <c r="E298" s="1" t="s">
        <v>297</v>
      </c>
      <c r="G298" s="1" t="s">
        <v>87</v>
      </c>
      <c r="H298" s="1" t="s">
        <v>68</v>
      </c>
      <c r="I298" s="1" t="s">
        <v>294</v>
      </c>
      <c r="J298">
        <v>12</v>
      </c>
      <c r="K298" t="s">
        <v>60</v>
      </c>
      <c r="L298">
        <v>6262</v>
      </c>
      <c r="M298" s="18">
        <v>0.41784722222222226</v>
      </c>
      <c r="N298">
        <v>0.21415609999999999</v>
      </c>
      <c r="O298">
        <v>9.6630000000000003</v>
      </c>
      <c r="P298" s="53">
        <v>0.70138888888888884</v>
      </c>
      <c r="W298" s="1" t="s">
        <v>73</v>
      </c>
      <c r="AB298" t="s">
        <v>84</v>
      </c>
      <c r="AC298" t="s">
        <v>426</v>
      </c>
    </row>
    <row r="299" spans="1:49" x14ac:dyDescent="0.25">
      <c r="A299">
        <v>2</v>
      </c>
      <c r="B299" t="s">
        <v>293</v>
      </c>
      <c r="C299" t="s">
        <v>58</v>
      </c>
      <c r="D299">
        <v>11.188000000000001</v>
      </c>
      <c r="G299" s="1" t="s">
        <v>87</v>
      </c>
      <c r="H299" s="1" t="s">
        <v>68</v>
      </c>
      <c r="I299" s="1" t="s">
        <v>294</v>
      </c>
      <c r="J299">
        <v>12</v>
      </c>
      <c r="K299" t="s">
        <v>60</v>
      </c>
      <c r="L299">
        <v>6262</v>
      </c>
      <c r="M299" s="18">
        <v>0.41900462962962964</v>
      </c>
      <c r="N299">
        <v>1.54416</v>
      </c>
      <c r="O299">
        <v>10.476000000000001</v>
      </c>
      <c r="Q299" s="18">
        <v>0.5913194444444444</v>
      </c>
      <c r="R299">
        <v>1.5113810000000001</v>
      </c>
      <c r="W299" s="1" t="s">
        <v>73</v>
      </c>
      <c r="AB299" t="s">
        <v>84</v>
      </c>
      <c r="AC299" t="s">
        <v>427</v>
      </c>
    </row>
    <row r="300" spans="1:49" x14ac:dyDescent="0.25">
      <c r="A300">
        <v>3</v>
      </c>
      <c r="B300" t="s">
        <v>293</v>
      </c>
      <c r="C300" t="s">
        <v>59</v>
      </c>
      <c r="D300">
        <v>8.84</v>
      </c>
      <c r="G300" s="1" t="s">
        <v>87</v>
      </c>
      <c r="H300" s="1" t="s">
        <v>68</v>
      </c>
      <c r="I300" s="1" t="s">
        <v>294</v>
      </c>
      <c r="J300">
        <v>12</v>
      </c>
      <c r="K300" t="s">
        <v>60</v>
      </c>
      <c r="L300">
        <v>6262</v>
      </c>
      <c r="M300" s="18">
        <v>0.42020833333333335</v>
      </c>
      <c r="N300">
        <v>1.456161</v>
      </c>
      <c r="O300">
        <v>8.2170000000000005</v>
      </c>
      <c r="Q300" s="18">
        <v>0.59258101851851852</v>
      </c>
      <c r="R300">
        <v>1.2697179999999999</v>
      </c>
      <c r="W300" s="1" t="s">
        <v>73</v>
      </c>
      <c r="AB300" t="s">
        <v>86</v>
      </c>
      <c r="AC300" t="s">
        <v>428</v>
      </c>
      <c r="AF300" t="s">
        <v>153</v>
      </c>
    </row>
    <row r="301" spans="1:49" x14ac:dyDescent="0.25">
      <c r="A301">
        <v>4</v>
      </c>
      <c r="B301" t="s">
        <v>293</v>
      </c>
      <c r="C301" t="s">
        <v>58</v>
      </c>
      <c r="D301">
        <v>10.257999999999999</v>
      </c>
      <c r="G301" s="1" t="s">
        <v>87</v>
      </c>
      <c r="H301" s="1" t="s">
        <v>68</v>
      </c>
      <c r="I301" s="1" t="s">
        <v>294</v>
      </c>
      <c r="J301">
        <v>12</v>
      </c>
      <c r="K301" t="s">
        <v>60</v>
      </c>
      <c r="L301">
        <v>6262</v>
      </c>
      <c r="M301" s="18">
        <v>0.42140046296296302</v>
      </c>
      <c r="N301">
        <v>0.15702050000000001</v>
      </c>
      <c r="O301">
        <v>9.5839999999999996</v>
      </c>
      <c r="Q301" s="18">
        <v>0.59359953703703705</v>
      </c>
      <c r="R301">
        <v>0.1081666</v>
      </c>
      <c r="W301" s="1" t="s">
        <v>73</v>
      </c>
      <c r="AB301" t="s">
        <v>84</v>
      </c>
      <c r="AC301" t="s">
        <v>429</v>
      </c>
    </row>
    <row r="302" spans="1:49" x14ac:dyDescent="0.25">
      <c r="A302">
        <v>5</v>
      </c>
      <c r="B302" t="s">
        <v>293</v>
      </c>
      <c r="C302" t="s">
        <v>59</v>
      </c>
      <c r="D302">
        <v>9.7279999999999998</v>
      </c>
      <c r="G302" s="1" t="s">
        <v>87</v>
      </c>
      <c r="H302" s="1" t="s">
        <v>68</v>
      </c>
      <c r="I302" s="1" t="s">
        <v>294</v>
      </c>
      <c r="J302">
        <v>12</v>
      </c>
      <c r="K302" t="s">
        <v>60</v>
      </c>
      <c r="L302">
        <v>6262</v>
      </c>
      <c r="M302" s="18">
        <v>0.42251157407407408</v>
      </c>
      <c r="N302">
        <v>1.242848</v>
      </c>
      <c r="O302">
        <v>8.7010000000000005</v>
      </c>
      <c r="Q302" s="18">
        <v>0.59457175925925931</v>
      </c>
      <c r="R302">
        <v>1.1891659999999999</v>
      </c>
      <c r="W302" s="1" t="s">
        <v>73</v>
      </c>
      <c r="AB302" t="s">
        <v>86</v>
      </c>
      <c r="AC302" t="s">
        <v>430</v>
      </c>
      <c r="AF302" t="s">
        <v>123</v>
      </c>
    </row>
    <row r="303" spans="1:49" x14ac:dyDescent="0.25">
      <c r="A303">
        <v>6</v>
      </c>
      <c r="B303" t="s">
        <v>293</v>
      </c>
      <c r="C303" t="s">
        <v>58</v>
      </c>
      <c r="D303">
        <v>7.4139999999999997</v>
      </c>
      <c r="G303" s="1" t="s">
        <v>87</v>
      </c>
      <c r="H303" s="1" t="s">
        <v>68</v>
      </c>
      <c r="I303" s="1" t="s">
        <v>294</v>
      </c>
      <c r="J303">
        <v>12</v>
      </c>
      <c r="K303" t="s">
        <v>60</v>
      </c>
      <c r="L303">
        <v>6262</v>
      </c>
      <c r="M303" s="18">
        <v>0.42379629629629628</v>
      </c>
      <c r="N303" s="19">
        <v>8.9593690000000004E-2</v>
      </c>
      <c r="O303">
        <v>6.6660000000000004</v>
      </c>
      <c r="Q303" s="18">
        <v>0.59559027777777784</v>
      </c>
      <c r="R303" s="19">
        <v>8.1600000000000006E-2</v>
      </c>
      <c r="W303" s="1" t="s">
        <v>73</v>
      </c>
      <c r="AB303" t="s">
        <v>86</v>
      </c>
      <c r="AC303" t="s">
        <v>431</v>
      </c>
      <c r="AF303" t="s">
        <v>248</v>
      </c>
    </row>
    <row r="304" spans="1:49" x14ac:dyDescent="0.25">
      <c r="A304">
        <v>7</v>
      </c>
      <c r="B304" t="s">
        <v>293</v>
      </c>
      <c r="C304" t="s">
        <v>59</v>
      </c>
      <c r="D304">
        <v>6.7629999999999999</v>
      </c>
      <c r="G304" s="1" t="s">
        <v>87</v>
      </c>
      <c r="H304" s="1" t="s">
        <v>68</v>
      </c>
      <c r="I304" s="1" t="s">
        <v>294</v>
      </c>
      <c r="J304">
        <v>12</v>
      </c>
      <c r="K304" t="s">
        <v>60</v>
      </c>
      <c r="L304">
        <v>6262</v>
      </c>
      <c r="M304" s="18">
        <v>0.424837962962963</v>
      </c>
      <c r="N304">
        <v>0.88852350000000002</v>
      </c>
      <c r="O304">
        <v>6.25</v>
      </c>
      <c r="Q304" s="18">
        <v>0.59641203703703705</v>
      </c>
      <c r="R304">
        <v>0.85983399999999999</v>
      </c>
      <c r="W304" s="1" t="s">
        <v>73</v>
      </c>
      <c r="AB304" t="s">
        <v>85</v>
      </c>
      <c r="AC304" t="s">
        <v>432</v>
      </c>
      <c r="AD304" s="8">
        <v>43371</v>
      </c>
      <c r="AE304">
        <v>31</v>
      </c>
      <c r="AF304" t="s">
        <v>148</v>
      </c>
      <c r="AG304" t="s">
        <v>956</v>
      </c>
      <c r="AI304">
        <v>25</v>
      </c>
      <c r="AJ304">
        <v>2</v>
      </c>
      <c r="AK304" s="53">
        <v>0.5</v>
      </c>
      <c r="AM304" s="53"/>
      <c r="AO304">
        <v>3</v>
      </c>
      <c r="AP304">
        <v>13</v>
      </c>
      <c r="AS304" s="8">
        <v>43410</v>
      </c>
      <c r="AT304" s="53">
        <v>0.84722222222222221</v>
      </c>
      <c r="AV304" s="8">
        <v>43410</v>
      </c>
      <c r="AW304">
        <v>0</v>
      </c>
    </row>
    <row r="305" spans="1:49" x14ac:dyDescent="0.25">
      <c r="A305">
        <v>8</v>
      </c>
      <c r="B305" t="s">
        <v>293</v>
      </c>
      <c r="C305" t="s">
        <v>58</v>
      </c>
      <c r="D305">
        <v>8.6720000000000006</v>
      </c>
      <c r="G305" s="1" t="s">
        <v>87</v>
      </c>
      <c r="H305" s="1" t="s">
        <v>68</v>
      </c>
      <c r="I305" s="1" t="s">
        <v>294</v>
      </c>
      <c r="J305">
        <v>12</v>
      </c>
      <c r="K305" t="s">
        <v>60</v>
      </c>
      <c r="L305">
        <v>6262</v>
      </c>
      <c r="M305" s="18">
        <v>0.42625000000000002</v>
      </c>
      <c r="N305">
        <v>1.329091</v>
      </c>
      <c r="O305">
        <v>7.6050000000000004</v>
      </c>
      <c r="Q305" s="18">
        <v>0.59741898148148154</v>
      </c>
      <c r="R305">
        <v>1.2928120000000001</v>
      </c>
      <c r="W305" s="1" t="s">
        <v>73</v>
      </c>
      <c r="AB305" t="s">
        <v>84</v>
      </c>
      <c r="AC305" t="s">
        <v>433</v>
      </c>
    </row>
    <row r="306" spans="1:49" x14ac:dyDescent="0.25">
      <c r="A306">
        <v>9</v>
      </c>
      <c r="B306" t="s">
        <v>293</v>
      </c>
      <c r="C306" t="s">
        <v>59</v>
      </c>
      <c r="D306">
        <v>7.6029999999999998</v>
      </c>
      <c r="G306" s="1" t="s">
        <v>87</v>
      </c>
      <c r="H306" s="1" t="s">
        <v>68</v>
      </c>
      <c r="I306" s="1" t="s">
        <v>294</v>
      </c>
      <c r="J306">
        <v>12</v>
      </c>
      <c r="K306" t="s">
        <v>60</v>
      </c>
      <c r="L306">
        <v>6262</v>
      </c>
      <c r="M306" s="18">
        <v>0.42733796296296295</v>
      </c>
      <c r="N306">
        <v>1.511344</v>
      </c>
      <c r="O306">
        <v>7.0229999999999997</v>
      </c>
      <c r="Q306" s="18">
        <v>0.59849537037037037</v>
      </c>
      <c r="R306">
        <v>1.868967</v>
      </c>
      <c r="W306" s="1" t="s">
        <v>73</v>
      </c>
      <c r="AB306" t="s">
        <v>84</v>
      </c>
      <c r="AC306" t="s">
        <v>434</v>
      </c>
    </row>
    <row r="307" spans="1:49" x14ac:dyDescent="0.25">
      <c r="A307">
        <v>10</v>
      </c>
      <c r="B307" t="s">
        <v>293</v>
      </c>
      <c r="C307" t="s">
        <v>59</v>
      </c>
      <c r="D307">
        <v>6.6710000000000003</v>
      </c>
      <c r="G307" s="1" t="s">
        <v>87</v>
      </c>
      <c r="H307" s="1" t="s">
        <v>68</v>
      </c>
      <c r="I307" s="1" t="s">
        <v>294</v>
      </c>
      <c r="J307">
        <v>12</v>
      </c>
      <c r="K307" t="s">
        <v>60</v>
      </c>
      <c r="L307">
        <v>6262</v>
      </c>
      <c r="M307" s="18">
        <v>0.42842592592592593</v>
      </c>
      <c r="N307">
        <v>0.16845199999999999</v>
      </c>
      <c r="O307">
        <v>6.1989999999999998</v>
      </c>
      <c r="Q307" s="18">
        <v>0.59949074074074071</v>
      </c>
      <c r="R307">
        <v>9.1190300000000002E-2</v>
      </c>
      <c r="W307" s="1" t="s">
        <v>73</v>
      </c>
      <c r="AB307" t="s">
        <v>86</v>
      </c>
      <c r="AC307" t="s">
        <v>435</v>
      </c>
      <c r="AF307" t="s">
        <v>159</v>
      </c>
    </row>
    <row r="308" spans="1:49" x14ac:dyDescent="0.25">
      <c r="A308">
        <v>11</v>
      </c>
      <c r="B308" t="s">
        <v>293</v>
      </c>
      <c r="C308" t="s">
        <v>58</v>
      </c>
      <c r="D308">
        <v>9.8219999999999992</v>
      </c>
      <c r="G308" s="1" t="s">
        <v>87</v>
      </c>
      <c r="H308" s="1" t="s">
        <v>68</v>
      </c>
      <c r="I308" s="1" t="s">
        <v>294</v>
      </c>
      <c r="J308">
        <v>12</v>
      </c>
      <c r="K308" t="s">
        <v>60</v>
      </c>
      <c r="L308">
        <v>6262</v>
      </c>
      <c r="M308" s="18">
        <v>0.42939814814814814</v>
      </c>
      <c r="N308">
        <v>0.1916591</v>
      </c>
      <c r="O308">
        <v>9.1940000000000008</v>
      </c>
      <c r="Q308" s="18">
        <v>0.60035879629629629</v>
      </c>
      <c r="R308">
        <v>0.16145380000000001</v>
      </c>
      <c r="W308" s="1" t="s">
        <v>73</v>
      </c>
      <c r="AB308" t="s">
        <v>86</v>
      </c>
      <c r="AC308" t="s">
        <v>436</v>
      </c>
      <c r="AF308" t="s">
        <v>168</v>
      </c>
    </row>
    <row r="309" spans="1:49" x14ac:dyDescent="0.25">
      <c r="A309">
        <v>12</v>
      </c>
      <c r="B309" t="s">
        <v>293</v>
      </c>
      <c r="C309" t="s">
        <v>59</v>
      </c>
      <c r="D309">
        <v>7.8040000000000003</v>
      </c>
      <c r="G309" s="1" t="s">
        <v>87</v>
      </c>
      <c r="H309" s="1" t="s">
        <v>68</v>
      </c>
      <c r="I309" s="1" t="s">
        <v>294</v>
      </c>
      <c r="J309">
        <v>12</v>
      </c>
      <c r="K309" t="s">
        <v>60</v>
      </c>
      <c r="L309">
        <v>6262</v>
      </c>
      <c r="M309" s="18">
        <v>0.43023148148148144</v>
      </c>
      <c r="N309">
        <v>0.22653429999999999</v>
      </c>
      <c r="O309">
        <v>7.2949999999999999</v>
      </c>
      <c r="Q309" s="18">
        <v>0.60122685185185187</v>
      </c>
      <c r="R309">
        <v>0.59372060000000004</v>
      </c>
      <c r="W309" s="1" t="s">
        <v>73</v>
      </c>
      <c r="AB309" t="s">
        <v>86</v>
      </c>
      <c r="AC309" t="s">
        <v>437</v>
      </c>
      <c r="AF309" t="s">
        <v>130</v>
      </c>
    </row>
    <row r="310" spans="1:49" x14ac:dyDescent="0.25">
      <c r="A310">
        <v>13</v>
      </c>
      <c r="B310" t="s">
        <v>293</v>
      </c>
      <c r="C310" t="s">
        <v>59</v>
      </c>
      <c r="D310">
        <v>3.76</v>
      </c>
      <c r="G310" s="1" t="s">
        <v>87</v>
      </c>
      <c r="H310" s="1" t="s">
        <v>68</v>
      </c>
      <c r="I310" s="1" t="s">
        <v>294</v>
      </c>
      <c r="J310">
        <v>12</v>
      </c>
      <c r="K310" t="s">
        <v>60</v>
      </c>
      <c r="L310">
        <v>6262</v>
      </c>
      <c r="M310" s="18">
        <v>0.43116898148148147</v>
      </c>
      <c r="N310">
        <v>0.46903630000000002</v>
      </c>
      <c r="O310">
        <v>3.5070000000000001</v>
      </c>
      <c r="Q310" s="18">
        <v>0.60218749999999999</v>
      </c>
      <c r="R310">
        <v>0.48859130000000001</v>
      </c>
      <c r="W310" s="1" t="s">
        <v>73</v>
      </c>
      <c r="AB310" t="s">
        <v>85</v>
      </c>
      <c r="AC310" t="s">
        <v>438</v>
      </c>
      <c r="AF310" t="s">
        <v>140</v>
      </c>
    </row>
    <row r="311" spans="1:49" x14ac:dyDescent="0.25">
      <c r="A311">
        <v>14</v>
      </c>
      <c r="B311" t="s">
        <v>293</v>
      </c>
      <c r="C311" t="s">
        <v>58</v>
      </c>
      <c r="D311">
        <v>7.6929999999999996</v>
      </c>
      <c r="G311" s="1" t="s">
        <v>87</v>
      </c>
      <c r="H311" s="1" t="s">
        <v>68</v>
      </c>
      <c r="I311" s="1" t="s">
        <v>294</v>
      </c>
      <c r="J311">
        <v>12</v>
      </c>
      <c r="K311" t="s">
        <v>60</v>
      </c>
      <c r="L311">
        <v>6262</v>
      </c>
      <c r="M311" s="18">
        <v>0.43210648148148145</v>
      </c>
      <c r="N311">
        <v>0.98061030000000005</v>
      </c>
      <c r="O311">
        <v>7.0060000000000002</v>
      </c>
      <c r="Q311" s="18">
        <v>0.60305555555555557</v>
      </c>
      <c r="R311">
        <v>0.89619439999999995</v>
      </c>
      <c r="W311" s="1" t="s">
        <v>73</v>
      </c>
      <c r="AB311" t="s">
        <v>84</v>
      </c>
      <c r="AC311" t="s">
        <v>439</v>
      </c>
    </row>
    <row r="312" spans="1:49" x14ac:dyDescent="0.25">
      <c r="A312">
        <v>15</v>
      </c>
      <c r="B312" t="s">
        <v>293</v>
      </c>
      <c r="C312" t="s">
        <v>59</v>
      </c>
      <c r="D312">
        <v>5.6</v>
      </c>
      <c r="G312" s="1" t="s">
        <v>87</v>
      </c>
      <c r="H312" s="1" t="s">
        <v>68</v>
      </c>
      <c r="I312" s="1" t="s">
        <v>294</v>
      </c>
      <c r="J312">
        <v>12</v>
      </c>
      <c r="K312" t="s">
        <v>60</v>
      </c>
      <c r="L312">
        <v>6262</v>
      </c>
      <c r="M312" s="18">
        <v>0.43312499999999998</v>
      </c>
      <c r="N312">
        <v>0.133075</v>
      </c>
      <c r="O312">
        <v>5.2249999999999996</v>
      </c>
      <c r="Q312" s="18">
        <v>0.6040740740740741</v>
      </c>
      <c r="R312" s="19">
        <v>7.5700000000000003E-2</v>
      </c>
      <c r="W312" s="1" t="s">
        <v>73</v>
      </c>
      <c r="AB312" t="s">
        <v>86</v>
      </c>
      <c r="AC312" t="s">
        <v>440</v>
      </c>
      <c r="AF312" t="s">
        <v>165</v>
      </c>
    </row>
    <row r="313" spans="1:49" x14ac:dyDescent="0.25">
      <c r="A313">
        <v>16</v>
      </c>
      <c r="B313" t="s">
        <v>293</v>
      </c>
      <c r="C313" t="s">
        <v>59</v>
      </c>
      <c r="D313">
        <v>8.48</v>
      </c>
      <c r="G313" s="1" t="s">
        <v>87</v>
      </c>
      <c r="H313" s="1" t="s">
        <v>68</v>
      </c>
      <c r="I313" s="1" t="s">
        <v>294</v>
      </c>
      <c r="J313">
        <v>12</v>
      </c>
      <c r="K313" t="s">
        <v>60</v>
      </c>
      <c r="L313">
        <v>6262</v>
      </c>
      <c r="M313" s="18">
        <v>0.43394675925925924</v>
      </c>
      <c r="N313">
        <v>1.2619419999999999</v>
      </c>
      <c r="O313">
        <v>7.7329999999999997</v>
      </c>
      <c r="Q313" s="18">
        <v>0.60484953703703703</v>
      </c>
      <c r="R313">
        <v>1.297777</v>
      </c>
      <c r="W313" s="1" t="s">
        <v>73</v>
      </c>
      <c r="AB313" t="s">
        <v>84</v>
      </c>
      <c r="AC313" t="s">
        <v>441</v>
      </c>
    </row>
    <row r="314" spans="1:49" x14ac:dyDescent="0.25">
      <c r="A314">
        <v>17</v>
      </c>
      <c r="B314" t="s">
        <v>293</v>
      </c>
      <c r="C314" t="s">
        <v>58</v>
      </c>
      <c r="D314">
        <v>9.8160000000000007</v>
      </c>
      <c r="G314" s="1" t="s">
        <v>87</v>
      </c>
      <c r="H314" s="1" t="s">
        <v>68</v>
      </c>
      <c r="I314" s="1" t="s">
        <v>294</v>
      </c>
      <c r="J314">
        <v>12</v>
      </c>
      <c r="K314" t="s">
        <v>60</v>
      </c>
      <c r="L314">
        <v>6262</v>
      </c>
      <c r="M314" s="18">
        <v>0.4349189814814815</v>
      </c>
      <c r="N314">
        <v>1.1777489999999999</v>
      </c>
      <c r="O314">
        <v>8.9610000000000003</v>
      </c>
      <c r="Q314" s="18">
        <v>0.60579861111111111</v>
      </c>
      <c r="R314">
        <v>1.1257619999999999</v>
      </c>
      <c r="W314" s="1" t="s">
        <v>73</v>
      </c>
      <c r="AB314" t="s">
        <v>85</v>
      </c>
      <c r="AC314" t="s">
        <v>442</v>
      </c>
      <c r="AD314" s="8">
        <v>43373</v>
      </c>
      <c r="AE314">
        <v>33</v>
      </c>
      <c r="AF314" t="s">
        <v>171</v>
      </c>
      <c r="AG314" t="s">
        <v>956</v>
      </c>
      <c r="AN314" t="s">
        <v>1024</v>
      </c>
    </row>
    <row r="315" spans="1:49" x14ac:dyDescent="0.25">
      <c r="A315">
        <v>18</v>
      </c>
      <c r="B315" t="s">
        <v>293</v>
      </c>
      <c r="C315" t="s">
        <v>58</v>
      </c>
      <c r="D315">
        <v>6.5</v>
      </c>
      <c r="G315" s="1" t="s">
        <v>87</v>
      </c>
      <c r="H315" s="1" t="s">
        <v>68</v>
      </c>
      <c r="I315" s="1" t="s">
        <v>294</v>
      </c>
      <c r="J315">
        <v>12</v>
      </c>
      <c r="K315" t="s">
        <v>60</v>
      </c>
      <c r="L315">
        <v>6262</v>
      </c>
      <c r="M315" s="18">
        <v>0.43596064814814817</v>
      </c>
      <c r="N315">
        <v>0.16995160000000001</v>
      </c>
      <c r="O315">
        <v>6.0350000000000001</v>
      </c>
      <c r="Q315" s="18">
        <v>0.60682870370370368</v>
      </c>
      <c r="R315">
        <v>0.1060104</v>
      </c>
      <c r="W315" s="1" t="s">
        <v>73</v>
      </c>
      <c r="AB315" t="s">
        <v>85</v>
      </c>
      <c r="AC315" t="s">
        <v>443</v>
      </c>
      <c r="AD315" s="8">
        <v>43417</v>
      </c>
      <c r="AE315" s="83">
        <f>AD315-I315</f>
        <v>78</v>
      </c>
      <c r="AF315" t="s">
        <v>163</v>
      </c>
      <c r="AG315" t="s">
        <v>956</v>
      </c>
      <c r="AH315" s="8">
        <v>43418</v>
      </c>
      <c r="AI315">
        <v>16</v>
      </c>
      <c r="AJ315">
        <v>1</v>
      </c>
      <c r="AK315" s="53">
        <v>0.50694444444444442</v>
      </c>
      <c r="AL315" s="8">
        <v>43430</v>
      </c>
      <c r="AM315" s="53">
        <v>0.85416666666666663</v>
      </c>
      <c r="AO315">
        <v>7</v>
      </c>
      <c r="AP315">
        <v>1</v>
      </c>
      <c r="AQ315" s="8">
        <v>43430</v>
      </c>
      <c r="AR315" s="53">
        <v>0.86111111111111116</v>
      </c>
      <c r="AS315" s="8">
        <v>43430</v>
      </c>
      <c r="AT315" s="53">
        <v>0.86111111111111116</v>
      </c>
      <c r="AU315" t="s">
        <v>1765</v>
      </c>
      <c r="AV315" s="8">
        <v>43430</v>
      </c>
      <c r="AW315">
        <v>1</v>
      </c>
    </row>
    <row r="316" spans="1:49" x14ac:dyDescent="0.25">
      <c r="A316">
        <v>19</v>
      </c>
      <c r="B316" t="s">
        <v>293</v>
      </c>
      <c r="C316" t="s">
        <v>59</v>
      </c>
      <c r="D316">
        <v>5.49</v>
      </c>
      <c r="G316" s="1" t="s">
        <v>87</v>
      </c>
      <c r="H316" s="1" t="s">
        <v>68</v>
      </c>
      <c r="I316" s="1" t="s">
        <v>294</v>
      </c>
      <c r="J316">
        <v>12</v>
      </c>
      <c r="K316" t="s">
        <v>60</v>
      </c>
      <c r="L316">
        <v>6262</v>
      </c>
      <c r="M316" s="18">
        <v>0.43678240740740737</v>
      </c>
      <c r="N316">
        <v>0.1100877</v>
      </c>
      <c r="O316">
        <v>5.415</v>
      </c>
      <c r="Q316" s="18">
        <v>0.60761574074074076</v>
      </c>
      <c r="R316" s="19">
        <v>5.4899999999999997E-2</v>
      </c>
      <c r="W316" s="1" t="s">
        <v>73</v>
      </c>
      <c r="AB316" t="s">
        <v>85</v>
      </c>
      <c r="AC316" t="s">
        <v>444</v>
      </c>
      <c r="AF316" t="s">
        <v>235</v>
      </c>
    </row>
    <row r="317" spans="1:49" x14ac:dyDescent="0.25">
      <c r="A317">
        <v>20</v>
      </c>
      <c r="B317" t="s">
        <v>293</v>
      </c>
      <c r="C317" t="s">
        <v>58</v>
      </c>
      <c r="D317">
        <v>8.3529999999999998</v>
      </c>
      <c r="G317" s="1" t="s">
        <v>87</v>
      </c>
      <c r="H317" s="1" t="s">
        <v>68</v>
      </c>
      <c r="I317" s="1" t="s">
        <v>294</v>
      </c>
      <c r="J317">
        <v>12</v>
      </c>
      <c r="K317" t="s">
        <v>60</v>
      </c>
      <c r="L317">
        <v>6262</v>
      </c>
      <c r="M317" s="18">
        <v>0.43760416666666663</v>
      </c>
      <c r="N317">
        <v>0.14432429999999999</v>
      </c>
      <c r="O317">
        <v>7.7619999999999996</v>
      </c>
      <c r="Q317" s="18">
        <v>0.60841435185185189</v>
      </c>
      <c r="R317">
        <v>0.11684890000000001</v>
      </c>
      <c r="W317" s="1" t="s">
        <v>73</v>
      </c>
      <c r="AB317" t="s">
        <v>85</v>
      </c>
      <c r="AC317" t="s">
        <v>445</v>
      </c>
      <c r="AF317" t="s">
        <v>167</v>
      </c>
    </row>
    <row r="318" spans="1:49" x14ac:dyDescent="0.25">
      <c r="A318">
        <v>21</v>
      </c>
      <c r="B318" t="s">
        <v>293</v>
      </c>
      <c r="C318" t="s">
        <v>231</v>
      </c>
      <c r="G318" s="1" t="s">
        <v>87</v>
      </c>
      <c r="H318" s="1" t="s">
        <v>68</v>
      </c>
      <c r="I318" s="1" t="s">
        <v>294</v>
      </c>
      <c r="J318">
        <v>12</v>
      </c>
      <c r="K318" t="s">
        <v>60</v>
      </c>
      <c r="L318">
        <v>6262</v>
      </c>
      <c r="M318" s="18">
        <v>0.43853009259259257</v>
      </c>
      <c r="N318" s="19">
        <v>1.377661E-2</v>
      </c>
      <c r="Q318" s="18">
        <v>0.60934027777777777</v>
      </c>
      <c r="R318" s="19">
        <v>1.5599999999999999E-2</v>
      </c>
      <c r="W318" s="1" t="s">
        <v>73</v>
      </c>
      <c r="AB318" t="s">
        <v>84</v>
      </c>
      <c r="AC318" t="s">
        <v>424</v>
      </c>
    </row>
    <row r="319" spans="1:49" x14ac:dyDescent="0.25">
      <c r="A319">
        <v>22</v>
      </c>
      <c r="B319" t="s">
        <v>293</v>
      </c>
      <c r="C319" t="s">
        <v>231</v>
      </c>
      <c r="E319" s="1" t="s">
        <v>295</v>
      </c>
      <c r="G319" s="1" t="s">
        <v>87</v>
      </c>
      <c r="H319" s="1" t="s">
        <v>68</v>
      </c>
      <c r="I319" s="1" t="s">
        <v>294</v>
      </c>
      <c r="J319">
        <v>12</v>
      </c>
      <c r="K319" t="s">
        <v>60</v>
      </c>
      <c r="L319">
        <v>6262</v>
      </c>
      <c r="M319" s="18">
        <v>0.4392361111111111</v>
      </c>
      <c r="N319" s="19">
        <v>1.357036E-2</v>
      </c>
      <c r="P319" s="53">
        <v>0.66319444444444442</v>
      </c>
      <c r="Q319" s="18">
        <v>0.61012731481481486</v>
      </c>
      <c r="R319" s="19">
        <v>1.5100000000000001E-2</v>
      </c>
      <c r="W319" s="1" t="s">
        <v>73</v>
      </c>
      <c r="AB319" t="s">
        <v>85</v>
      </c>
      <c r="AC319" t="s">
        <v>425</v>
      </c>
      <c r="AF319" t="s">
        <v>249</v>
      </c>
    </row>
    <row r="320" spans="1:49" x14ac:dyDescent="0.25">
      <c r="A320">
        <v>1</v>
      </c>
      <c r="C320" t="s">
        <v>58</v>
      </c>
      <c r="G320" s="1" t="s">
        <v>87</v>
      </c>
      <c r="H320" s="1" t="s">
        <v>68</v>
      </c>
      <c r="I320" s="1" t="s">
        <v>294</v>
      </c>
      <c r="J320">
        <v>12</v>
      </c>
      <c r="K320" t="s">
        <v>60</v>
      </c>
      <c r="M320" s="18"/>
      <c r="N320" s="19"/>
      <c r="W320" s="1" t="s">
        <v>73</v>
      </c>
      <c r="AB320" t="s">
        <v>85</v>
      </c>
      <c r="AC320" t="str">
        <f t="shared" ref="AC320:AC360" si="5">"A12"&amp;AB320&amp;"-"&amp;AF320</f>
        <v>A12RT-D1</v>
      </c>
      <c r="AD320" s="8">
        <v>43392</v>
      </c>
      <c r="AE320">
        <v>52</v>
      </c>
      <c r="AF320" t="s">
        <v>288</v>
      </c>
      <c r="AG320" t="s">
        <v>956</v>
      </c>
      <c r="AH320" s="8">
        <v>43392</v>
      </c>
      <c r="AI320">
        <v>16</v>
      </c>
      <c r="AJ320">
        <v>6</v>
      </c>
      <c r="AK320" s="53">
        <v>0.83333333333333337</v>
      </c>
      <c r="AL320" s="8">
        <v>43400</v>
      </c>
      <c r="AM320" s="53">
        <v>0</v>
      </c>
      <c r="AO320">
        <v>6</v>
      </c>
      <c r="AP320">
        <v>16</v>
      </c>
      <c r="AQ320" s="8">
        <v>43400</v>
      </c>
      <c r="AR320" s="53">
        <v>0</v>
      </c>
      <c r="AS320" s="8">
        <v>43430</v>
      </c>
      <c r="AT320" s="53">
        <v>0.86111111111111116</v>
      </c>
      <c r="AV320" s="8">
        <v>43430</v>
      </c>
      <c r="AW320">
        <v>0</v>
      </c>
    </row>
    <row r="321" spans="1:49" x14ac:dyDescent="0.25">
      <c r="A321">
        <v>2</v>
      </c>
      <c r="C321" t="s">
        <v>58</v>
      </c>
      <c r="G321" s="1" t="s">
        <v>87</v>
      </c>
      <c r="H321" s="1" t="s">
        <v>68</v>
      </c>
      <c r="I321" s="1" t="s">
        <v>294</v>
      </c>
      <c r="J321">
        <v>12</v>
      </c>
      <c r="K321" t="s">
        <v>60</v>
      </c>
      <c r="M321" s="18"/>
      <c r="N321" s="19"/>
      <c r="W321" s="1" t="s">
        <v>73</v>
      </c>
      <c r="AB321" t="s">
        <v>85</v>
      </c>
      <c r="AC321" t="str">
        <f t="shared" si="5"/>
        <v>A12RT-G12</v>
      </c>
      <c r="AD321" s="8">
        <v>43371</v>
      </c>
      <c r="AE321">
        <v>31</v>
      </c>
      <c r="AF321" t="s">
        <v>147</v>
      </c>
      <c r="AG321" t="s">
        <v>956</v>
      </c>
      <c r="AI321">
        <v>22</v>
      </c>
      <c r="AJ321">
        <v>1</v>
      </c>
      <c r="AK321" s="53">
        <v>0.5</v>
      </c>
      <c r="AL321" s="8">
        <v>43379</v>
      </c>
      <c r="AM321" s="53">
        <v>0.90277777777777779</v>
      </c>
      <c r="AO321">
        <v>4</v>
      </c>
      <c r="AP321">
        <v>10</v>
      </c>
      <c r="AQ321" s="8">
        <v>43379</v>
      </c>
      <c r="AR321" s="53">
        <v>0.90277777777777779</v>
      </c>
      <c r="AS321" s="8">
        <v>43430</v>
      </c>
      <c r="AT321" s="53">
        <v>0.86111111111111116</v>
      </c>
      <c r="AV321" s="8">
        <v>43430</v>
      </c>
      <c r="AW321">
        <v>0</v>
      </c>
    </row>
    <row r="322" spans="1:49" x14ac:dyDescent="0.25">
      <c r="A322">
        <v>3</v>
      </c>
      <c r="C322" t="s">
        <v>58</v>
      </c>
      <c r="G322" s="1" t="s">
        <v>87</v>
      </c>
      <c r="H322" s="1" t="s">
        <v>68</v>
      </c>
      <c r="I322" s="1" t="s">
        <v>294</v>
      </c>
      <c r="J322">
        <v>12</v>
      </c>
      <c r="K322" t="s">
        <v>60</v>
      </c>
      <c r="M322" s="18"/>
      <c r="N322" s="19"/>
      <c r="W322" s="1" t="s">
        <v>73</v>
      </c>
      <c r="AB322" t="s">
        <v>85</v>
      </c>
      <c r="AC322" t="str">
        <f t="shared" si="5"/>
        <v>A12RT-A12</v>
      </c>
      <c r="AD322" s="8">
        <v>43371</v>
      </c>
      <c r="AE322">
        <v>31</v>
      </c>
      <c r="AF322" t="s">
        <v>284</v>
      </c>
      <c r="AG322" t="s">
        <v>956</v>
      </c>
      <c r="AI322">
        <v>8</v>
      </c>
      <c r="AJ322">
        <v>6</v>
      </c>
      <c r="AK322" s="53">
        <v>0.5</v>
      </c>
      <c r="AL322" s="8">
        <v>43379</v>
      </c>
      <c r="AM322" s="53">
        <v>0.90277777777777779</v>
      </c>
      <c r="AO322">
        <v>4</v>
      </c>
      <c r="AP322">
        <v>20</v>
      </c>
      <c r="AQ322" s="8">
        <v>43379</v>
      </c>
      <c r="AR322" s="53">
        <v>0.90277777777777779</v>
      </c>
    </row>
    <row r="323" spans="1:49" x14ac:dyDescent="0.25">
      <c r="A323">
        <v>4</v>
      </c>
      <c r="C323" t="s">
        <v>58</v>
      </c>
      <c r="G323" s="1" t="s">
        <v>87</v>
      </c>
      <c r="H323" s="1" t="s">
        <v>68</v>
      </c>
      <c r="I323" s="1" t="s">
        <v>294</v>
      </c>
      <c r="J323">
        <v>12</v>
      </c>
      <c r="K323" t="s">
        <v>60</v>
      </c>
      <c r="M323" s="18"/>
      <c r="N323" s="19"/>
      <c r="W323" s="1" t="s">
        <v>73</v>
      </c>
      <c r="AB323" t="s">
        <v>85</v>
      </c>
      <c r="AC323" t="str">
        <f t="shared" si="5"/>
        <v>A12RT-E4</v>
      </c>
      <c r="AF323" t="s">
        <v>304</v>
      </c>
    </row>
    <row r="324" spans="1:49" x14ac:dyDescent="0.25">
      <c r="A324">
        <v>5</v>
      </c>
      <c r="C324" t="s">
        <v>58</v>
      </c>
      <c r="G324" s="1" t="s">
        <v>87</v>
      </c>
      <c r="H324" s="1" t="s">
        <v>68</v>
      </c>
      <c r="I324" s="1" t="s">
        <v>294</v>
      </c>
      <c r="J324">
        <v>12</v>
      </c>
      <c r="K324" t="s">
        <v>60</v>
      </c>
      <c r="M324" s="18"/>
      <c r="N324" s="19"/>
      <c r="W324" s="1" t="s">
        <v>73</v>
      </c>
      <c r="AB324" t="s">
        <v>85</v>
      </c>
      <c r="AC324" t="str">
        <f t="shared" si="5"/>
        <v>A12RT-G3</v>
      </c>
      <c r="AD324" s="8">
        <v>43397</v>
      </c>
      <c r="AE324">
        <v>57</v>
      </c>
      <c r="AF324" t="s">
        <v>139</v>
      </c>
      <c r="AG324" t="s">
        <v>956</v>
      </c>
      <c r="AH324" s="8">
        <v>43400</v>
      </c>
      <c r="AI324">
        <v>3</v>
      </c>
      <c r="AJ324">
        <v>2</v>
      </c>
      <c r="AK324" s="53">
        <v>2.0833333333333332E-2</v>
      </c>
      <c r="AL324" s="8">
        <v>43468</v>
      </c>
      <c r="AM324" s="53">
        <v>0.83333333333333337</v>
      </c>
      <c r="AV324" s="8">
        <v>43468</v>
      </c>
      <c r="AW324">
        <v>0</v>
      </c>
    </row>
    <row r="325" spans="1:49" x14ac:dyDescent="0.25">
      <c r="A325">
        <v>6</v>
      </c>
      <c r="C325" t="s">
        <v>58</v>
      </c>
      <c r="G325" s="1" t="s">
        <v>87</v>
      </c>
      <c r="H325" s="1" t="s">
        <v>68</v>
      </c>
      <c r="I325" s="1" t="s">
        <v>294</v>
      </c>
      <c r="J325">
        <v>12</v>
      </c>
      <c r="K325" t="s">
        <v>60</v>
      </c>
      <c r="M325" s="18"/>
      <c r="N325" s="19"/>
      <c r="W325" s="1" t="s">
        <v>73</v>
      </c>
      <c r="AB325" t="s">
        <v>85</v>
      </c>
      <c r="AC325" t="str">
        <f t="shared" si="5"/>
        <v>A12RT-H8</v>
      </c>
      <c r="AD325" s="8">
        <v>43417</v>
      </c>
      <c r="AE325" s="83">
        <f>AD325-I325</f>
        <v>78</v>
      </c>
      <c r="AF325" t="s">
        <v>152</v>
      </c>
      <c r="AG325" t="s">
        <v>956</v>
      </c>
      <c r="AN325" t="s">
        <v>1830</v>
      </c>
      <c r="AV325" s="8">
        <v>43474</v>
      </c>
      <c r="AW325">
        <v>1</v>
      </c>
    </row>
    <row r="326" spans="1:49" x14ac:dyDescent="0.25">
      <c r="A326">
        <v>7</v>
      </c>
      <c r="C326" t="s">
        <v>58</v>
      </c>
      <c r="G326" s="1" t="s">
        <v>87</v>
      </c>
      <c r="H326" s="1" t="s">
        <v>68</v>
      </c>
      <c r="I326" s="1" t="s">
        <v>294</v>
      </c>
      <c r="J326">
        <v>12</v>
      </c>
      <c r="K326" t="s">
        <v>60</v>
      </c>
      <c r="M326" s="18"/>
      <c r="N326" s="19"/>
      <c r="W326" s="1" t="s">
        <v>73</v>
      </c>
      <c r="AB326" t="s">
        <v>85</v>
      </c>
      <c r="AC326" t="str">
        <f t="shared" si="5"/>
        <v>A12RT-B3</v>
      </c>
      <c r="AF326" t="s">
        <v>242</v>
      </c>
    </row>
    <row r="327" spans="1:49" x14ac:dyDescent="0.25">
      <c r="A327">
        <v>8</v>
      </c>
      <c r="C327" t="s">
        <v>58</v>
      </c>
      <c r="G327" s="1" t="s">
        <v>87</v>
      </c>
      <c r="H327" s="1" t="s">
        <v>68</v>
      </c>
      <c r="I327" s="1" t="s">
        <v>294</v>
      </c>
      <c r="J327">
        <v>12</v>
      </c>
      <c r="K327" t="s">
        <v>60</v>
      </c>
      <c r="M327" s="18"/>
      <c r="N327" s="19"/>
      <c r="W327" s="1" t="s">
        <v>73</v>
      </c>
      <c r="AB327" t="s">
        <v>85</v>
      </c>
      <c r="AC327" t="str">
        <f t="shared" si="5"/>
        <v>A12RT-B9</v>
      </c>
      <c r="AD327" s="8">
        <v>43405</v>
      </c>
      <c r="AE327" s="83">
        <f>AD327-I327</f>
        <v>66</v>
      </c>
      <c r="AF327" t="s">
        <v>125</v>
      </c>
      <c r="AG327" t="s">
        <v>956</v>
      </c>
      <c r="AN327" t="s">
        <v>1765</v>
      </c>
      <c r="AV327" s="8">
        <v>43405</v>
      </c>
      <c r="AW327">
        <v>1</v>
      </c>
    </row>
    <row r="328" spans="1:49" x14ac:dyDescent="0.25">
      <c r="A328">
        <v>9</v>
      </c>
      <c r="C328" t="s">
        <v>58</v>
      </c>
      <c r="G328" s="1" t="s">
        <v>87</v>
      </c>
      <c r="H328" s="1" t="s">
        <v>68</v>
      </c>
      <c r="I328" s="1" t="s">
        <v>294</v>
      </c>
      <c r="J328">
        <v>12</v>
      </c>
      <c r="K328" t="s">
        <v>60</v>
      </c>
      <c r="M328" s="18"/>
      <c r="N328" s="19"/>
      <c r="W328" s="1" t="s">
        <v>73</v>
      </c>
      <c r="AB328" t="s">
        <v>85</v>
      </c>
      <c r="AC328" t="str">
        <f t="shared" si="5"/>
        <v>A12RT-D2</v>
      </c>
      <c r="AF328" t="s">
        <v>172</v>
      </c>
    </row>
    <row r="329" spans="1:49" x14ac:dyDescent="0.25">
      <c r="A329">
        <v>10</v>
      </c>
      <c r="C329" t="s">
        <v>58</v>
      </c>
      <c r="G329" s="1" t="s">
        <v>87</v>
      </c>
      <c r="H329" s="1" t="s">
        <v>68</v>
      </c>
      <c r="I329" s="1" t="s">
        <v>294</v>
      </c>
      <c r="J329">
        <v>12</v>
      </c>
      <c r="K329" t="s">
        <v>60</v>
      </c>
      <c r="M329" s="18"/>
      <c r="N329" s="19"/>
      <c r="W329" s="1" t="s">
        <v>73</v>
      </c>
      <c r="AB329" t="s">
        <v>85</v>
      </c>
      <c r="AC329" t="str">
        <f t="shared" si="5"/>
        <v>A12RT-E5</v>
      </c>
      <c r="AF329" t="s">
        <v>305</v>
      </c>
    </row>
    <row r="330" spans="1:49" x14ac:dyDescent="0.25">
      <c r="A330">
        <v>11</v>
      </c>
      <c r="C330" t="s">
        <v>59</v>
      </c>
      <c r="G330" s="1" t="s">
        <v>87</v>
      </c>
      <c r="H330" s="1" t="s">
        <v>68</v>
      </c>
      <c r="I330" s="1" t="s">
        <v>294</v>
      </c>
      <c r="J330">
        <v>12</v>
      </c>
      <c r="K330" t="s">
        <v>60</v>
      </c>
      <c r="M330" s="18"/>
      <c r="N330" s="19"/>
      <c r="W330" s="1" t="s">
        <v>73</v>
      </c>
      <c r="AB330" t="s">
        <v>85</v>
      </c>
      <c r="AC330" t="str">
        <f t="shared" si="5"/>
        <v>A12RT-A1</v>
      </c>
      <c r="AD330" s="8">
        <v>43371</v>
      </c>
      <c r="AE330">
        <v>31</v>
      </c>
      <c r="AF330" t="s">
        <v>247</v>
      </c>
      <c r="AG330" t="s">
        <v>956</v>
      </c>
      <c r="AI330">
        <v>25</v>
      </c>
      <c r="AJ330">
        <v>6</v>
      </c>
      <c r="AK330" s="53">
        <v>0.5</v>
      </c>
      <c r="AL330" s="8">
        <v>43374</v>
      </c>
      <c r="AM330" s="53">
        <v>0.55902777777777779</v>
      </c>
    </row>
    <row r="331" spans="1:49" x14ac:dyDescent="0.25">
      <c r="A331">
        <v>12</v>
      </c>
      <c r="C331" t="s">
        <v>59</v>
      </c>
      <c r="G331" s="1" t="s">
        <v>87</v>
      </c>
      <c r="H331" s="1" t="s">
        <v>68</v>
      </c>
      <c r="I331" s="1" t="s">
        <v>294</v>
      </c>
      <c r="J331">
        <v>12</v>
      </c>
      <c r="K331" t="s">
        <v>60</v>
      </c>
      <c r="M331" s="18"/>
      <c r="N331" s="19"/>
      <c r="W331" s="1" t="s">
        <v>73</v>
      </c>
      <c r="AB331" t="s">
        <v>85</v>
      </c>
      <c r="AC331" t="str">
        <f t="shared" si="5"/>
        <v>A12RT-E2</v>
      </c>
      <c r="AF331" t="s">
        <v>178</v>
      </c>
    </row>
    <row r="332" spans="1:49" x14ac:dyDescent="0.25">
      <c r="A332">
        <v>13</v>
      </c>
      <c r="C332" t="s">
        <v>59</v>
      </c>
      <c r="G332" s="1" t="s">
        <v>87</v>
      </c>
      <c r="H332" s="1" t="s">
        <v>68</v>
      </c>
      <c r="I332" s="1" t="s">
        <v>294</v>
      </c>
      <c r="J332">
        <v>12</v>
      </c>
      <c r="K332" t="s">
        <v>60</v>
      </c>
      <c r="M332" s="18"/>
      <c r="N332" s="19"/>
      <c r="W332" s="1" t="s">
        <v>73</v>
      </c>
      <c r="AB332" t="s">
        <v>85</v>
      </c>
      <c r="AC332" t="str">
        <f t="shared" si="5"/>
        <v>A12RT-D12</v>
      </c>
      <c r="AD332" s="8">
        <v>43369</v>
      </c>
      <c r="AE332">
        <v>29</v>
      </c>
      <c r="AF332" t="s">
        <v>162</v>
      </c>
      <c r="AG332" t="s">
        <v>956</v>
      </c>
      <c r="AI332">
        <v>6</v>
      </c>
      <c r="AJ332">
        <v>1</v>
      </c>
      <c r="AK332" s="53">
        <v>0.5</v>
      </c>
      <c r="AL332" s="8">
        <v>43377</v>
      </c>
      <c r="AM332" s="53">
        <v>0.84027777777777779</v>
      </c>
      <c r="AO332">
        <v>3</v>
      </c>
      <c r="AP332">
        <v>4</v>
      </c>
      <c r="AQ332" s="8">
        <v>43377</v>
      </c>
      <c r="AR332" s="53">
        <v>0.84027777777777779</v>
      </c>
      <c r="AS332" s="8">
        <v>43435</v>
      </c>
      <c r="AT332" s="53">
        <v>0.83333333333333337</v>
      </c>
      <c r="AV332" s="8">
        <v>43435</v>
      </c>
      <c r="AW332">
        <v>0</v>
      </c>
    </row>
    <row r="333" spans="1:49" x14ac:dyDescent="0.25">
      <c r="A333">
        <v>14</v>
      </c>
      <c r="C333" t="s">
        <v>59</v>
      </c>
      <c r="G333" s="1" t="s">
        <v>87</v>
      </c>
      <c r="H333" s="1" t="s">
        <v>68</v>
      </c>
      <c r="I333" s="1" t="s">
        <v>294</v>
      </c>
      <c r="J333">
        <v>12</v>
      </c>
      <c r="K333" t="s">
        <v>60</v>
      </c>
      <c r="M333" s="18"/>
      <c r="N333" s="19"/>
      <c r="W333" s="1" t="s">
        <v>73</v>
      </c>
      <c r="AB333" t="s">
        <v>85</v>
      </c>
      <c r="AC333" t="str">
        <f t="shared" si="5"/>
        <v>A12RT-D10</v>
      </c>
      <c r="AF333" t="s">
        <v>371</v>
      </c>
    </row>
    <row r="334" spans="1:49" x14ac:dyDescent="0.25">
      <c r="A334">
        <v>15</v>
      </c>
      <c r="C334" t="s">
        <v>59</v>
      </c>
      <c r="G334" s="1" t="s">
        <v>87</v>
      </c>
      <c r="H334" s="1" t="s">
        <v>68</v>
      </c>
      <c r="I334" s="1" t="s">
        <v>294</v>
      </c>
      <c r="J334">
        <v>12</v>
      </c>
      <c r="K334" t="s">
        <v>60</v>
      </c>
      <c r="M334" s="18"/>
      <c r="N334" s="19"/>
      <c r="W334" s="1" t="s">
        <v>73</v>
      </c>
      <c r="AB334" t="s">
        <v>85</v>
      </c>
      <c r="AC334" t="str">
        <f t="shared" si="5"/>
        <v>A12RT-H5</v>
      </c>
      <c r="AD334" s="8">
        <v>43370</v>
      </c>
      <c r="AE334">
        <v>30</v>
      </c>
      <c r="AF334" t="s">
        <v>145</v>
      </c>
      <c r="AG334" t="s">
        <v>956</v>
      </c>
      <c r="AI334">
        <v>7</v>
      </c>
      <c r="AJ334">
        <v>1</v>
      </c>
      <c r="AK334" s="53">
        <v>0.64583333333333337</v>
      </c>
      <c r="AL334" s="8">
        <v>43379</v>
      </c>
      <c r="AM334" s="53">
        <v>0.89583333333333337</v>
      </c>
      <c r="AO334">
        <v>4</v>
      </c>
      <c r="AP334">
        <v>8</v>
      </c>
      <c r="AQ334" s="8">
        <v>43379</v>
      </c>
      <c r="AR334" s="53">
        <v>0.89583333333333337</v>
      </c>
      <c r="AS334" s="8">
        <v>43430</v>
      </c>
      <c r="AT334" s="53">
        <v>0.86111111111111116</v>
      </c>
      <c r="AV334" s="8">
        <v>43430</v>
      </c>
      <c r="AW334">
        <v>0</v>
      </c>
    </row>
    <row r="335" spans="1:49" x14ac:dyDescent="0.25">
      <c r="A335">
        <v>16</v>
      </c>
      <c r="C335" t="s">
        <v>59</v>
      </c>
      <c r="G335" s="1" t="s">
        <v>87</v>
      </c>
      <c r="H335" s="1" t="s">
        <v>68</v>
      </c>
      <c r="I335" s="1" t="s">
        <v>294</v>
      </c>
      <c r="J335">
        <v>12</v>
      </c>
      <c r="K335" t="s">
        <v>60</v>
      </c>
      <c r="M335" s="18"/>
      <c r="N335" s="19"/>
      <c r="W335" s="1" t="s">
        <v>73</v>
      </c>
      <c r="AB335" t="s">
        <v>85</v>
      </c>
      <c r="AC335" t="str">
        <f t="shared" si="5"/>
        <v>A12RT-A7</v>
      </c>
      <c r="AF335" t="s">
        <v>164</v>
      </c>
    </row>
    <row r="336" spans="1:49" x14ac:dyDescent="0.25">
      <c r="A336">
        <v>17</v>
      </c>
      <c r="C336" t="s">
        <v>59</v>
      </c>
      <c r="G336" s="1" t="s">
        <v>87</v>
      </c>
      <c r="H336" s="1" t="s">
        <v>68</v>
      </c>
      <c r="I336" s="1" t="s">
        <v>294</v>
      </c>
      <c r="J336">
        <v>12</v>
      </c>
      <c r="K336" t="s">
        <v>60</v>
      </c>
      <c r="M336" s="18"/>
      <c r="N336" s="19"/>
      <c r="W336" s="1" t="s">
        <v>73</v>
      </c>
      <c r="AB336" t="s">
        <v>85</v>
      </c>
      <c r="AC336" t="str">
        <f t="shared" si="5"/>
        <v>A12RT-C10</v>
      </c>
      <c r="AD336" s="8">
        <v>43372</v>
      </c>
      <c r="AE336">
        <v>32</v>
      </c>
      <c r="AF336" t="s">
        <v>126</v>
      </c>
      <c r="AG336" t="s">
        <v>956</v>
      </c>
      <c r="AI336">
        <v>27</v>
      </c>
      <c r="AJ336">
        <v>6</v>
      </c>
      <c r="AK336" s="53">
        <v>0.47916666666666669</v>
      </c>
      <c r="AL336" s="8">
        <v>43379</v>
      </c>
      <c r="AM336" s="53">
        <v>0.90277777777777779</v>
      </c>
      <c r="AO336">
        <v>5</v>
      </c>
      <c r="AP336">
        <v>20</v>
      </c>
      <c r="AQ336" s="8">
        <v>43379</v>
      </c>
      <c r="AR336" s="53">
        <v>0.90277777777777779</v>
      </c>
      <c r="AS336" s="8">
        <v>43435</v>
      </c>
      <c r="AT336" s="53">
        <v>0.83333333333333337</v>
      </c>
      <c r="AV336" s="8">
        <v>43435</v>
      </c>
      <c r="AW336">
        <v>0</v>
      </c>
    </row>
    <row r="337" spans="1:49" x14ac:dyDescent="0.25">
      <c r="A337">
        <v>18</v>
      </c>
      <c r="C337" t="s">
        <v>59</v>
      </c>
      <c r="G337" s="1" t="s">
        <v>87</v>
      </c>
      <c r="H337" s="1" t="s">
        <v>68</v>
      </c>
      <c r="I337" s="1" t="s">
        <v>294</v>
      </c>
      <c r="J337">
        <v>12</v>
      </c>
      <c r="K337" t="s">
        <v>60</v>
      </c>
      <c r="M337" s="18"/>
      <c r="N337" s="19"/>
      <c r="W337" s="1" t="s">
        <v>73</v>
      </c>
      <c r="AB337" t="s">
        <v>85</v>
      </c>
      <c r="AC337" t="str">
        <f t="shared" si="5"/>
        <v>A12RT-E8</v>
      </c>
      <c r="AF337" t="s">
        <v>292</v>
      </c>
    </row>
    <row r="338" spans="1:49" x14ac:dyDescent="0.25">
      <c r="A338">
        <v>19</v>
      </c>
      <c r="C338" t="s">
        <v>59</v>
      </c>
      <c r="G338" s="1" t="s">
        <v>87</v>
      </c>
      <c r="H338" s="1" t="s">
        <v>68</v>
      </c>
      <c r="I338" s="1" t="s">
        <v>294</v>
      </c>
      <c r="J338">
        <v>12</v>
      </c>
      <c r="K338" t="s">
        <v>60</v>
      </c>
      <c r="M338" s="18"/>
      <c r="N338" s="19"/>
      <c r="W338" s="1" t="s">
        <v>73</v>
      </c>
      <c r="AB338" t="s">
        <v>85</v>
      </c>
      <c r="AC338" t="str">
        <f t="shared" si="5"/>
        <v>A12RT-G1</v>
      </c>
      <c r="AF338" t="s">
        <v>290</v>
      </c>
    </row>
    <row r="339" spans="1:49" x14ac:dyDescent="0.25">
      <c r="A339">
        <v>20</v>
      </c>
      <c r="C339" t="s">
        <v>59</v>
      </c>
      <c r="G339" s="1" t="s">
        <v>87</v>
      </c>
      <c r="H339" s="1" t="s">
        <v>68</v>
      </c>
      <c r="I339" s="1" t="s">
        <v>294</v>
      </c>
      <c r="J339">
        <v>12</v>
      </c>
      <c r="K339" t="s">
        <v>60</v>
      </c>
      <c r="M339" s="18"/>
      <c r="N339" s="19"/>
      <c r="W339" s="1" t="s">
        <v>73</v>
      </c>
      <c r="AB339" t="s">
        <v>85</v>
      </c>
      <c r="AC339" t="str">
        <f t="shared" si="5"/>
        <v>A12RT-H3</v>
      </c>
      <c r="AD339" s="8">
        <v>43392</v>
      </c>
      <c r="AE339">
        <v>52</v>
      </c>
      <c r="AF339" t="s">
        <v>165</v>
      </c>
      <c r="AG339" t="s">
        <v>956</v>
      </c>
      <c r="AH339" s="8">
        <v>43394</v>
      </c>
      <c r="AI339">
        <v>2</v>
      </c>
      <c r="AJ339">
        <v>2</v>
      </c>
      <c r="AK339" s="53">
        <v>0.72222222222222221</v>
      </c>
      <c r="AL339" s="8">
        <v>43397</v>
      </c>
      <c r="AM339" s="53">
        <v>0.42708333333333331</v>
      </c>
      <c r="AV339" s="8">
        <v>43397</v>
      </c>
      <c r="AW339">
        <v>0</v>
      </c>
    </row>
    <row r="340" spans="1:49" x14ac:dyDescent="0.25">
      <c r="A340">
        <v>21</v>
      </c>
      <c r="C340" t="s">
        <v>58</v>
      </c>
      <c r="G340" s="1" t="s">
        <v>87</v>
      </c>
      <c r="H340" s="1" t="s">
        <v>68</v>
      </c>
      <c r="I340" s="1" t="s">
        <v>294</v>
      </c>
      <c r="J340">
        <v>12</v>
      </c>
      <c r="K340" t="s">
        <v>60</v>
      </c>
      <c r="M340" s="18"/>
      <c r="N340" s="19"/>
      <c r="W340" s="1" t="s">
        <v>73</v>
      </c>
      <c r="AB340" t="s">
        <v>86</v>
      </c>
      <c r="AC340" t="str">
        <f t="shared" si="5"/>
        <v>A12SO-F1</v>
      </c>
      <c r="AF340" t="s">
        <v>157</v>
      </c>
    </row>
    <row r="341" spans="1:49" x14ac:dyDescent="0.25">
      <c r="A341">
        <v>22</v>
      </c>
      <c r="C341" t="s">
        <v>58</v>
      </c>
      <c r="G341" s="1" t="s">
        <v>87</v>
      </c>
      <c r="H341" s="1" t="s">
        <v>68</v>
      </c>
      <c r="I341" s="1" t="s">
        <v>294</v>
      </c>
      <c r="J341">
        <v>12</v>
      </c>
      <c r="K341" t="s">
        <v>60</v>
      </c>
      <c r="M341" s="18"/>
      <c r="N341" s="19"/>
      <c r="W341" s="1" t="s">
        <v>73</v>
      </c>
      <c r="AB341" t="s">
        <v>86</v>
      </c>
      <c r="AC341" t="str">
        <f t="shared" si="5"/>
        <v>A12SO-D5</v>
      </c>
      <c r="AF341" t="s">
        <v>251</v>
      </c>
    </row>
    <row r="342" spans="1:49" x14ac:dyDescent="0.25">
      <c r="A342">
        <v>23</v>
      </c>
      <c r="C342" t="s">
        <v>58</v>
      </c>
      <c r="G342" s="1" t="s">
        <v>87</v>
      </c>
      <c r="H342" s="1" t="s">
        <v>68</v>
      </c>
      <c r="I342" s="1" t="s">
        <v>294</v>
      </c>
      <c r="J342">
        <v>12</v>
      </c>
      <c r="K342" t="s">
        <v>60</v>
      </c>
      <c r="M342" s="18"/>
      <c r="N342" s="19"/>
      <c r="W342" s="1" t="s">
        <v>73</v>
      </c>
      <c r="AB342" t="s">
        <v>86</v>
      </c>
      <c r="AC342" t="str">
        <f t="shared" si="5"/>
        <v>A12SO-D12</v>
      </c>
      <c r="AF342" t="s">
        <v>162</v>
      </c>
    </row>
    <row r="343" spans="1:49" x14ac:dyDescent="0.25">
      <c r="A343">
        <v>24</v>
      </c>
      <c r="C343" t="s">
        <v>58</v>
      </c>
      <c r="G343" s="1" t="s">
        <v>87</v>
      </c>
      <c r="H343" s="1" t="s">
        <v>68</v>
      </c>
      <c r="I343" s="1" t="s">
        <v>294</v>
      </c>
      <c r="J343">
        <v>12</v>
      </c>
      <c r="K343" t="s">
        <v>60</v>
      </c>
      <c r="M343" s="18"/>
      <c r="N343" s="19"/>
      <c r="W343" s="1" t="s">
        <v>73</v>
      </c>
      <c r="AB343" t="s">
        <v>86</v>
      </c>
      <c r="AC343" t="str">
        <f t="shared" si="5"/>
        <v>A12SO-D10</v>
      </c>
      <c r="AF343" t="s">
        <v>371</v>
      </c>
    </row>
    <row r="344" spans="1:49" x14ac:dyDescent="0.25">
      <c r="A344">
        <v>25</v>
      </c>
      <c r="C344" t="s">
        <v>58</v>
      </c>
      <c r="G344" s="1" t="s">
        <v>87</v>
      </c>
      <c r="H344" s="1" t="s">
        <v>68</v>
      </c>
      <c r="I344" s="1" t="s">
        <v>294</v>
      </c>
      <c r="J344">
        <v>12</v>
      </c>
      <c r="K344" t="s">
        <v>60</v>
      </c>
      <c r="M344" s="18"/>
      <c r="N344" s="19"/>
      <c r="W344" s="1" t="s">
        <v>73</v>
      </c>
      <c r="AB344" t="s">
        <v>86</v>
      </c>
      <c r="AC344" t="str">
        <f t="shared" si="5"/>
        <v>A12SO-H2</v>
      </c>
      <c r="AF344" t="s">
        <v>122</v>
      </c>
    </row>
    <row r="345" spans="1:49" x14ac:dyDescent="0.25">
      <c r="A345">
        <v>26</v>
      </c>
      <c r="C345" t="s">
        <v>58</v>
      </c>
      <c r="G345" s="1" t="s">
        <v>87</v>
      </c>
      <c r="H345" s="1" t="s">
        <v>68</v>
      </c>
      <c r="I345" s="1" t="s">
        <v>294</v>
      </c>
      <c r="J345">
        <v>12</v>
      </c>
      <c r="K345" t="s">
        <v>60</v>
      </c>
      <c r="M345" s="18"/>
      <c r="N345" s="19"/>
      <c r="W345" s="1" t="s">
        <v>73</v>
      </c>
      <c r="AB345" t="s">
        <v>86</v>
      </c>
      <c r="AC345" t="str">
        <f t="shared" si="5"/>
        <v>A12SO-A7</v>
      </c>
      <c r="AF345" t="s">
        <v>164</v>
      </c>
    </row>
    <row r="346" spans="1:49" x14ac:dyDescent="0.25">
      <c r="A346">
        <v>27</v>
      </c>
      <c r="C346" t="s">
        <v>58</v>
      </c>
      <c r="G346" s="1" t="s">
        <v>87</v>
      </c>
      <c r="H346" s="1" t="s">
        <v>68</v>
      </c>
      <c r="I346" s="1" t="s">
        <v>294</v>
      </c>
      <c r="J346">
        <v>12</v>
      </c>
      <c r="K346" t="s">
        <v>60</v>
      </c>
      <c r="M346" s="18"/>
      <c r="N346" s="19"/>
      <c r="W346" s="1" t="s">
        <v>73</v>
      </c>
      <c r="X346" s="8">
        <v>43507</v>
      </c>
      <c r="AB346" t="s">
        <v>86</v>
      </c>
      <c r="AC346" t="str">
        <f t="shared" si="5"/>
        <v>A12SO-F7</v>
      </c>
      <c r="AD346" s="8">
        <v>43555</v>
      </c>
      <c r="AE346">
        <v>48</v>
      </c>
      <c r="AF346" t="s">
        <v>171</v>
      </c>
      <c r="AG346" t="s">
        <v>956</v>
      </c>
      <c r="AH346" s="8">
        <v>43555</v>
      </c>
      <c r="AI346">
        <v>17</v>
      </c>
      <c r="AJ346">
        <v>2</v>
      </c>
      <c r="AK346" s="53">
        <v>0.61111111111111105</v>
      </c>
    </row>
    <row r="347" spans="1:49" x14ac:dyDescent="0.25">
      <c r="A347">
        <v>28</v>
      </c>
      <c r="C347" t="s">
        <v>58</v>
      </c>
      <c r="G347" s="1" t="s">
        <v>87</v>
      </c>
      <c r="H347" s="1" t="s">
        <v>68</v>
      </c>
      <c r="I347" s="1" t="s">
        <v>294</v>
      </c>
      <c r="J347">
        <v>12</v>
      </c>
      <c r="K347" t="s">
        <v>60</v>
      </c>
      <c r="M347" s="18"/>
      <c r="N347" s="19"/>
      <c r="W347" s="1" t="s">
        <v>73</v>
      </c>
      <c r="X347" s="8">
        <v>43507</v>
      </c>
      <c r="AB347" t="s">
        <v>86</v>
      </c>
      <c r="AC347" t="str">
        <f t="shared" si="5"/>
        <v>A12SO-C8</v>
      </c>
      <c r="AD347" s="8">
        <v>43551</v>
      </c>
      <c r="AE347">
        <f>AD347-X347</f>
        <v>44</v>
      </c>
      <c r="AF347" t="s">
        <v>238</v>
      </c>
      <c r="AG347" t="s">
        <v>956</v>
      </c>
      <c r="AH347" s="8">
        <v>43551</v>
      </c>
      <c r="AI347">
        <v>30</v>
      </c>
      <c r="AJ347">
        <v>2</v>
      </c>
      <c r="AK347" s="53">
        <v>0.69444444444444453</v>
      </c>
    </row>
    <row r="348" spans="1:49" x14ac:dyDescent="0.25">
      <c r="A348">
        <v>29</v>
      </c>
      <c r="C348" t="s">
        <v>58</v>
      </c>
      <c r="G348" s="1" t="s">
        <v>87</v>
      </c>
      <c r="H348" s="1" t="s">
        <v>68</v>
      </c>
      <c r="I348" s="1" t="s">
        <v>294</v>
      </c>
      <c r="J348">
        <v>12</v>
      </c>
      <c r="K348" t="s">
        <v>60</v>
      </c>
      <c r="M348" s="18"/>
      <c r="N348" s="19"/>
      <c r="W348" s="1" t="s">
        <v>73</v>
      </c>
      <c r="X348" s="8">
        <v>43507</v>
      </c>
      <c r="AB348" t="s">
        <v>86</v>
      </c>
      <c r="AC348" t="str">
        <f t="shared" si="5"/>
        <v>A12SO-F6</v>
      </c>
      <c r="AD348" s="8">
        <v>43557</v>
      </c>
      <c r="AE348">
        <v>50</v>
      </c>
      <c r="AF348" t="s">
        <v>291</v>
      </c>
      <c r="AG348" t="s">
        <v>956</v>
      </c>
      <c r="AH348" s="8">
        <v>43557</v>
      </c>
      <c r="AI348">
        <v>23</v>
      </c>
      <c r="AJ348">
        <v>2</v>
      </c>
      <c r="AK348" s="53">
        <v>0.70347222222222217</v>
      </c>
    </row>
    <row r="349" spans="1:49" x14ac:dyDescent="0.25">
      <c r="A349">
        <v>30</v>
      </c>
      <c r="C349" t="s">
        <v>58</v>
      </c>
      <c r="G349" s="1" t="s">
        <v>87</v>
      </c>
      <c r="H349" s="1" t="s">
        <v>68</v>
      </c>
      <c r="I349" s="1" t="s">
        <v>294</v>
      </c>
      <c r="J349">
        <v>12</v>
      </c>
      <c r="K349" t="s">
        <v>60</v>
      </c>
      <c r="M349" s="18"/>
      <c r="N349" s="19"/>
      <c r="W349" s="1" t="s">
        <v>73</v>
      </c>
      <c r="AB349" t="s">
        <v>86</v>
      </c>
      <c r="AC349" t="str">
        <f t="shared" si="5"/>
        <v>A12SO-F10</v>
      </c>
      <c r="AF349" t="s">
        <v>289</v>
      </c>
    </row>
    <row r="350" spans="1:49" x14ac:dyDescent="0.25">
      <c r="A350">
        <v>31</v>
      </c>
      <c r="C350" t="s">
        <v>59</v>
      </c>
      <c r="G350" s="1" t="s">
        <v>87</v>
      </c>
      <c r="H350" s="1" t="s">
        <v>68</v>
      </c>
      <c r="I350" s="1" t="s">
        <v>294</v>
      </c>
      <c r="J350">
        <v>12</v>
      </c>
      <c r="K350" t="s">
        <v>60</v>
      </c>
      <c r="M350" s="18"/>
      <c r="N350" s="19"/>
      <c r="W350" s="1" t="s">
        <v>73</v>
      </c>
      <c r="AB350" t="s">
        <v>86</v>
      </c>
      <c r="AC350" t="str">
        <f t="shared" si="5"/>
        <v>A12SO-H1</v>
      </c>
      <c r="AF350" t="s">
        <v>239</v>
      </c>
    </row>
    <row r="351" spans="1:49" x14ac:dyDescent="0.25">
      <c r="A351">
        <v>32</v>
      </c>
      <c r="C351" t="s">
        <v>59</v>
      </c>
      <c r="G351" s="1" t="s">
        <v>87</v>
      </c>
      <c r="H351" s="1" t="s">
        <v>68</v>
      </c>
      <c r="I351" s="1" t="s">
        <v>294</v>
      </c>
      <c r="J351">
        <v>12</v>
      </c>
      <c r="K351" t="s">
        <v>60</v>
      </c>
      <c r="M351" s="18"/>
      <c r="N351" s="19"/>
      <c r="W351" s="1" t="s">
        <v>73</v>
      </c>
      <c r="AB351" t="s">
        <v>85</v>
      </c>
      <c r="AC351" t="str">
        <f t="shared" si="5"/>
        <v>A12RT-E1</v>
      </c>
      <c r="AD351" s="8">
        <v>43415</v>
      </c>
      <c r="AE351">
        <v>76</v>
      </c>
      <c r="AF351" t="s">
        <v>137</v>
      </c>
      <c r="AG351" t="s">
        <v>956</v>
      </c>
      <c r="AH351" s="8">
        <v>43415</v>
      </c>
      <c r="AI351">
        <v>6</v>
      </c>
      <c r="AJ351">
        <v>2</v>
      </c>
      <c r="AK351" s="53">
        <v>0.52430555555555558</v>
      </c>
      <c r="AL351" s="8">
        <v>43430</v>
      </c>
      <c r="AM351" s="53">
        <v>0.85416666666666663</v>
      </c>
      <c r="AO351">
        <v>6</v>
      </c>
      <c r="AP351">
        <v>20</v>
      </c>
      <c r="AQ351" s="8">
        <v>43430</v>
      </c>
      <c r="AR351" s="53">
        <v>0.85416666666666663</v>
      </c>
      <c r="AS351" s="8">
        <v>43516</v>
      </c>
      <c r="AT351" s="53">
        <v>0.83333333333333337</v>
      </c>
      <c r="AV351" s="8">
        <v>43516</v>
      </c>
      <c r="AW351">
        <v>0</v>
      </c>
    </row>
    <row r="352" spans="1:49" x14ac:dyDescent="0.25">
      <c r="A352">
        <v>33</v>
      </c>
      <c r="C352" t="s">
        <v>59</v>
      </c>
      <c r="G352" s="1" t="s">
        <v>87</v>
      </c>
      <c r="H352" s="1" t="s">
        <v>68</v>
      </c>
      <c r="I352" s="1" t="s">
        <v>294</v>
      </c>
      <c r="J352">
        <v>12</v>
      </c>
      <c r="K352" t="s">
        <v>60</v>
      </c>
      <c r="M352" s="18"/>
      <c r="N352" s="19"/>
      <c r="W352" s="1" t="s">
        <v>73</v>
      </c>
      <c r="AB352" t="s">
        <v>86</v>
      </c>
      <c r="AC352" t="str">
        <f t="shared" si="5"/>
        <v>A12SO-D1</v>
      </c>
      <c r="AF352" t="s">
        <v>288</v>
      </c>
    </row>
    <row r="353" spans="1:49" x14ac:dyDescent="0.25">
      <c r="A353">
        <v>34</v>
      </c>
      <c r="C353" t="s">
        <v>59</v>
      </c>
      <c r="G353" s="1" t="s">
        <v>87</v>
      </c>
      <c r="H353" s="1" t="s">
        <v>68</v>
      </c>
      <c r="I353" s="1" t="s">
        <v>294</v>
      </c>
      <c r="J353">
        <v>12</v>
      </c>
      <c r="K353" t="s">
        <v>60</v>
      </c>
      <c r="M353" s="18"/>
      <c r="N353" s="19"/>
      <c r="W353" s="1" t="s">
        <v>73</v>
      </c>
      <c r="X353" s="8">
        <v>43507</v>
      </c>
      <c r="AB353" t="s">
        <v>86</v>
      </c>
      <c r="AC353" t="str">
        <f t="shared" si="5"/>
        <v>A12SO-A9</v>
      </c>
      <c r="AD353" s="8">
        <v>43552</v>
      </c>
      <c r="AE353">
        <v>45</v>
      </c>
      <c r="AF353" t="s">
        <v>133</v>
      </c>
      <c r="AG353" t="s">
        <v>956</v>
      </c>
      <c r="AH353" s="8">
        <v>43552</v>
      </c>
      <c r="AI353">
        <v>18</v>
      </c>
      <c r="AJ353">
        <v>1</v>
      </c>
      <c r="AK353" s="53">
        <v>0.70833333333333337</v>
      </c>
    </row>
    <row r="354" spans="1:49" x14ac:dyDescent="0.25">
      <c r="A354">
        <v>35</v>
      </c>
      <c r="C354" t="s">
        <v>59</v>
      </c>
      <c r="G354" s="1" t="s">
        <v>87</v>
      </c>
      <c r="H354" s="1" t="s">
        <v>68</v>
      </c>
      <c r="I354" s="1" t="s">
        <v>294</v>
      </c>
      <c r="J354">
        <v>12</v>
      </c>
      <c r="K354" t="s">
        <v>60</v>
      </c>
      <c r="M354" s="18"/>
      <c r="N354" s="19"/>
      <c r="W354" s="1" t="s">
        <v>73</v>
      </c>
      <c r="X354" s="8">
        <v>43507</v>
      </c>
      <c r="AB354" t="s">
        <v>86</v>
      </c>
      <c r="AC354" t="str">
        <f t="shared" si="5"/>
        <v>A12SO-G1</v>
      </c>
      <c r="AD354" s="8">
        <v>43551</v>
      </c>
      <c r="AE354">
        <v>44</v>
      </c>
      <c r="AF354" t="s">
        <v>290</v>
      </c>
      <c r="AG354" t="s">
        <v>956</v>
      </c>
      <c r="AH354" s="8">
        <v>43551</v>
      </c>
      <c r="AI354">
        <v>15</v>
      </c>
      <c r="AJ354">
        <v>1</v>
      </c>
      <c r="AK354" s="53">
        <v>0.69444444444444453</v>
      </c>
    </row>
    <row r="355" spans="1:49" x14ac:dyDescent="0.25">
      <c r="A355">
        <v>36</v>
      </c>
      <c r="C355" t="s">
        <v>59</v>
      </c>
      <c r="G355" s="1" t="s">
        <v>87</v>
      </c>
      <c r="H355" s="1" t="s">
        <v>68</v>
      </c>
      <c r="I355" s="1" t="s">
        <v>294</v>
      </c>
      <c r="J355">
        <v>12</v>
      </c>
      <c r="K355" t="s">
        <v>60</v>
      </c>
      <c r="M355" s="18"/>
      <c r="N355" s="19"/>
      <c r="W355" s="1" t="s">
        <v>73</v>
      </c>
      <c r="X355" s="8">
        <v>43507</v>
      </c>
      <c r="AB355" t="s">
        <v>86</v>
      </c>
      <c r="AC355" t="str">
        <f t="shared" si="5"/>
        <v>A12SO-F4</v>
      </c>
      <c r="AD355" s="8">
        <v>43557</v>
      </c>
      <c r="AE355">
        <f>AD355-X355</f>
        <v>50</v>
      </c>
      <c r="AF355" t="s">
        <v>150</v>
      </c>
      <c r="AG355" t="s">
        <v>956</v>
      </c>
      <c r="AH355" s="8">
        <v>43557</v>
      </c>
      <c r="AI355">
        <v>22</v>
      </c>
      <c r="AJ355">
        <v>2</v>
      </c>
      <c r="AK355" s="53">
        <v>0.70347222222222217</v>
      </c>
    </row>
    <row r="356" spans="1:49" x14ac:dyDescent="0.25">
      <c r="A356">
        <v>37</v>
      </c>
      <c r="C356" t="s">
        <v>59</v>
      </c>
      <c r="G356" s="1" t="s">
        <v>87</v>
      </c>
      <c r="H356" s="1" t="s">
        <v>68</v>
      </c>
      <c r="I356" s="1" t="s">
        <v>294</v>
      </c>
      <c r="J356">
        <v>12</v>
      </c>
      <c r="K356" t="s">
        <v>60</v>
      </c>
      <c r="M356" s="18"/>
      <c r="N356" s="19"/>
      <c r="W356" s="1" t="s">
        <v>73</v>
      </c>
      <c r="AB356" t="s">
        <v>86</v>
      </c>
      <c r="AC356" t="str">
        <f t="shared" si="5"/>
        <v>A12SO-A1</v>
      </c>
      <c r="AF356" t="s">
        <v>247</v>
      </c>
    </row>
    <row r="357" spans="1:49" x14ac:dyDescent="0.25">
      <c r="A357">
        <v>38</v>
      </c>
      <c r="C357" t="s">
        <v>59</v>
      </c>
      <c r="G357" s="1" t="s">
        <v>87</v>
      </c>
      <c r="H357" s="1" t="s">
        <v>68</v>
      </c>
      <c r="I357" s="1" t="s">
        <v>294</v>
      </c>
      <c r="J357">
        <v>12</v>
      </c>
      <c r="K357" t="s">
        <v>60</v>
      </c>
      <c r="M357" s="18"/>
      <c r="N357" s="19"/>
      <c r="W357" s="1" t="s">
        <v>73</v>
      </c>
      <c r="AB357" t="s">
        <v>86</v>
      </c>
      <c r="AC357" t="str">
        <f t="shared" si="5"/>
        <v>A12SO-A10</v>
      </c>
      <c r="AF357" t="s">
        <v>138</v>
      </c>
    </row>
    <row r="358" spans="1:49" x14ac:dyDescent="0.25">
      <c r="A358">
        <v>39</v>
      </c>
      <c r="C358" t="s">
        <v>59</v>
      </c>
      <c r="G358" s="1" t="s">
        <v>87</v>
      </c>
      <c r="H358" s="1" t="s">
        <v>68</v>
      </c>
      <c r="I358" s="1" t="s">
        <v>294</v>
      </c>
      <c r="J358">
        <v>12</v>
      </c>
      <c r="K358" t="s">
        <v>60</v>
      </c>
      <c r="M358" s="18"/>
      <c r="N358" s="19"/>
      <c r="W358" s="1" t="s">
        <v>73</v>
      </c>
      <c r="AB358" t="s">
        <v>86</v>
      </c>
      <c r="AC358" t="str">
        <f t="shared" si="5"/>
        <v>A12SO-C9</v>
      </c>
      <c r="AF358" t="s">
        <v>176</v>
      </c>
    </row>
    <row r="359" spans="1:49" x14ac:dyDescent="0.25">
      <c r="A359">
        <v>40</v>
      </c>
      <c r="C359" t="s">
        <v>59</v>
      </c>
      <c r="G359" s="1" t="s">
        <v>87</v>
      </c>
      <c r="H359" s="1" t="s">
        <v>68</v>
      </c>
      <c r="I359" s="1" t="s">
        <v>294</v>
      </c>
      <c r="J359">
        <v>12</v>
      </c>
      <c r="K359" t="s">
        <v>60</v>
      </c>
      <c r="M359" s="18"/>
      <c r="N359" s="19"/>
      <c r="W359" s="1" t="s">
        <v>73</v>
      </c>
      <c r="AB359" t="s">
        <v>86</v>
      </c>
      <c r="AC359" t="str">
        <f t="shared" si="5"/>
        <v>A12SO-B3</v>
      </c>
      <c r="AF359" t="s">
        <v>242</v>
      </c>
    </row>
    <row r="360" spans="1:49" x14ac:dyDescent="0.25">
      <c r="A360">
        <v>41</v>
      </c>
      <c r="C360" t="s">
        <v>59</v>
      </c>
      <c r="G360" s="1" t="s">
        <v>87</v>
      </c>
      <c r="H360" s="1" t="s">
        <v>68</v>
      </c>
      <c r="I360" s="1" t="s">
        <v>294</v>
      </c>
      <c r="J360">
        <v>12</v>
      </c>
      <c r="K360" t="s">
        <v>60</v>
      </c>
      <c r="M360" s="18"/>
      <c r="N360" s="19"/>
      <c r="W360" s="1" t="s">
        <v>73</v>
      </c>
      <c r="AB360" t="s">
        <v>85</v>
      </c>
      <c r="AC360" t="str">
        <f t="shared" si="5"/>
        <v>A12RT-D6</v>
      </c>
      <c r="AD360" s="8">
        <v>43412</v>
      </c>
      <c r="AE360" s="83">
        <f>AD360-I360</f>
        <v>73</v>
      </c>
      <c r="AF360" t="s">
        <v>160</v>
      </c>
      <c r="AG360" t="s">
        <v>956</v>
      </c>
      <c r="AH360" s="8">
        <v>43412</v>
      </c>
      <c r="AI360">
        <v>23</v>
      </c>
      <c r="AJ360">
        <v>2</v>
      </c>
      <c r="AK360" s="53">
        <v>0.60972222222222217</v>
      </c>
      <c r="AL360" s="8">
        <v>43421</v>
      </c>
      <c r="AM360" s="53">
        <v>0.84722222222222221</v>
      </c>
      <c r="AO360">
        <v>4</v>
      </c>
      <c r="AP360">
        <v>26</v>
      </c>
      <c r="AQ360" s="8">
        <v>43421</v>
      </c>
      <c r="AR360" s="53">
        <v>0.84722222222222221</v>
      </c>
      <c r="AS360" s="8">
        <v>43483</v>
      </c>
      <c r="AT360" s="53">
        <v>0.85416666666666663</v>
      </c>
      <c r="AV360" s="8">
        <v>43483</v>
      </c>
      <c r="AW360">
        <v>0</v>
      </c>
    </row>
    <row r="361" spans="1:49" x14ac:dyDescent="0.25">
      <c r="A361">
        <v>42</v>
      </c>
      <c r="C361" t="s">
        <v>59</v>
      </c>
      <c r="G361" s="1" t="s">
        <v>87</v>
      </c>
      <c r="H361" s="1" t="s">
        <v>68</v>
      </c>
      <c r="I361" s="1" t="s">
        <v>294</v>
      </c>
      <c r="J361">
        <v>12</v>
      </c>
      <c r="K361" t="s">
        <v>60</v>
      </c>
      <c r="M361" s="18"/>
      <c r="N361" s="19"/>
      <c r="W361" s="1" t="s">
        <v>73</v>
      </c>
      <c r="X361" s="8">
        <v>43507</v>
      </c>
      <c r="AB361" t="s">
        <v>86</v>
      </c>
      <c r="AC361" t="s">
        <v>1843</v>
      </c>
      <c r="AD361" s="8">
        <v>43551</v>
      </c>
      <c r="AE361" s="83" t="s">
        <v>189</v>
      </c>
      <c r="AF361" t="s">
        <v>137</v>
      </c>
      <c r="AG361" t="s">
        <v>956</v>
      </c>
      <c r="AH361" s="8">
        <v>43551</v>
      </c>
      <c r="AI361">
        <v>10</v>
      </c>
      <c r="AJ361">
        <v>2</v>
      </c>
      <c r="AK361" s="53">
        <v>0.69444444444444453</v>
      </c>
      <c r="AM361" s="53"/>
      <c r="AR361" s="53"/>
      <c r="AT361" s="53"/>
    </row>
    <row r="362" spans="1:49" x14ac:dyDescent="0.25">
      <c r="A362">
        <v>1</v>
      </c>
      <c r="C362" t="s">
        <v>58</v>
      </c>
      <c r="G362" s="1" t="s">
        <v>87</v>
      </c>
      <c r="I362" s="1" t="s">
        <v>300</v>
      </c>
      <c r="J362">
        <v>8</v>
      </c>
      <c r="K362" t="s">
        <v>60</v>
      </c>
      <c r="W362" s="1" t="s">
        <v>69</v>
      </c>
      <c r="AB362" t="s">
        <v>84</v>
      </c>
      <c r="AC362" t="s">
        <v>306</v>
      </c>
    </row>
    <row r="363" spans="1:49" x14ac:dyDescent="0.25">
      <c r="A363">
        <v>2</v>
      </c>
      <c r="C363" t="s">
        <v>58</v>
      </c>
      <c r="G363" s="1" t="s">
        <v>87</v>
      </c>
      <c r="I363" s="1" t="s">
        <v>300</v>
      </c>
      <c r="J363">
        <v>8</v>
      </c>
      <c r="K363" t="s">
        <v>60</v>
      </c>
      <c r="W363" s="1" t="s">
        <v>69</v>
      </c>
      <c r="AB363" t="s">
        <v>84</v>
      </c>
      <c r="AC363" t="s">
        <v>307</v>
      </c>
    </row>
    <row r="364" spans="1:49" x14ac:dyDescent="0.25">
      <c r="A364">
        <v>3</v>
      </c>
      <c r="C364" t="s">
        <v>58</v>
      </c>
      <c r="G364" s="1" t="s">
        <v>87</v>
      </c>
      <c r="I364" s="1" t="s">
        <v>300</v>
      </c>
      <c r="J364">
        <v>8</v>
      </c>
      <c r="K364" t="s">
        <v>60</v>
      </c>
      <c r="W364" s="1" t="s">
        <v>69</v>
      </c>
      <c r="AB364" t="s">
        <v>84</v>
      </c>
      <c r="AC364" t="s">
        <v>308</v>
      </c>
    </row>
    <row r="365" spans="1:49" x14ac:dyDescent="0.25">
      <c r="A365">
        <v>4</v>
      </c>
      <c r="C365" t="s">
        <v>58</v>
      </c>
      <c r="G365" s="1" t="s">
        <v>87</v>
      </c>
      <c r="I365" s="1" t="s">
        <v>300</v>
      </c>
      <c r="J365">
        <v>8</v>
      </c>
      <c r="K365" t="s">
        <v>60</v>
      </c>
      <c r="W365" s="1" t="s">
        <v>69</v>
      </c>
      <c r="AB365" t="s">
        <v>84</v>
      </c>
      <c r="AC365" t="s">
        <v>309</v>
      </c>
    </row>
    <row r="366" spans="1:49" x14ac:dyDescent="0.25">
      <c r="A366">
        <v>5</v>
      </c>
      <c r="C366" t="s">
        <v>58</v>
      </c>
      <c r="G366" s="1" t="s">
        <v>87</v>
      </c>
      <c r="I366" s="1" t="s">
        <v>300</v>
      </c>
      <c r="J366">
        <v>8</v>
      </c>
      <c r="K366" t="s">
        <v>60</v>
      </c>
      <c r="W366" s="1" t="s">
        <v>69</v>
      </c>
      <c r="AB366" t="s">
        <v>84</v>
      </c>
      <c r="AC366" t="s">
        <v>310</v>
      </c>
    </row>
    <row r="367" spans="1:49" x14ac:dyDescent="0.25">
      <c r="A367">
        <v>6</v>
      </c>
      <c r="C367" t="s">
        <v>58</v>
      </c>
      <c r="G367" s="1" t="s">
        <v>87</v>
      </c>
      <c r="I367" s="1" t="s">
        <v>300</v>
      </c>
      <c r="J367">
        <v>8</v>
      </c>
      <c r="K367" t="s">
        <v>60</v>
      </c>
      <c r="W367" s="1" t="s">
        <v>69</v>
      </c>
      <c r="AB367" t="s">
        <v>84</v>
      </c>
      <c r="AC367" t="s">
        <v>311</v>
      </c>
    </row>
    <row r="368" spans="1:49" x14ac:dyDescent="0.25">
      <c r="A368">
        <v>7</v>
      </c>
      <c r="C368" t="s">
        <v>58</v>
      </c>
      <c r="G368" s="1" t="s">
        <v>87</v>
      </c>
      <c r="I368" s="1" t="s">
        <v>300</v>
      </c>
      <c r="J368">
        <v>8</v>
      </c>
      <c r="K368" t="s">
        <v>60</v>
      </c>
      <c r="W368" s="1" t="s">
        <v>69</v>
      </c>
      <c r="AB368" t="s">
        <v>84</v>
      </c>
      <c r="AC368" t="s">
        <v>312</v>
      </c>
    </row>
    <row r="369" spans="1:29" x14ac:dyDescent="0.25">
      <c r="A369">
        <v>8</v>
      </c>
      <c r="C369" t="s">
        <v>58</v>
      </c>
      <c r="G369" s="1" t="s">
        <v>87</v>
      </c>
      <c r="I369" s="1" t="s">
        <v>300</v>
      </c>
      <c r="J369">
        <v>8</v>
      </c>
      <c r="K369" t="s">
        <v>60</v>
      </c>
      <c r="W369" s="1" t="s">
        <v>69</v>
      </c>
      <c r="AB369" t="s">
        <v>84</v>
      </c>
      <c r="AC369" t="s">
        <v>313</v>
      </c>
    </row>
    <row r="370" spans="1:29" x14ac:dyDescent="0.25">
      <c r="A370">
        <v>9</v>
      </c>
      <c r="C370" t="s">
        <v>58</v>
      </c>
      <c r="G370" s="1" t="s">
        <v>87</v>
      </c>
      <c r="I370" s="1" t="s">
        <v>300</v>
      </c>
      <c r="J370">
        <v>8</v>
      </c>
      <c r="K370" t="s">
        <v>60</v>
      </c>
      <c r="W370" s="1" t="s">
        <v>69</v>
      </c>
      <c r="AB370" t="s">
        <v>84</v>
      </c>
      <c r="AC370" t="s">
        <v>314</v>
      </c>
    </row>
    <row r="371" spans="1:29" x14ac:dyDescent="0.25">
      <c r="A371">
        <v>10</v>
      </c>
      <c r="C371" t="s">
        <v>58</v>
      </c>
      <c r="G371" s="1" t="s">
        <v>87</v>
      </c>
      <c r="I371" s="1" t="s">
        <v>300</v>
      </c>
      <c r="J371">
        <v>8</v>
      </c>
      <c r="K371" t="s">
        <v>60</v>
      </c>
      <c r="W371" s="1" t="s">
        <v>69</v>
      </c>
      <c r="AB371" t="s">
        <v>84</v>
      </c>
      <c r="AC371" t="s">
        <v>315</v>
      </c>
    </row>
    <row r="372" spans="1:29" x14ac:dyDescent="0.25">
      <c r="A372">
        <v>11</v>
      </c>
      <c r="C372" t="s">
        <v>58</v>
      </c>
      <c r="G372" s="1" t="s">
        <v>87</v>
      </c>
      <c r="I372" s="1" t="s">
        <v>300</v>
      </c>
      <c r="J372">
        <v>8</v>
      </c>
      <c r="K372" t="s">
        <v>60</v>
      </c>
      <c r="W372" s="1" t="s">
        <v>69</v>
      </c>
      <c r="AB372" t="s">
        <v>84</v>
      </c>
      <c r="AC372" t="s">
        <v>316</v>
      </c>
    </row>
    <row r="373" spans="1:29" x14ac:dyDescent="0.25">
      <c r="A373">
        <v>12</v>
      </c>
      <c r="C373" t="s">
        <v>58</v>
      </c>
      <c r="G373" s="1" t="s">
        <v>87</v>
      </c>
      <c r="I373" s="1" t="s">
        <v>300</v>
      </c>
      <c r="J373">
        <v>8</v>
      </c>
      <c r="K373" t="s">
        <v>60</v>
      </c>
      <c r="W373" s="1" t="s">
        <v>69</v>
      </c>
      <c r="AB373" t="s">
        <v>84</v>
      </c>
      <c r="AC373" t="s">
        <v>317</v>
      </c>
    </row>
    <row r="374" spans="1:29" x14ac:dyDescent="0.25">
      <c r="A374">
        <v>13</v>
      </c>
      <c r="C374" t="s">
        <v>58</v>
      </c>
      <c r="G374" s="1" t="s">
        <v>87</v>
      </c>
      <c r="I374" s="1" t="s">
        <v>300</v>
      </c>
      <c r="J374">
        <v>8</v>
      </c>
      <c r="K374" t="s">
        <v>60</v>
      </c>
      <c r="W374" s="1" t="s">
        <v>69</v>
      </c>
      <c r="AB374" t="s">
        <v>84</v>
      </c>
      <c r="AC374" t="s">
        <v>318</v>
      </c>
    </row>
    <row r="375" spans="1:29" x14ac:dyDescent="0.25">
      <c r="A375">
        <v>14</v>
      </c>
      <c r="C375" t="s">
        <v>58</v>
      </c>
      <c r="G375" s="1" t="s">
        <v>87</v>
      </c>
      <c r="I375" s="1" t="s">
        <v>300</v>
      </c>
      <c r="J375">
        <v>8</v>
      </c>
      <c r="K375" t="s">
        <v>60</v>
      </c>
      <c r="W375" s="1" t="s">
        <v>69</v>
      </c>
      <c r="AB375" t="s">
        <v>84</v>
      </c>
      <c r="AC375" t="s">
        <v>319</v>
      </c>
    </row>
    <row r="376" spans="1:29" x14ac:dyDescent="0.25">
      <c r="A376">
        <v>15</v>
      </c>
      <c r="C376" t="s">
        <v>58</v>
      </c>
      <c r="G376" s="1" t="s">
        <v>87</v>
      </c>
      <c r="I376" s="1" t="s">
        <v>300</v>
      </c>
      <c r="J376">
        <v>8</v>
      </c>
      <c r="K376" t="s">
        <v>60</v>
      </c>
      <c r="W376" s="1" t="s">
        <v>69</v>
      </c>
      <c r="AB376" t="s">
        <v>84</v>
      </c>
      <c r="AC376" t="s">
        <v>320</v>
      </c>
    </row>
    <row r="377" spans="1:29" x14ac:dyDescent="0.25">
      <c r="A377">
        <v>16</v>
      </c>
      <c r="C377" t="s">
        <v>59</v>
      </c>
      <c r="G377" s="1" t="s">
        <v>87</v>
      </c>
      <c r="I377" s="1" t="s">
        <v>300</v>
      </c>
      <c r="J377">
        <v>8</v>
      </c>
      <c r="K377" t="s">
        <v>60</v>
      </c>
      <c r="W377" s="1" t="s">
        <v>69</v>
      </c>
      <c r="AB377" t="s">
        <v>84</v>
      </c>
      <c r="AC377" t="s">
        <v>321</v>
      </c>
    </row>
    <row r="378" spans="1:29" x14ac:dyDescent="0.25">
      <c r="A378">
        <v>17</v>
      </c>
      <c r="C378" t="s">
        <v>59</v>
      </c>
      <c r="G378" s="1" t="s">
        <v>87</v>
      </c>
      <c r="I378" s="1" t="s">
        <v>300</v>
      </c>
      <c r="J378">
        <v>8</v>
      </c>
      <c r="K378" t="s">
        <v>60</v>
      </c>
      <c r="W378" s="1" t="s">
        <v>69</v>
      </c>
      <c r="AB378" t="s">
        <v>84</v>
      </c>
      <c r="AC378" t="s">
        <v>322</v>
      </c>
    </row>
    <row r="379" spans="1:29" x14ac:dyDescent="0.25">
      <c r="A379">
        <v>18</v>
      </c>
      <c r="C379" t="s">
        <v>59</v>
      </c>
      <c r="G379" s="1" t="s">
        <v>87</v>
      </c>
      <c r="I379" s="1" t="s">
        <v>300</v>
      </c>
      <c r="J379">
        <v>8</v>
      </c>
      <c r="K379" t="s">
        <v>60</v>
      </c>
      <c r="W379" s="1" t="s">
        <v>69</v>
      </c>
      <c r="AB379" t="s">
        <v>84</v>
      </c>
      <c r="AC379" t="s">
        <v>323</v>
      </c>
    </row>
    <row r="380" spans="1:29" x14ac:dyDescent="0.25">
      <c r="A380">
        <v>19</v>
      </c>
      <c r="C380" t="s">
        <v>59</v>
      </c>
      <c r="G380" s="1" t="s">
        <v>87</v>
      </c>
      <c r="I380" s="1" t="s">
        <v>300</v>
      </c>
      <c r="J380">
        <v>8</v>
      </c>
      <c r="K380" t="s">
        <v>60</v>
      </c>
      <c r="W380" s="1" t="s">
        <v>69</v>
      </c>
      <c r="AB380" t="s">
        <v>84</v>
      </c>
      <c r="AC380" t="s">
        <v>324</v>
      </c>
    </row>
    <row r="381" spans="1:29" x14ac:dyDescent="0.25">
      <c r="A381">
        <v>20</v>
      </c>
      <c r="C381" t="s">
        <v>59</v>
      </c>
      <c r="G381" s="1" t="s">
        <v>87</v>
      </c>
      <c r="I381" s="1" t="s">
        <v>300</v>
      </c>
      <c r="J381">
        <v>8</v>
      </c>
      <c r="K381" t="s">
        <v>60</v>
      </c>
      <c r="W381" s="1" t="s">
        <v>69</v>
      </c>
      <c r="AB381" t="s">
        <v>84</v>
      </c>
      <c r="AC381" t="s">
        <v>325</v>
      </c>
    </row>
    <row r="382" spans="1:29" x14ac:dyDescent="0.25">
      <c r="A382">
        <v>21</v>
      </c>
      <c r="C382" t="s">
        <v>59</v>
      </c>
      <c r="G382" s="1" t="s">
        <v>87</v>
      </c>
      <c r="I382" s="1" t="s">
        <v>300</v>
      </c>
      <c r="J382">
        <v>8</v>
      </c>
      <c r="K382" t="s">
        <v>60</v>
      </c>
      <c r="W382" s="1" t="s">
        <v>69</v>
      </c>
      <c r="AB382" t="s">
        <v>84</v>
      </c>
      <c r="AC382" t="s">
        <v>326</v>
      </c>
    </row>
    <row r="383" spans="1:29" x14ac:dyDescent="0.25">
      <c r="A383">
        <v>22</v>
      </c>
      <c r="C383" t="s">
        <v>59</v>
      </c>
      <c r="G383" s="1" t="s">
        <v>87</v>
      </c>
      <c r="I383" s="1" t="s">
        <v>300</v>
      </c>
      <c r="J383">
        <v>8</v>
      </c>
      <c r="K383" t="s">
        <v>60</v>
      </c>
      <c r="W383" s="1" t="s">
        <v>69</v>
      </c>
      <c r="AB383" t="s">
        <v>84</v>
      </c>
      <c r="AC383" t="s">
        <v>327</v>
      </c>
    </row>
    <row r="384" spans="1:29" x14ac:dyDescent="0.25">
      <c r="A384">
        <v>23</v>
      </c>
      <c r="C384" t="s">
        <v>59</v>
      </c>
      <c r="G384" s="1" t="s">
        <v>87</v>
      </c>
      <c r="I384" s="1" t="s">
        <v>300</v>
      </c>
      <c r="J384">
        <v>8</v>
      </c>
      <c r="K384" t="s">
        <v>60</v>
      </c>
      <c r="W384" s="1" t="s">
        <v>69</v>
      </c>
      <c r="AB384" t="s">
        <v>84</v>
      </c>
      <c r="AC384" t="s">
        <v>328</v>
      </c>
    </row>
    <row r="385" spans="1:49" x14ac:dyDescent="0.25">
      <c r="A385">
        <v>24</v>
      </c>
      <c r="C385" t="s">
        <v>59</v>
      </c>
      <c r="G385" s="1" t="s">
        <v>87</v>
      </c>
      <c r="I385" s="1" t="s">
        <v>300</v>
      </c>
      <c r="J385">
        <v>8</v>
      </c>
      <c r="K385" t="s">
        <v>60</v>
      </c>
      <c r="W385" s="1" t="s">
        <v>69</v>
      </c>
      <c r="AB385" t="s">
        <v>84</v>
      </c>
      <c r="AC385" t="s">
        <v>329</v>
      </c>
    </row>
    <row r="386" spans="1:49" x14ac:dyDescent="0.25">
      <c r="A386">
        <v>25</v>
      </c>
      <c r="C386" t="s">
        <v>59</v>
      </c>
      <c r="G386" s="1" t="s">
        <v>87</v>
      </c>
      <c r="I386" s="1" t="s">
        <v>300</v>
      </c>
      <c r="J386">
        <v>8</v>
      </c>
      <c r="K386" t="s">
        <v>60</v>
      </c>
      <c r="W386" s="1" t="s">
        <v>69</v>
      </c>
      <c r="AB386" t="s">
        <v>84</v>
      </c>
      <c r="AC386" t="s">
        <v>330</v>
      </c>
    </row>
    <row r="387" spans="1:49" x14ac:dyDescent="0.25">
      <c r="A387">
        <v>26</v>
      </c>
      <c r="C387" t="s">
        <v>59</v>
      </c>
      <c r="G387" s="1" t="s">
        <v>87</v>
      </c>
      <c r="I387" s="1" t="s">
        <v>300</v>
      </c>
      <c r="J387">
        <v>8</v>
      </c>
      <c r="K387" t="s">
        <v>60</v>
      </c>
      <c r="W387" s="1" t="s">
        <v>69</v>
      </c>
      <c r="AB387" t="s">
        <v>84</v>
      </c>
      <c r="AC387" t="s">
        <v>331</v>
      </c>
    </row>
    <row r="388" spans="1:49" x14ac:dyDescent="0.25">
      <c r="A388">
        <v>27</v>
      </c>
      <c r="C388" t="s">
        <v>59</v>
      </c>
      <c r="G388" s="1" t="s">
        <v>87</v>
      </c>
      <c r="I388" s="1" t="s">
        <v>300</v>
      </c>
      <c r="J388">
        <v>8</v>
      </c>
      <c r="K388" t="s">
        <v>60</v>
      </c>
      <c r="W388" s="1" t="s">
        <v>69</v>
      </c>
      <c r="AB388" t="s">
        <v>84</v>
      </c>
      <c r="AC388" t="s">
        <v>332</v>
      </c>
    </row>
    <row r="389" spans="1:49" x14ac:dyDescent="0.25">
      <c r="A389">
        <v>28</v>
      </c>
      <c r="C389" t="s">
        <v>59</v>
      </c>
      <c r="G389" s="1" t="s">
        <v>87</v>
      </c>
      <c r="I389" s="1" t="s">
        <v>300</v>
      </c>
      <c r="J389">
        <v>8</v>
      </c>
      <c r="K389" t="s">
        <v>60</v>
      </c>
      <c r="W389" s="1" t="s">
        <v>69</v>
      </c>
      <c r="AB389" t="s">
        <v>84</v>
      </c>
      <c r="AC389" t="s">
        <v>333</v>
      </c>
    </row>
    <row r="390" spans="1:49" x14ac:dyDescent="0.25">
      <c r="A390">
        <v>29</v>
      </c>
      <c r="C390" t="s">
        <v>59</v>
      </c>
      <c r="G390" s="1" t="s">
        <v>87</v>
      </c>
      <c r="I390" s="1" t="s">
        <v>300</v>
      </c>
      <c r="J390">
        <v>8</v>
      </c>
      <c r="K390" t="s">
        <v>60</v>
      </c>
      <c r="W390" s="1" t="s">
        <v>69</v>
      </c>
      <c r="AB390" t="s">
        <v>84</v>
      </c>
      <c r="AC390" t="s">
        <v>334</v>
      </c>
    </row>
    <row r="391" spans="1:49" x14ac:dyDescent="0.25">
      <c r="A391">
        <v>30</v>
      </c>
      <c r="C391" t="s">
        <v>59</v>
      </c>
      <c r="G391" s="1" t="s">
        <v>87</v>
      </c>
      <c r="I391" s="1" t="s">
        <v>300</v>
      </c>
      <c r="J391">
        <v>8</v>
      </c>
      <c r="K391" t="s">
        <v>60</v>
      </c>
      <c r="W391" s="1" t="s">
        <v>69</v>
      </c>
      <c r="AB391" t="s">
        <v>84</v>
      </c>
      <c r="AC391" t="s">
        <v>335</v>
      </c>
    </row>
    <row r="392" spans="1:49" x14ac:dyDescent="0.25">
      <c r="A392">
        <v>1</v>
      </c>
      <c r="C392" t="s">
        <v>58</v>
      </c>
      <c r="G392" s="1" t="s">
        <v>87</v>
      </c>
      <c r="I392" s="1" t="s">
        <v>300</v>
      </c>
      <c r="J392">
        <v>8</v>
      </c>
      <c r="K392" t="s">
        <v>60</v>
      </c>
      <c r="W392" s="1" t="s">
        <v>69</v>
      </c>
      <c r="AB392" t="s">
        <v>85</v>
      </c>
      <c r="AC392" t="str">
        <f t="shared" ref="AC392:AC423" si="6">"A8"&amp;AB392&amp;"-"&amp;AF392</f>
        <v>A8RT-H5</v>
      </c>
      <c r="AF392" t="s">
        <v>145</v>
      </c>
    </row>
    <row r="393" spans="1:49" x14ac:dyDescent="0.25">
      <c r="A393">
        <v>2</v>
      </c>
      <c r="C393" t="s">
        <v>58</v>
      </c>
      <c r="G393" s="1" t="s">
        <v>87</v>
      </c>
      <c r="I393" s="1" t="s">
        <v>300</v>
      </c>
      <c r="J393">
        <v>8</v>
      </c>
      <c r="K393" t="s">
        <v>60</v>
      </c>
      <c r="W393" s="1" t="s">
        <v>69</v>
      </c>
      <c r="AB393" t="s">
        <v>85</v>
      </c>
      <c r="AC393" t="str">
        <f t="shared" si="6"/>
        <v>A8RT-G11</v>
      </c>
      <c r="AF393" t="s">
        <v>249</v>
      </c>
    </row>
    <row r="394" spans="1:49" x14ac:dyDescent="0.25">
      <c r="A394">
        <v>3</v>
      </c>
      <c r="C394" t="s">
        <v>58</v>
      </c>
      <c r="G394" s="1" t="s">
        <v>87</v>
      </c>
      <c r="I394" s="1" t="s">
        <v>300</v>
      </c>
      <c r="J394">
        <v>8</v>
      </c>
      <c r="K394" t="s">
        <v>60</v>
      </c>
      <c r="W394" s="1" t="s">
        <v>69</v>
      </c>
      <c r="AB394" t="s">
        <v>85</v>
      </c>
      <c r="AC394" t="str">
        <f t="shared" si="6"/>
        <v>A8RT-B6</v>
      </c>
      <c r="AF394" t="s">
        <v>130</v>
      </c>
    </row>
    <row r="395" spans="1:49" x14ac:dyDescent="0.25">
      <c r="A395">
        <v>4</v>
      </c>
      <c r="C395" t="s">
        <v>58</v>
      </c>
      <c r="G395" s="1" t="s">
        <v>87</v>
      </c>
      <c r="I395" s="1" t="s">
        <v>300</v>
      </c>
      <c r="J395">
        <v>8</v>
      </c>
      <c r="K395" t="s">
        <v>60</v>
      </c>
      <c r="W395" s="1" t="s">
        <v>69</v>
      </c>
      <c r="AB395" t="s">
        <v>85</v>
      </c>
      <c r="AC395" t="str">
        <f t="shared" si="6"/>
        <v>A8RT-C5</v>
      </c>
      <c r="AD395" s="8">
        <v>43378</v>
      </c>
      <c r="AE395">
        <v>42</v>
      </c>
      <c r="AF395" t="s">
        <v>123</v>
      </c>
      <c r="AG395" t="s">
        <v>956</v>
      </c>
      <c r="AI395">
        <v>9</v>
      </c>
      <c r="AJ395">
        <v>2</v>
      </c>
      <c r="AK395" s="53">
        <v>0.49305555555555558</v>
      </c>
      <c r="AL395" s="8">
        <v>43387</v>
      </c>
      <c r="AM395" s="53">
        <v>0.83333333333333337</v>
      </c>
      <c r="AN395" t="s">
        <v>1020</v>
      </c>
    </row>
    <row r="396" spans="1:49" x14ac:dyDescent="0.25">
      <c r="A396">
        <v>5</v>
      </c>
      <c r="C396" t="s">
        <v>58</v>
      </c>
      <c r="G396" s="1" t="s">
        <v>87</v>
      </c>
      <c r="I396" s="1" t="s">
        <v>300</v>
      </c>
      <c r="J396">
        <v>8</v>
      </c>
      <c r="K396" t="s">
        <v>60</v>
      </c>
      <c r="W396" s="1" t="s">
        <v>69</v>
      </c>
      <c r="AB396" t="s">
        <v>85</v>
      </c>
      <c r="AC396" t="str">
        <f t="shared" si="6"/>
        <v>A8RT-G12</v>
      </c>
      <c r="AF396" t="s">
        <v>147</v>
      </c>
    </row>
    <row r="397" spans="1:49" x14ac:dyDescent="0.25">
      <c r="A397">
        <v>6</v>
      </c>
      <c r="C397" t="s">
        <v>58</v>
      </c>
      <c r="G397" s="1" t="s">
        <v>87</v>
      </c>
      <c r="I397" s="1" t="s">
        <v>300</v>
      </c>
      <c r="J397">
        <v>8</v>
      </c>
      <c r="K397" t="s">
        <v>60</v>
      </c>
      <c r="W397" s="1" t="s">
        <v>69</v>
      </c>
      <c r="AB397" t="s">
        <v>85</v>
      </c>
      <c r="AC397" t="str">
        <f t="shared" si="6"/>
        <v>A8RT-G6</v>
      </c>
      <c r="AD397" s="8">
        <v>43391</v>
      </c>
      <c r="AE397">
        <v>56</v>
      </c>
      <c r="AF397" t="s">
        <v>235</v>
      </c>
      <c r="AG397" t="s">
        <v>956</v>
      </c>
      <c r="AH397" s="8">
        <v>43410</v>
      </c>
      <c r="AI397">
        <v>25</v>
      </c>
      <c r="AJ397">
        <v>1</v>
      </c>
      <c r="AK397" s="53">
        <v>0.52430555555555558</v>
      </c>
      <c r="AL397" s="8">
        <v>43437</v>
      </c>
      <c r="AM397" s="53">
        <v>0.86111111111111116</v>
      </c>
      <c r="AV397" s="8">
        <v>43437</v>
      </c>
      <c r="AW397">
        <v>0</v>
      </c>
    </row>
    <row r="398" spans="1:49" x14ac:dyDescent="0.25">
      <c r="A398">
        <v>7</v>
      </c>
      <c r="C398" t="s">
        <v>58</v>
      </c>
      <c r="G398" s="1" t="s">
        <v>87</v>
      </c>
      <c r="I398" s="1" t="s">
        <v>300</v>
      </c>
      <c r="J398">
        <v>8</v>
      </c>
      <c r="K398" t="s">
        <v>60</v>
      </c>
      <c r="W398" s="1" t="s">
        <v>69</v>
      </c>
      <c r="AB398" t="s">
        <v>85</v>
      </c>
      <c r="AC398" t="str">
        <f t="shared" si="6"/>
        <v>A8RT-D12</v>
      </c>
      <c r="AD398" s="8">
        <v>43384</v>
      </c>
      <c r="AE398">
        <v>48</v>
      </c>
      <c r="AF398" t="s">
        <v>162</v>
      </c>
      <c r="AG398" t="s">
        <v>956</v>
      </c>
      <c r="AI398">
        <v>1</v>
      </c>
      <c r="AJ398">
        <v>6</v>
      </c>
      <c r="AK398" s="53">
        <v>0.58333333333333337</v>
      </c>
      <c r="AL398" s="8">
        <v>43391</v>
      </c>
      <c r="AM398" s="53">
        <v>0.82638888888888884</v>
      </c>
      <c r="AO398">
        <v>7</v>
      </c>
      <c r="AP398">
        <v>29</v>
      </c>
      <c r="AQ398" s="8">
        <v>43391</v>
      </c>
      <c r="AR398" s="53">
        <v>0.82638888888888884</v>
      </c>
      <c r="AS398" s="8">
        <v>43430</v>
      </c>
      <c r="AT398" s="53">
        <v>0.86111111111111116</v>
      </c>
      <c r="AV398" s="8">
        <v>43430</v>
      </c>
      <c r="AW398">
        <v>0</v>
      </c>
    </row>
    <row r="399" spans="1:49" x14ac:dyDescent="0.25">
      <c r="A399">
        <v>8</v>
      </c>
      <c r="C399" t="s">
        <v>58</v>
      </c>
      <c r="G399" s="1" t="s">
        <v>87</v>
      </c>
      <c r="I399" s="1" t="s">
        <v>300</v>
      </c>
      <c r="J399">
        <v>8</v>
      </c>
      <c r="K399" t="s">
        <v>60</v>
      </c>
      <c r="W399" s="1" t="s">
        <v>69</v>
      </c>
      <c r="AB399" t="s">
        <v>85</v>
      </c>
      <c r="AC399" t="str">
        <f t="shared" si="6"/>
        <v>A8RT-A7</v>
      </c>
      <c r="AF399" t="s">
        <v>164</v>
      </c>
    </row>
    <row r="400" spans="1:49" x14ac:dyDescent="0.25">
      <c r="A400">
        <v>9</v>
      </c>
      <c r="C400" t="s">
        <v>58</v>
      </c>
      <c r="G400" s="1" t="s">
        <v>87</v>
      </c>
      <c r="I400" s="1" t="s">
        <v>300</v>
      </c>
      <c r="J400">
        <v>8</v>
      </c>
      <c r="K400" t="s">
        <v>60</v>
      </c>
      <c r="W400" s="1" t="s">
        <v>69</v>
      </c>
      <c r="AB400" t="s">
        <v>85</v>
      </c>
      <c r="AC400" t="str">
        <f t="shared" si="6"/>
        <v>A8RT-D2</v>
      </c>
      <c r="AF400" t="s">
        <v>172</v>
      </c>
    </row>
    <row r="401" spans="1:49" x14ac:dyDescent="0.25">
      <c r="A401">
        <v>10</v>
      </c>
      <c r="C401" t="s">
        <v>58</v>
      </c>
      <c r="G401" s="1" t="s">
        <v>87</v>
      </c>
      <c r="I401" s="1" t="s">
        <v>300</v>
      </c>
      <c r="J401">
        <v>8</v>
      </c>
      <c r="K401" t="s">
        <v>60</v>
      </c>
      <c r="W401" s="1" t="s">
        <v>69</v>
      </c>
      <c r="AB401" t="s">
        <v>85</v>
      </c>
      <c r="AC401" t="str">
        <f t="shared" si="6"/>
        <v>A8RT-B10</v>
      </c>
      <c r="AF401" t="s">
        <v>154</v>
      </c>
    </row>
    <row r="402" spans="1:49" x14ac:dyDescent="0.25">
      <c r="A402">
        <v>11</v>
      </c>
      <c r="C402" t="s">
        <v>58</v>
      </c>
      <c r="G402" s="1" t="s">
        <v>87</v>
      </c>
      <c r="I402" s="1" t="s">
        <v>300</v>
      </c>
      <c r="J402">
        <v>8</v>
      </c>
      <c r="K402" t="s">
        <v>60</v>
      </c>
      <c r="W402" s="1" t="s">
        <v>69</v>
      </c>
      <c r="AB402" t="s">
        <v>85</v>
      </c>
      <c r="AC402" t="str">
        <f t="shared" si="6"/>
        <v>A8RT-D4</v>
      </c>
      <c r="AF402" t="s">
        <v>236</v>
      </c>
    </row>
    <row r="403" spans="1:49" x14ac:dyDescent="0.25">
      <c r="A403">
        <v>12</v>
      </c>
      <c r="C403" t="s">
        <v>58</v>
      </c>
      <c r="G403" s="1" t="s">
        <v>87</v>
      </c>
      <c r="I403" s="1" t="s">
        <v>300</v>
      </c>
      <c r="J403">
        <v>8</v>
      </c>
      <c r="K403" t="s">
        <v>60</v>
      </c>
      <c r="W403" s="1" t="s">
        <v>69</v>
      </c>
      <c r="AB403" t="s">
        <v>85</v>
      </c>
      <c r="AC403" t="str">
        <f t="shared" si="6"/>
        <v>A8RT-C9</v>
      </c>
      <c r="AD403" s="8">
        <v>43367</v>
      </c>
      <c r="AE403">
        <v>31</v>
      </c>
      <c r="AF403" t="s">
        <v>176</v>
      </c>
      <c r="AG403" t="s">
        <v>956</v>
      </c>
      <c r="AH403" s="8">
        <v>43367</v>
      </c>
      <c r="AI403">
        <v>10</v>
      </c>
      <c r="AJ403">
        <v>2</v>
      </c>
      <c r="AK403" s="53">
        <v>0.71875</v>
      </c>
      <c r="AL403" s="8">
        <v>43375</v>
      </c>
      <c r="AM403" s="53">
        <v>0.84722222222222221</v>
      </c>
      <c r="AN403" t="s">
        <v>1154</v>
      </c>
      <c r="AV403" s="8">
        <v>43375</v>
      </c>
      <c r="AW403">
        <v>0</v>
      </c>
    </row>
    <row r="404" spans="1:49" x14ac:dyDescent="0.25">
      <c r="A404">
        <v>13</v>
      </c>
      <c r="C404" t="s">
        <v>58</v>
      </c>
      <c r="G404" s="1" t="s">
        <v>87</v>
      </c>
      <c r="I404" s="1" t="s">
        <v>300</v>
      </c>
      <c r="J404">
        <v>8</v>
      </c>
      <c r="K404" t="s">
        <v>60</v>
      </c>
      <c r="W404" s="1" t="s">
        <v>69</v>
      </c>
      <c r="AB404" t="s">
        <v>85</v>
      </c>
      <c r="AC404" t="str">
        <f t="shared" si="6"/>
        <v>A8RT-H3</v>
      </c>
      <c r="AD404" s="8">
        <v>43367</v>
      </c>
      <c r="AE404">
        <v>31</v>
      </c>
      <c r="AF404" t="s">
        <v>165</v>
      </c>
      <c r="AG404" t="s">
        <v>956</v>
      </c>
      <c r="AH404" s="8">
        <v>43367</v>
      </c>
      <c r="AI404">
        <v>28</v>
      </c>
      <c r="AJ404">
        <v>2</v>
      </c>
      <c r="AK404" s="53">
        <v>0.71875</v>
      </c>
      <c r="AL404" s="8">
        <v>43375</v>
      </c>
      <c r="AM404" s="53">
        <v>0.84722222222222221</v>
      </c>
      <c r="AO404">
        <v>3</v>
      </c>
      <c r="AP404">
        <v>28</v>
      </c>
      <c r="AQ404" s="8">
        <v>43375</v>
      </c>
      <c r="AR404" s="53">
        <v>0.84722222222222221</v>
      </c>
      <c r="AS404" s="8">
        <v>43460</v>
      </c>
      <c r="AT404" s="53">
        <v>0.83333333333333337</v>
      </c>
      <c r="AV404" s="8">
        <v>43460</v>
      </c>
      <c r="AW404">
        <v>0</v>
      </c>
    </row>
    <row r="405" spans="1:49" x14ac:dyDescent="0.25">
      <c r="A405">
        <v>14</v>
      </c>
      <c r="C405" t="s">
        <v>58</v>
      </c>
      <c r="G405" s="1" t="s">
        <v>87</v>
      </c>
      <c r="I405" s="1" t="s">
        <v>300</v>
      </c>
      <c r="J405">
        <v>8</v>
      </c>
      <c r="K405" t="s">
        <v>60</v>
      </c>
      <c r="W405" s="1" t="s">
        <v>69</v>
      </c>
      <c r="AB405" t="s">
        <v>85</v>
      </c>
      <c r="AC405" t="str">
        <f t="shared" si="6"/>
        <v>A8RT-C3</v>
      </c>
      <c r="AD405" s="8">
        <v>43368</v>
      </c>
      <c r="AE405">
        <v>32</v>
      </c>
      <c r="AF405" t="s">
        <v>301</v>
      </c>
      <c r="AG405" t="s">
        <v>956</v>
      </c>
      <c r="AH405" s="8">
        <v>43368</v>
      </c>
      <c r="AI405">
        <v>14</v>
      </c>
      <c r="AJ405">
        <v>1</v>
      </c>
      <c r="AK405" s="53">
        <v>0.49652777777777773</v>
      </c>
      <c r="AL405" s="8">
        <v>43376</v>
      </c>
      <c r="AM405" s="53">
        <v>0.84722222222222221</v>
      </c>
      <c r="AO405">
        <v>3</v>
      </c>
      <c r="AP405">
        <v>2</v>
      </c>
      <c r="AQ405" s="8">
        <v>43376</v>
      </c>
      <c r="AR405" s="53">
        <v>0.84722222222222221</v>
      </c>
      <c r="AS405" s="8">
        <v>43410</v>
      </c>
      <c r="AT405" s="53">
        <v>0.84722222222222221</v>
      </c>
      <c r="AV405" s="8">
        <v>43410</v>
      </c>
      <c r="AW405">
        <v>0</v>
      </c>
    </row>
    <row r="406" spans="1:49" x14ac:dyDescent="0.25">
      <c r="A406">
        <v>15</v>
      </c>
      <c r="C406" t="s">
        <v>58</v>
      </c>
      <c r="G406" s="1" t="s">
        <v>87</v>
      </c>
      <c r="I406" s="1" t="s">
        <v>300</v>
      </c>
      <c r="J406">
        <v>8</v>
      </c>
      <c r="K406" t="s">
        <v>60</v>
      </c>
      <c r="W406" s="1" t="s">
        <v>69</v>
      </c>
      <c r="AB406" t="s">
        <v>85</v>
      </c>
      <c r="AC406" t="str">
        <f t="shared" si="6"/>
        <v>A8RT-H8</v>
      </c>
      <c r="AD406" s="8">
        <v>43419</v>
      </c>
      <c r="AE406" s="83">
        <f>AD406-I406</f>
        <v>84</v>
      </c>
      <c r="AF406" t="s">
        <v>152</v>
      </c>
      <c r="AG406" t="s">
        <v>956</v>
      </c>
      <c r="AN406" t="s">
        <v>1818</v>
      </c>
      <c r="AV406" s="8">
        <v>43438</v>
      </c>
      <c r="AW406">
        <v>0</v>
      </c>
    </row>
    <row r="407" spans="1:49" x14ac:dyDescent="0.25">
      <c r="A407">
        <v>16</v>
      </c>
      <c r="C407" t="s">
        <v>59</v>
      </c>
      <c r="G407" s="1" t="s">
        <v>87</v>
      </c>
      <c r="I407" s="1" t="s">
        <v>300</v>
      </c>
      <c r="J407">
        <v>8</v>
      </c>
      <c r="K407" t="s">
        <v>60</v>
      </c>
      <c r="W407" s="1" t="s">
        <v>69</v>
      </c>
      <c r="AB407" t="s">
        <v>85</v>
      </c>
      <c r="AC407" t="str">
        <f t="shared" si="6"/>
        <v>A8RT-C2</v>
      </c>
      <c r="AD407" s="8">
        <v>43395</v>
      </c>
      <c r="AE407">
        <v>59</v>
      </c>
      <c r="AF407" t="s">
        <v>149</v>
      </c>
      <c r="AG407" t="s">
        <v>956</v>
      </c>
      <c r="AH407" s="8">
        <v>43410</v>
      </c>
      <c r="AI407">
        <v>18</v>
      </c>
      <c r="AJ407">
        <v>1</v>
      </c>
      <c r="AK407" s="53">
        <v>0.52430555555555558</v>
      </c>
      <c r="AL407" s="8">
        <v>43468</v>
      </c>
      <c r="AM407" s="53">
        <v>0.83333333333333337</v>
      </c>
      <c r="AO407">
        <v>4</v>
      </c>
      <c r="AP407">
        <v>2</v>
      </c>
      <c r="AQ407" s="8">
        <v>43468</v>
      </c>
      <c r="AR407" s="53">
        <v>0.83333333333333337</v>
      </c>
      <c r="AS407" s="8">
        <v>43516</v>
      </c>
      <c r="AT407" s="53">
        <v>0.83333333333333337</v>
      </c>
      <c r="AV407" s="8">
        <v>43516</v>
      </c>
      <c r="AW407">
        <v>0</v>
      </c>
    </row>
    <row r="408" spans="1:49" x14ac:dyDescent="0.25">
      <c r="A408">
        <v>17</v>
      </c>
      <c r="C408" t="s">
        <v>59</v>
      </c>
      <c r="G408" s="1" t="s">
        <v>87</v>
      </c>
      <c r="I408" s="1" t="s">
        <v>300</v>
      </c>
      <c r="J408">
        <v>8</v>
      </c>
      <c r="K408" t="s">
        <v>60</v>
      </c>
      <c r="W408" s="1" t="s">
        <v>69</v>
      </c>
      <c r="AB408" t="s">
        <v>85</v>
      </c>
      <c r="AC408" t="str">
        <f t="shared" si="6"/>
        <v>A8RT-F11</v>
      </c>
      <c r="AF408" t="s">
        <v>158</v>
      </c>
    </row>
    <row r="409" spans="1:49" x14ac:dyDescent="0.25">
      <c r="A409">
        <v>18</v>
      </c>
      <c r="C409" t="s">
        <v>59</v>
      </c>
      <c r="G409" s="1" t="s">
        <v>87</v>
      </c>
      <c r="I409" s="1" t="s">
        <v>300</v>
      </c>
      <c r="J409">
        <v>8</v>
      </c>
      <c r="K409" t="s">
        <v>60</v>
      </c>
      <c r="W409" s="1" t="s">
        <v>69</v>
      </c>
      <c r="AB409" t="s">
        <v>85</v>
      </c>
      <c r="AC409" t="str">
        <f t="shared" si="6"/>
        <v>A8RT-C6</v>
      </c>
      <c r="AF409" t="s">
        <v>168</v>
      </c>
    </row>
    <row r="410" spans="1:49" x14ac:dyDescent="0.25">
      <c r="A410">
        <v>19</v>
      </c>
      <c r="C410" t="s">
        <v>59</v>
      </c>
      <c r="G410" s="1" t="s">
        <v>87</v>
      </c>
      <c r="I410" s="1" t="s">
        <v>300</v>
      </c>
      <c r="J410">
        <v>8</v>
      </c>
      <c r="K410" t="s">
        <v>60</v>
      </c>
      <c r="W410" s="1" t="s">
        <v>69</v>
      </c>
      <c r="AB410" t="s">
        <v>85</v>
      </c>
      <c r="AC410" t="str">
        <f t="shared" si="6"/>
        <v>A8RT-F7</v>
      </c>
      <c r="AF410" t="s">
        <v>171</v>
      </c>
    </row>
    <row r="411" spans="1:49" x14ac:dyDescent="0.25">
      <c r="A411">
        <v>20</v>
      </c>
      <c r="C411" t="s">
        <v>59</v>
      </c>
      <c r="G411" s="1" t="s">
        <v>87</v>
      </c>
      <c r="I411" s="1" t="s">
        <v>300</v>
      </c>
      <c r="J411">
        <v>8</v>
      </c>
      <c r="K411" t="s">
        <v>60</v>
      </c>
      <c r="W411" s="1" t="s">
        <v>69</v>
      </c>
      <c r="AB411" t="s">
        <v>85</v>
      </c>
      <c r="AC411" t="str">
        <f t="shared" si="6"/>
        <v>A8RT-G10</v>
      </c>
      <c r="AD411" s="8">
        <v>43367</v>
      </c>
      <c r="AE411">
        <v>31</v>
      </c>
      <c r="AF411" t="s">
        <v>302</v>
      </c>
      <c r="AG411" t="s">
        <v>956</v>
      </c>
      <c r="AI411">
        <v>5</v>
      </c>
      <c r="AJ411">
        <v>2</v>
      </c>
      <c r="AK411" s="53">
        <v>0.71875</v>
      </c>
      <c r="AL411" s="8">
        <v>43375</v>
      </c>
      <c r="AM411" s="53">
        <v>0.84722222222222221</v>
      </c>
      <c r="AO411">
        <v>3</v>
      </c>
      <c r="AP411">
        <v>17</v>
      </c>
      <c r="AQ411" s="8">
        <v>43375</v>
      </c>
      <c r="AR411" s="53">
        <v>0.84722222222222221</v>
      </c>
      <c r="AS411" s="8">
        <v>43391</v>
      </c>
      <c r="AT411" s="53">
        <v>0.81944444444444453</v>
      </c>
      <c r="AV411" s="8">
        <v>43391</v>
      </c>
      <c r="AW411">
        <v>0</v>
      </c>
    </row>
    <row r="412" spans="1:49" x14ac:dyDescent="0.25">
      <c r="A412">
        <v>21</v>
      </c>
      <c r="C412" t="s">
        <v>59</v>
      </c>
      <c r="G412" s="1" t="s">
        <v>87</v>
      </c>
      <c r="I412" s="1" t="s">
        <v>300</v>
      </c>
      <c r="J412">
        <v>8</v>
      </c>
      <c r="K412" t="s">
        <v>60</v>
      </c>
      <c r="W412" s="1" t="s">
        <v>69</v>
      </c>
      <c r="AB412" t="s">
        <v>85</v>
      </c>
      <c r="AC412" t="str">
        <f t="shared" si="6"/>
        <v>A8RT-D11</v>
      </c>
      <c r="AD412" s="8">
        <v>43368</v>
      </c>
      <c r="AE412">
        <v>32</v>
      </c>
      <c r="AF412" t="s">
        <v>128</v>
      </c>
      <c r="AG412" t="s">
        <v>956</v>
      </c>
      <c r="AI412">
        <v>30</v>
      </c>
      <c r="AJ412">
        <v>1</v>
      </c>
      <c r="AK412" s="53">
        <v>0.49652777777777773</v>
      </c>
      <c r="AL412" s="8">
        <v>43376</v>
      </c>
      <c r="AM412" s="53">
        <v>0.84722222222222221</v>
      </c>
      <c r="AO412">
        <v>3</v>
      </c>
      <c r="AP412">
        <v>26</v>
      </c>
      <c r="AQ412" s="8">
        <v>43376</v>
      </c>
      <c r="AR412" s="53">
        <v>0.84722222222222221</v>
      </c>
      <c r="AS412" s="8">
        <v>43430</v>
      </c>
      <c r="AT412" s="53">
        <v>0.86111111111111116</v>
      </c>
      <c r="AV412" s="8">
        <v>43430</v>
      </c>
      <c r="AW412">
        <v>0</v>
      </c>
    </row>
    <row r="413" spans="1:49" x14ac:dyDescent="0.25">
      <c r="A413">
        <v>22</v>
      </c>
      <c r="C413" t="s">
        <v>59</v>
      </c>
      <c r="G413" s="1" t="s">
        <v>87</v>
      </c>
      <c r="I413" s="1" t="s">
        <v>300</v>
      </c>
      <c r="J413">
        <v>8</v>
      </c>
      <c r="K413" t="s">
        <v>60</v>
      </c>
      <c r="W413" s="1" t="s">
        <v>69</v>
      </c>
      <c r="AB413" t="s">
        <v>85</v>
      </c>
      <c r="AC413" t="str">
        <f t="shared" si="6"/>
        <v>A8RT-A3</v>
      </c>
      <c r="AF413" t="s">
        <v>245</v>
      </c>
    </row>
    <row r="414" spans="1:49" x14ac:dyDescent="0.25">
      <c r="A414">
        <v>23</v>
      </c>
      <c r="C414" t="s">
        <v>59</v>
      </c>
      <c r="G414" s="1" t="s">
        <v>87</v>
      </c>
      <c r="I414" s="1" t="s">
        <v>300</v>
      </c>
      <c r="J414">
        <v>8</v>
      </c>
      <c r="K414" t="s">
        <v>60</v>
      </c>
      <c r="W414" s="1" t="s">
        <v>69</v>
      </c>
      <c r="AB414" t="s">
        <v>85</v>
      </c>
      <c r="AC414" t="str">
        <f t="shared" si="6"/>
        <v>A8RT-H10</v>
      </c>
      <c r="AD414" s="8">
        <v>43368</v>
      </c>
      <c r="AE414">
        <v>32</v>
      </c>
      <c r="AF414" t="s">
        <v>174</v>
      </c>
      <c r="AG414" t="s">
        <v>956</v>
      </c>
      <c r="AI414">
        <v>19</v>
      </c>
      <c r="AJ414">
        <v>1</v>
      </c>
      <c r="AK414" s="53">
        <v>0.49652777777777773</v>
      </c>
      <c r="AL414" s="8">
        <v>43376</v>
      </c>
      <c r="AM414" s="53">
        <v>0.84722222222222221</v>
      </c>
      <c r="AO414">
        <v>3</v>
      </c>
      <c r="AP414">
        <v>23</v>
      </c>
      <c r="AQ414" s="8">
        <v>43376</v>
      </c>
      <c r="AR414" s="53">
        <v>0.84722222222222221</v>
      </c>
      <c r="AS414" s="8">
        <v>43412</v>
      </c>
      <c r="AT414" s="53">
        <v>0.84375</v>
      </c>
      <c r="AV414" s="8">
        <v>43412</v>
      </c>
      <c r="AW414">
        <v>0</v>
      </c>
    </row>
    <row r="415" spans="1:49" x14ac:dyDescent="0.25">
      <c r="A415">
        <v>24</v>
      </c>
      <c r="C415" t="s">
        <v>59</v>
      </c>
      <c r="G415" s="1" t="s">
        <v>87</v>
      </c>
      <c r="I415" s="1" t="s">
        <v>300</v>
      </c>
      <c r="J415">
        <v>8</v>
      </c>
      <c r="K415" t="s">
        <v>60</v>
      </c>
      <c r="W415" s="1" t="s">
        <v>69</v>
      </c>
      <c r="AB415" t="s">
        <v>85</v>
      </c>
      <c r="AC415" t="str">
        <f t="shared" si="6"/>
        <v>A8RT-E6</v>
      </c>
      <c r="AD415" s="8">
        <v>43365</v>
      </c>
      <c r="AE415">
        <v>29</v>
      </c>
      <c r="AF415" t="s">
        <v>156</v>
      </c>
      <c r="AG415" t="s">
        <v>956</v>
      </c>
      <c r="AI415">
        <v>27</v>
      </c>
      <c r="AJ415">
        <v>2</v>
      </c>
      <c r="AK415" s="53">
        <v>0.47916666666666669</v>
      </c>
      <c r="AL415" s="8">
        <v>43373</v>
      </c>
      <c r="AM415" s="53">
        <v>0.86111111111111116</v>
      </c>
      <c r="AO415">
        <v>3</v>
      </c>
      <c r="AP415">
        <v>20</v>
      </c>
      <c r="AQ415" s="8">
        <v>43373</v>
      </c>
      <c r="AR415" s="53">
        <v>0.86111111111111116</v>
      </c>
      <c r="AS415" s="8">
        <v>43384</v>
      </c>
      <c r="AT415" s="53">
        <v>0.875</v>
      </c>
      <c r="AU415" t="s">
        <v>1641</v>
      </c>
      <c r="AV415" s="8">
        <v>43384</v>
      </c>
      <c r="AW415">
        <v>0</v>
      </c>
    </row>
    <row r="416" spans="1:49" x14ac:dyDescent="0.25">
      <c r="A416">
        <v>25</v>
      </c>
      <c r="C416" t="s">
        <v>59</v>
      </c>
      <c r="G416" s="1" t="s">
        <v>87</v>
      </c>
      <c r="I416" s="1" t="s">
        <v>300</v>
      </c>
      <c r="J416">
        <v>8</v>
      </c>
      <c r="K416" t="s">
        <v>60</v>
      </c>
      <c r="W416" s="1" t="s">
        <v>69</v>
      </c>
      <c r="AB416" t="s">
        <v>85</v>
      </c>
      <c r="AC416" t="str">
        <f t="shared" si="6"/>
        <v>A8RT-H7</v>
      </c>
      <c r="AD416" s="8">
        <v>43391</v>
      </c>
      <c r="AE416">
        <v>56</v>
      </c>
      <c r="AF416" t="s">
        <v>286</v>
      </c>
      <c r="AG416" t="s">
        <v>956</v>
      </c>
      <c r="AH416" s="8">
        <v>43410</v>
      </c>
      <c r="AI416">
        <v>22</v>
      </c>
      <c r="AJ416">
        <v>1</v>
      </c>
      <c r="AK416" s="53">
        <v>0.52430555555555558</v>
      </c>
      <c r="AL416" s="8">
        <v>43444</v>
      </c>
      <c r="AM416" s="53">
        <v>0.46527777777777773</v>
      </c>
      <c r="AN416" t="s">
        <v>969</v>
      </c>
      <c r="AV416" s="8">
        <v>43444</v>
      </c>
      <c r="AW416">
        <v>1</v>
      </c>
    </row>
    <row r="417" spans="1:49" x14ac:dyDescent="0.25">
      <c r="A417">
        <v>26</v>
      </c>
      <c r="C417" t="s">
        <v>59</v>
      </c>
      <c r="G417" s="1" t="s">
        <v>87</v>
      </c>
      <c r="I417" s="1" t="s">
        <v>300</v>
      </c>
      <c r="J417">
        <v>8</v>
      </c>
      <c r="K417" t="s">
        <v>60</v>
      </c>
      <c r="W417" s="1" t="s">
        <v>69</v>
      </c>
      <c r="AB417" t="s">
        <v>85</v>
      </c>
      <c r="AC417" t="str">
        <f t="shared" si="6"/>
        <v>A8RT-F8</v>
      </c>
      <c r="AD417" s="8">
        <v>43365</v>
      </c>
      <c r="AE417">
        <v>29</v>
      </c>
      <c r="AF417" t="s">
        <v>134</v>
      </c>
      <c r="AG417" t="s">
        <v>956</v>
      </c>
      <c r="AI417">
        <v>14</v>
      </c>
      <c r="AJ417">
        <v>2</v>
      </c>
      <c r="AK417" s="53">
        <v>0.47916666666666669</v>
      </c>
      <c r="AL417" s="8">
        <v>43373</v>
      </c>
      <c r="AM417" s="53">
        <v>0.86111111111111116</v>
      </c>
      <c r="AO417">
        <v>3</v>
      </c>
      <c r="AP417">
        <v>19</v>
      </c>
      <c r="AQ417" s="8">
        <v>43373</v>
      </c>
      <c r="AR417" s="53">
        <v>0.86111111111111116</v>
      </c>
      <c r="AS417" s="8">
        <v>43420</v>
      </c>
      <c r="AT417" s="53">
        <v>0.83333333333333337</v>
      </c>
      <c r="AV417" s="8">
        <v>43420</v>
      </c>
      <c r="AW417">
        <v>0</v>
      </c>
    </row>
    <row r="418" spans="1:49" x14ac:dyDescent="0.25">
      <c r="A418">
        <v>27</v>
      </c>
      <c r="C418" t="s">
        <v>59</v>
      </c>
      <c r="G418" s="1" t="s">
        <v>87</v>
      </c>
      <c r="I418" s="1" t="s">
        <v>300</v>
      </c>
      <c r="J418">
        <v>8</v>
      </c>
      <c r="K418" t="s">
        <v>60</v>
      </c>
      <c r="W418" s="1" t="s">
        <v>69</v>
      </c>
      <c r="AB418" t="s">
        <v>85</v>
      </c>
      <c r="AC418" t="str">
        <f t="shared" si="6"/>
        <v>A8RT-F1</v>
      </c>
      <c r="AD418" s="8">
        <v>43400</v>
      </c>
      <c r="AE418">
        <v>65</v>
      </c>
      <c r="AF418" t="s">
        <v>157</v>
      </c>
      <c r="AG418" t="s">
        <v>956</v>
      </c>
      <c r="AH418" s="8">
        <v>43410</v>
      </c>
      <c r="AI418">
        <v>21</v>
      </c>
      <c r="AJ418">
        <v>1</v>
      </c>
      <c r="AK418" s="53">
        <v>0.52430555555555558</v>
      </c>
      <c r="AL418" s="8">
        <v>43430</v>
      </c>
      <c r="AM418" s="53">
        <v>0.63194444444444442</v>
      </c>
      <c r="AV418" s="8">
        <v>43430</v>
      </c>
      <c r="AW418">
        <v>0</v>
      </c>
    </row>
    <row r="419" spans="1:49" x14ac:dyDescent="0.25">
      <c r="A419">
        <v>28</v>
      </c>
      <c r="C419" t="s">
        <v>59</v>
      </c>
      <c r="G419" s="1" t="s">
        <v>87</v>
      </c>
      <c r="I419" s="1" t="s">
        <v>300</v>
      </c>
      <c r="J419">
        <v>8</v>
      </c>
      <c r="K419" t="s">
        <v>60</v>
      </c>
      <c r="W419" s="1" t="s">
        <v>69</v>
      </c>
      <c r="AB419" t="s">
        <v>85</v>
      </c>
      <c r="AC419" t="str">
        <f t="shared" si="6"/>
        <v>A8RT-C4</v>
      </c>
      <c r="AD419" s="8">
        <v>43365</v>
      </c>
      <c r="AE419">
        <v>29</v>
      </c>
      <c r="AF419" t="s">
        <v>161</v>
      </c>
      <c r="AG419" s="61" t="s">
        <v>956</v>
      </c>
      <c r="AI419">
        <v>9</v>
      </c>
      <c r="AJ419">
        <v>2</v>
      </c>
      <c r="AK419" s="53">
        <v>0.47916666666666669</v>
      </c>
      <c r="AL419" s="8">
        <v>43373</v>
      </c>
      <c r="AM419" s="53">
        <v>0.86111111111111116</v>
      </c>
      <c r="AO419">
        <v>3</v>
      </c>
      <c r="AP419">
        <v>8</v>
      </c>
      <c r="AQ419" s="8">
        <v>43373</v>
      </c>
      <c r="AR419" s="53">
        <v>0.86111111111111116</v>
      </c>
      <c r="AS419" s="8">
        <v>43460</v>
      </c>
      <c r="AT419" s="53">
        <v>0.83333333333333337</v>
      </c>
      <c r="AU419" t="s">
        <v>1793</v>
      </c>
      <c r="AV419" s="8">
        <v>43460</v>
      </c>
      <c r="AW419">
        <v>0</v>
      </c>
    </row>
    <row r="420" spans="1:49" x14ac:dyDescent="0.25">
      <c r="A420">
        <v>29</v>
      </c>
      <c r="C420" t="s">
        <v>59</v>
      </c>
      <c r="G420" s="1" t="s">
        <v>87</v>
      </c>
      <c r="I420" s="1" t="s">
        <v>300</v>
      </c>
      <c r="J420">
        <v>8</v>
      </c>
      <c r="K420" t="s">
        <v>60</v>
      </c>
      <c r="W420" s="1" t="s">
        <v>69</v>
      </c>
      <c r="AB420" t="s">
        <v>85</v>
      </c>
      <c r="AC420" t="str">
        <f t="shared" si="6"/>
        <v>A8RT-H11</v>
      </c>
      <c r="AD420" s="8">
        <v>43389</v>
      </c>
      <c r="AE420">
        <v>54</v>
      </c>
      <c r="AF420" t="s">
        <v>141</v>
      </c>
      <c r="AG420" t="s">
        <v>956</v>
      </c>
      <c r="AI420">
        <v>16</v>
      </c>
      <c r="AJ420">
        <v>2</v>
      </c>
      <c r="AK420" s="53">
        <v>0.53472222222222221</v>
      </c>
      <c r="AN420" t="s">
        <v>1615</v>
      </c>
    </row>
    <row r="421" spans="1:49" x14ac:dyDescent="0.25">
      <c r="A421">
        <v>30</v>
      </c>
      <c r="C421" t="s">
        <v>59</v>
      </c>
      <c r="G421" s="1" t="s">
        <v>87</v>
      </c>
      <c r="I421" s="1" t="s">
        <v>300</v>
      </c>
      <c r="J421">
        <v>8</v>
      </c>
      <c r="K421" t="s">
        <v>60</v>
      </c>
      <c r="W421" s="1" t="s">
        <v>69</v>
      </c>
      <c r="AB421" t="s">
        <v>85</v>
      </c>
      <c r="AC421" t="str">
        <f t="shared" si="6"/>
        <v>A8RT-C12</v>
      </c>
      <c r="AF421" t="s">
        <v>303</v>
      </c>
    </row>
    <row r="422" spans="1:49" x14ac:dyDescent="0.25">
      <c r="A422">
        <v>1</v>
      </c>
      <c r="C422" t="s">
        <v>58</v>
      </c>
      <c r="G422" s="1" t="s">
        <v>87</v>
      </c>
      <c r="I422" s="1" t="s">
        <v>300</v>
      </c>
      <c r="J422">
        <v>8</v>
      </c>
      <c r="K422" t="s">
        <v>60</v>
      </c>
      <c r="W422" s="1" t="s">
        <v>69</v>
      </c>
      <c r="X422" s="8">
        <v>43504</v>
      </c>
      <c r="AB422" t="s">
        <v>86</v>
      </c>
      <c r="AC422" t="str">
        <f t="shared" si="6"/>
        <v>A8SO-B9</v>
      </c>
      <c r="AD422" s="8">
        <v>43558</v>
      </c>
      <c r="AE422">
        <v>54</v>
      </c>
      <c r="AF422" t="s">
        <v>125</v>
      </c>
      <c r="AG422" t="s">
        <v>956</v>
      </c>
      <c r="AH422" s="8">
        <v>43558</v>
      </c>
      <c r="AI422">
        <v>31</v>
      </c>
      <c r="AJ422">
        <v>1</v>
      </c>
      <c r="AK422" s="53">
        <v>0.73263888888888884</v>
      </c>
    </row>
    <row r="423" spans="1:49" x14ac:dyDescent="0.25">
      <c r="A423">
        <v>2</v>
      </c>
      <c r="C423" t="s">
        <v>58</v>
      </c>
      <c r="G423" s="1" t="s">
        <v>87</v>
      </c>
      <c r="I423" s="1" t="s">
        <v>300</v>
      </c>
      <c r="J423">
        <v>8</v>
      </c>
      <c r="K423" t="s">
        <v>60</v>
      </c>
      <c r="W423" s="1" t="s">
        <v>69</v>
      </c>
      <c r="X423" s="8">
        <v>43504</v>
      </c>
      <c r="AB423" t="s">
        <v>86</v>
      </c>
      <c r="AC423" t="str">
        <f t="shared" si="6"/>
        <v>A8SO-H6</v>
      </c>
      <c r="AD423" s="8">
        <v>43554</v>
      </c>
      <c r="AE423">
        <v>50</v>
      </c>
      <c r="AF423" t="s">
        <v>143</v>
      </c>
      <c r="AG423" t="s">
        <v>956</v>
      </c>
      <c r="AH423" s="8">
        <v>43554</v>
      </c>
      <c r="AI423">
        <v>23</v>
      </c>
      <c r="AJ423">
        <v>2</v>
      </c>
      <c r="AK423" s="53">
        <v>0.68402777777777779</v>
      </c>
      <c r="AL423" s="8">
        <v>43556</v>
      </c>
      <c r="AM423" s="53">
        <v>0.70486111111111116</v>
      </c>
      <c r="AV423" s="8">
        <v>43556</v>
      </c>
      <c r="AW423">
        <v>0</v>
      </c>
    </row>
    <row r="424" spans="1:49" x14ac:dyDescent="0.25">
      <c r="A424">
        <v>3</v>
      </c>
      <c r="C424" t="s">
        <v>58</v>
      </c>
      <c r="G424" s="1" t="s">
        <v>87</v>
      </c>
      <c r="I424" s="1" t="s">
        <v>300</v>
      </c>
      <c r="J424">
        <v>8</v>
      </c>
      <c r="K424" t="s">
        <v>60</v>
      </c>
      <c r="W424" s="1" t="s">
        <v>69</v>
      </c>
      <c r="AB424" t="s">
        <v>86</v>
      </c>
      <c r="AC424" t="str">
        <f t="shared" ref="AC424:AC451" si="7">"A8"&amp;AB424&amp;"-"&amp;AF424</f>
        <v>A8SO-D5</v>
      </c>
      <c r="AF424" t="s">
        <v>251</v>
      </c>
    </row>
    <row r="425" spans="1:49" x14ac:dyDescent="0.25">
      <c r="A425">
        <v>4</v>
      </c>
      <c r="C425" t="s">
        <v>58</v>
      </c>
      <c r="G425" s="1" t="s">
        <v>87</v>
      </c>
      <c r="I425" s="1" t="s">
        <v>300</v>
      </c>
      <c r="J425">
        <v>8</v>
      </c>
      <c r="K425" t="s">
        <v>60</v>
      </c>
      <c r="W425" s="1" t="s">
        <v>69</v>
      </c>
      <c r="AB425" t="s">
        <v>86</v>
      </c>
      <c r="AC425" t="str">
        <f t="shared" si="7"/>
        <v>A8SO-E12</v>
      </c>
      <c r="AF425" t="s">
        <v>175</v>
      </c>
    </row>
    <row r="426" spans="1:49" x14ac:dyDescent="0.25">
      <c r="A426">
        <v>5</v>
      </c>
      <c r="C426" t="s">
        <v>58</v>
      </c>
      <c r="G426" s="1" t="s">
        <v>87</v>
      </c>
      <c r="I426" s="1" t="s">
        <v>300</v>
      </c>
      <c r="J426">
        <v>8</v>
      </c>
      <c r="K426" t="s">
        <v>60</v>
      </c>
      <c r="W426" s="1" t="s">
        <v>69</v>
      </c>
      <c r="AB426" t="s">
        <v>86</v>
      </c>
      <c r="AC426" t="str">
        <f t="shared" si="7"/>
        <v>A8SO-A11</v>
      </c>
      <c r="AF426" t="s">
        <v>237</v>
      </c>
    </row>
    <row r="427" spans="1:49" x14ac:dyDescent="0.25">
      <c r="A427">
        <v>6</v>
      </c>
      <c r="C427" t="s">
        <v>58</v>
      </c>
      <c r="G427" s="1" t="s">
        <v>87</v>
      </c>
      <c r="I427" s="1" t="s">
        <v>300</v>
      </c>
      <c r="J427">
        <v>8</v>
      </c>
      <c r="K427" t="s">
        <v>60</v>
      </c>
      <c r="W427" s="1" t="s">
        <v>69</v>
      </c>
      <c r="AB427" t="s">
        <v>86</v>
      </c>
      <c r="AC427" t="str">
        <f t="shared" si="7"/>
        <v>A8SO-A9</v>
      </c>
      <c r="AD427" s="8">
        <v>43550</v>
      </c>
      <c r="AE427">
        <v>46</v>
      </c>
      <c r="AF427" t="s">
        <v>133</v>
      </c>
      <c r="AG427" t="s">
        <v>956</v>
      </c>
      <c r="AH427" s="8">
        <v>43550</v>
      </c>
      <c r="AI427">
        <v>5</v>
      </c>
      <c r="AJ427">
        <v>1</v>
      </c>
      <c r="AK427" s="53">
        <v>0.70486111111111116</v>
      </c>
    </row>
    <row r="428" spans="1:49" x14ac:dyDescent="0.25">
      <c r="A428">
        <v>7</v>
      </c>
      <c r="C428" t="s">
        <v>58</v>
      </c>
      <c r="G428" s="1" t="s">
        <v>87</v>
      </c>
      <c r="I428" s="1" t="s">
        <v>300</v>
      </c>
      <c r="J428">
        <v>8</v>
      </c>
      <c r="K428" t="s">
        <v>60</v>
      </c>
      <c r="W428" s="1" t="s">
        <v>69</v>
      </c>
      <c r="AB428" t="s">
        <v>86</v>
      </c>
      <c r="AC428" t="str">
        <f t="shared" si="7"/>
        <v>A8SO-A6</v>
      </c>
      <c r="AF428" t="s">
        <v>244</v>
      </c>
    </row>
    <row r="429" spans="1:49" x14ac:dyDescent="0.25">
      <c r="A429">
        <v>8</v>
      </c>
      <c r="C429" t="s">
        <v>58</v>
      </c>
      <c r="G429" s="1" t="s">
        <v>87</v>
      </c>
      <c r="I429" s="1" t="s">
        <v>300</v>
      </c>
      <c r="J429">
        <v>8</v>
      </c>
      <c r="K429" t="s">
        <v>60</v>
      </c>
      <c r="W429" s="1" t="s">
        <v>69</v>
      </c>
      <c r="AB429" t="s">
        <v>86</v>
      </c>
      <c r="AC429" t="str">
        <f t="shared" si="7"/>
        <v>A8SO-C10</v>
      </c>
      <c r="AF429" t="s">
        <v>126</v>
      </c>
    </row>
    <row r="430" spans="1:49" x14ac:dyDescent="0.25">
      <c r="A430">
        <v>9</v>
      </c>
      <c r="C430" t="s">
        <v>58</v>
      </c>
      <c r="G430" s="1" t="s">
        <v>87</v>
      </c>
      <c r="I430" s="1" t="s">
        <v>300</v>
      </c>
      <c r="J430">
        <v>8</v>
      </c>
      <c r="K430" t="s">
        <v>60</v>
      </c>
      <c r="W430" s="1" t="s">
        <v>69</v>
      </c>
      <c r="AB430" t="s">
        <v>86</v>
      </c>
      <c r="AC430" t="str">
        <f t="shared" si="7"/>
        <v>A8SO-A4</v>
      </c>
      <c r="AF430" t="s">
        <v>252</v>
      </c>
    </row>
    <row r="431" spans="1:49" x14ac:dyDescent="0.25">
      <c r="A431">
        <v>10</v>
      </c>
      <c r="C431" t="s">
        <v>58</v>
      </c>
      <c r="G431" s="1" t="s">
        <v>87</v>
      </c>
      <c r="I431" s="1" t="s">
        <v>300</v>
      </c>
      <c r="J431">
        <v>8</v>
      </c>
      <c r="K431" t="s">
        <v>60</v>
      </c>
      <c r="W431" s="1" t="s">
        <v>69</v>
      </c>
      <c r="X431" s="8">
        <v>43504</v>
      </c>
      <c r="AB431" t="s">
        <v>86</v>
      </c>
      <c r="AC431" t="str">
        <f t="shared" si="7"/>
        <v>A8SO-D7</v>
      </c>
      <c r="AD431" s="8">
        <v>43548</v>
      </c>
      <c r="AE431">
        <f>AD431-X431</f>
        <v>44</v>
      </c>
      <c r="AF431" t="s">
        <v>285</v>
      </c>
      <c r="AG431" s="61" t="s">
        <v>956</v>
      </c>
      <c r="AH431" s="8">
        <v>43548</v>
      </c>
      <c r="AI431">
        <v>25</v>
      </c>
      <c r="AJ431">
        <v>2</v>
      </c>
      <c r="AK431" s="53">
        <v>0.5625</v>
      </c>
      <c r="AL431" s="8">
        <v>43556</v>
      </c>
      <c r="AM431" s="53">
        <v>0.70486111111111116</v>
      </c>
      <c r="AV431" s="8">
        <v>43556</v>
      </c>
      <c r="AW431">
        <v>0</v>
      </c>
    </row>
    <row r="432" spans="1:49" x14ac:dyDescent="0.25">
      <c r="A432">
        <v>11</v>
      </c>
      <c r="C432" t="s">
        <v>58</v>
      </c>
      <c r="G432" s="1" t="s">
        <v>87</v>
      </c>
      <c r="I432" s="1" t="s">
        <v>300</v>
      </c>
      <c r="J432">
        <v>8</v>
      </c>
      <c r="K432" t="s">
        <v>60</v>
      </c>
      <c r="W432" s="1" t="s">
        <v>69</v>
      </c>
      <c r="X432" s="8">
        <v>43504</v>
      </c>
      <c r="AB432" t="s">
        <v>86</v>
      </c>
      <c r="AC432" t="str">
        <f t="shared" si="7"/>
        <v>A8SO-B7</v>
      </c>
      <c r="AD432" s="8">
        <v>43556</v>
      </c>
      <c r="AE432">
        <f>AD432-X432</f>
        <v>52</v>
      </c>
      <c r="AF432" t="s">
        <v>177</v>
      </c>
      <c r="AG432" t="s">
        <v>956</v>
      </c>
      <c r="AH432" s="8">
        <v>43556</v>
      </c>
      <c r="AI432">
        <v>25</v>
      </c>
      <c r="AJ432">
        <v>2</v>
      </c>
      <c r="AK432" s="53">
        <v>0.74652777777777779</v>
      </c>
    </row>
    <row r="433" spans="1:44" x14ac:dyDescent="0.25">
      <c r="A433">
        <v>12</v>
      </c>
      <c r="C433" t="s">
        <v>58</v>
      </c>
      <c r="G433" s="1" t="s">
        <v>87</v>
      </c>
      <c r="I433" s="1" t="s">
        <v>300</v>
      </c>
      <c r="J433">
        <v>8</v>
      </c>
      <c r="K433" t="s">
        <v>60</v>
      </c>
      <c r="W433" s="1" t="s">
        <v>69</v>
      </c>
      <c r="AB433" t="s">
        <v>86</v>
      </c>
      <c r="AC433" t="str">
        <f t="shared" si="7"/>
        <v>A8SO-F10</v>
      </c>
      <c r="AF433" t="s">
        <v>289</v>
      </c>
    </row>
    <row r="434" spans="1:44" x14ac:dyDescent="0.25">
      <c r="A434">
        <v>13</v>
      </c>
      <c r="C434" t="s">
        <v>58</v>
      </c>
      <c r="G434" s="1" t="s">
        <v>87</v>
      </c>
      <c r="I434" s="1" t="s">
        <v>300</v>
      </c>
      <c r="J434">
        <v>8</v>
      </c>
      <c r="K434" t="s">
        <v>60</v>
      </c>
      <c r="W434" s="1" t="s">
        <v>69</v>
      </c>
      <c r="AB434" t="s">
        <v>86</v>
      </c>
      <c r="AC434" t="str">
        <f t="shared" si="7"/>
        <v>A8SO-E9</v>
      </c>
      <c r="AF434" t="s">
        <v>167</v>
      </c>
    </row>
    <row r="435" spans="1:44" x14ac:dyDescent="0.25">
      <c r="A435">
        <v>14</v>
      </c>
      <c r="C435" t="s">
        <v>58</v>
      </c>
      <c r="G435" s="1" t="s">
        <v>87</v>
      </c>
      <c r="I435" s="1" t="s">
        <v>300</v>
      </c>
      <c r="J435">
        <v>8</v>
      </c>
      <c r="K435" t="s">
        <v>60</v>
      </c>
      <c r="W435" s="1" t="s">
        <v>69</v>
      </c>
      <c r="AB435" t="s">
        <v>86</v>
      </c>
      <c r="AC435" t="str">
        <f t="shared" si="7"/>
        <v>A8SO-B11</v>
      </c>
      <c r="AF435" t="s">
        <v>129</v>
      </c>
    </row>
    <row r="436" spans="1:44" x14ac:dyDescent="0.25">
      <c r="A436">
        <v>15</v>
      </c>
      <c r="C436" t="s">
        <v>58</v>
      </c>
      <c r="G436" s="1" t="s">
        <v>87</v>
      </c>
      <c r="I436" s="1" t="s">
        <v>300</v>
      </c>
      <c r="J436">
        <v>8</v>
      </c>
      <c r="K436" t="s">
        <v>60</v>
      </c>
      <c r="W436" s="1" t="s">
        <v>69</v>
      </c>
      <c r="AB436" t="s">
        <v>86</v>
      </c>
      <c r="AC436" t="str">
        <f t="shared" si="7"/>
        <v>A8SO-E4</v>
      </c>
      <c r="AF436" t="s">
        <v>304</v>
      </c>
    </row>
    <row r="437" spans="1:44" x14ac:dyDescent="0.25">
      <c r="A437">
        <v>16</v>
      </c>
      <c r="C437" t="s">
        <v>59</v>
      </c>
      <c r="G437" s="1" t="s">
        <v>87</v>
      </c>
      <c r="I437" s="1" t="s">
        <v>300</v>
      </c>
      <c r="J437">
        <v>8</v>
      </c>
      <c r="K437" t="s">
        <v>60</v>
      </c>
      <c r="W437" s="1" t="s">
        <v>69</v>
      </c>
      <c r="AB437" t="s">
        <v>86</v>
      </c>
      <c r="AC437" t="str">
        <f t="shared" si="7"/>
        <v>A8SO-A10</v>
      </c>
      <c r="AF437" t="s">
        <v>138</v>
      </c>
    </row>
    <row r="438" spans="1:44" x14ac:dyDescent="0.25">
      <c r="A438">
        <v>17</v>
      </c>
      <c r="C438" t="s">
        <v>59</v>
      </c>
      <c r="G438" s="1" t="s">
        <v>87</v>
      </c>
      <c r="I438" s="1" t="s">
        <v>300</v>
      </c>
      <c r="J438">
        <v>8</v>
      </c>
      <c r="K438" t="s">
        <v>60</v>
      </c>
      <c r="W438" s="1" t="s">
        <v>69</v>
      </c>
      <c r="AB438" t="s">
        <v>86</v>
      </c>
      <c r="AC438" t="str">
        <f t="shared" si="7"/>
        <v>A8SO-E5</v>
      </c>
      <c r="AF438" t="s">
        <v>305</v>
      </c>
    </row>
    <row r="439" spans="1:44" x14ac:dyDescent="0.25">
      <c r="A439">
        <v>18</v>
      </c>
      <c r="C439" t="s">
        <v>59</v>
      </c>
      <c r="G439" s="1" t="s">
        <v>87</v>
      </c>
      <c r="I439" s="1" t="s">
        <v>300</v>
      </c>
      <c r="J439">
        <v>8</v>
      </c>
      <c r="K439" t="s">
        <v>60</v>
      </c>
      <c r="W439" s="1" t="s">
        <v>69</v>
      </c>
      <c r="AB439" t="s">
        <v>86</v>
      </c>
      <c r="AC439" t="str">
        <f t="shared" si="7"/>
        <v>A8SO-D1</v>
      </c>
      <c r="AF439" t="s">
        <v>288</v>
      </c>
    </row>
    <row r="440" spans="1:44" x14ac:dyDescent="0.25">
      <c r="A440">
        <v>19</v>
      </c>
      <c r="C440" t="s">
        <v>59</v>
      </c>
      <c r="G440" s="1" t="s">
        <v>87</v>
      </c>
      <c r="I440" s="1" t="s">
        <v>300</v>
      </c>
      <c r="J440">
        <v>8</v>
      </c>
      <c r="K440" t="s">
        <v>60</v>
      </c>
      <c r="W440" s="1" t="s">
        <v>69</v>
      </c>
      <c r="AB440" t="s">
        <v>86</v>
      </c>
      <c r="AC440" t="str">
        <f t="shared" si="7"/>
        <v>A8SO-E10</v>
      </c>
      <c r="AF440" t="s">
        <v>248</v>
      </c>
    </row>
    <row r="441" spans="1:44" x14ac:dyDescent="0.25">
      <c r="A441">
        <v>20</v>
      </c>
      <c r="C441" t="s">
        <v>59</v>
      </c>
      <c r="G441" s="1" t="s">
        <v>87</v>
      </c>
      <c r="I441" s="1" t="s">
        <v>300</v>
      </c>
      <c r="J441">
        <v>8</v>
      </c>
      <c r="K441" t="s">
        <v>60</v>
      </c>
      <c r="W441" s="1" t="s">
        <v>69</v>
      </c>
      <c r="AB441" t="s">
        <v>86</v>
      </c>
      <c r="AC441" t="str">
        <f t="shared" si="7"/>
        <v>A8SO-G2</v>
      </c>
      <c r="AF441" t="s">
        <v>127</v>
      </c>
    </row>
    <row r="442" spans="1:44" x14ac:dyDescent="0.25">
      <c r="A442">
        <v>21</v>
      </c>
      <c r="C442" t="s">
        <v>59</v>
      </c>
      <c r="G442" s="1" t="s">
        <v>87</v>
      </c>
      <c r="I442" s="1" t="s">
        <v>300</v>
      </c>
      <c r="J442">
        <v>8</v>
      </c>
      <c r="K442" t="s">
        <v>60</v>
      </c>
      <c r="W442" s="1" t="s">
        <v>69</v>
      </c>
      <c r="AB442" t="s">
        <v>86</v>
      </c>
      <c r="AC442" t="str">
        <f t="shared" si="7"/>
        <v>A8SO-H2</v>
      </c>
      <c r="AF442" t="s">
        <v>122</v>
      </c>
    </row>
    <row r="443" spans="1:44" x14ac:dyDescent="0.25">
      <c r="A443">
        <v>22</v>
      </c>
      <c r="C443" t="s">
        <v>59</v>
      </c>
      <c r="G443" s="1" t="s">
        <v>87</v>
      </c>
      <c r="I443" s="1" t="s">
        <v>300</v>
      </c>
      <c r="J443">
        <v>8</v>
      </c>
      <c r="K443" t="s">
        <v>60</v>
      </c>
      <c r="W443" s="1" t="s">
        <v>69</v>
      </c>
      <c r="X443" s="8">
        <v>43504</v>
      </c>
      <c r="AB443" t="s">
        <v>86</v>
      </c>
      <c r="AC443" t="str">
        <f t="shared" si="7"/>
        <v>A8SO-B12</v>
      </c>
      <c r="AD443" s="8">
        <v>43544</v>
      </c>
      <c r="AE443">
        <f>AD443-X443</f>
        <v>40</v>
      </c>
      <c r="AF443" t="s">
        <v>132</v>
      </c>
      <c r="AG443" t="s">
        <v>956</v>
      </c>
      <c r="AH443" s="8">
        <v>43544</v>
      </c>
      <c r="AI443">
        <v>8</v>
      </c>
      <c r="AJ443">
        <v>1</v>
      </c>
      <c r="AK443" s="53">
        <v>0.74513888888888891</v>
      </c>
      <c r="AL443" s="8">
        <v>43556</v>
      </c>
      <c r="AM443" s="53">
        <v>0.83680555555555547</v>
      </c>
      <c r="AO443">
        <v>4</v>
      </c>
      <c r="AP443">
        <v>14</v>
      </c>
      <c r="AQ443" s="8">
        <v>43556</v>
      </c>
      <c r="AR443" s="53">
        <v>0.83680555555555547</v>
      </c>
    </row>
    <row r="444" spans="1:44" x14ac:dyDescent="0.25">
      <c r="A444">
        <v>23</v>
      </c>
      <c r="C444" t="s">
        <v>59</v>
      </c>
      <c r="G444" s="1" t="s">
        <v>87</v>
      </c>
      <c r="I444" s="1" t="s">
        <v>300</v>
      </c>
      <c r="J444">
        <v>8</v>
      </c>
      <c r="K444" t="s">
        <v>60</v>
      </c>
      <c r="W444" s="1" t="s">
        <v>69</v>
      </c>
      <c r="X444" s="8">
        <v>43504</v>
      </c>
      <c r="AB444" t="s">
        <v>86</v>
      </c>
      <c r="AC444" t="str">
        <f t="shared" si="7"/>
        <v>A8SO-B5</v>
      </c>
      <c r="AD444" s="8">
        <v>43547</v>
      </c>
      <c r="AE444">
        <v>43</v>
      </c>
      <c r="AF444" t="s">
        <v>163</v>
      </c>
      <c r="AG444" t="s">
        <v>956</v>
      </c>
      <c r="AH444" s="8">
        <v>43547</v>
      </c>
      <c r="AI444">
        <v>16</v>
      </c>
      <c r="AJ444">
        <v>1</v>
      </c>
      <c r="AK444" s="53">
        <v>0.74305555555555547</v>
      </c>
      <c r="AL444" s="8">
        <v>43556</v>
      </c>
      <c r="AM444" s="53">
        <v>0.83680555555555547</v>
      </c>
      <c r="AO444">
        <v>3</v>
      </c>
      <c r="AP444">
        <v>16</v>
      </c>
      <c r="AQ444" s="8">
        <v>43556</v>
      </c>
      <c r="AR444" s="53">
        <v>0.83680555555555547</v>
      </c>
    </row>
    <row r="445" spans="1:44" x14ac:dyDescent="0.25">
      <c r="A445">
        <v>24</v>
      </c>
      <c r="C445" t="s">
        <v>59</v>
      </c>
      <c r="G445" s="1" t="s">
        <v>87</v>
      </c>
      <c r="I445" s="1" t="s">
        <v>300</v>
      </c>
      <c r="J445">
        <v>8</v>
      </c>
      <c r="K445" t="s">
        <v>60</v>
      </c>
      <c r="W445" s="1" t="s">
        <v>69</v>
      </c>
      <c r="AB445" t="s">
        <v>86</v>
      </c>
      <c r="AC445" t="str">
        <f t="shared" si="7"/>
        <v>A8SO-B1</v>
      </c>
      <c r="AF445" t="s">
        <v>169</v>
      </c>
    </row>
    <row r="446" spans="1:44" x14ac:dyDescent="0.25">
      <c r="A446">
        <v>25</v>
      </c>
      <c r="C446" t="s">
        <v>59</v>
      </c>
      <c r="G446" s="1" t="s">
        <v>87</v>
      </c>
      <c r="I446" s="1" t="s">
        <v>300</v>
      </c>
      <c r="J446">
        <v>8</v>
      </c>
      <c r="K446" t="s">
        <v>60</v>
      </c>
      <c r="W446" s="1" t="s">
        <v>69</v>
      </c>
      <c r="AB446" t="s">
        <v>86</v>
      </c>
      <c r="AC446" t="str">
        <f t="shared" si="7"/>
        <v>A8SO-B4</v>
      </c>
      <c r="AF446" t="s">
        <v>124</v>
      </c>
    </row>
    <row r="447" spans="1:44" x14ac:dyDescent="0.25">
      <c r="A447">
        <v>26</v>
      </c>
      <c r="C447" t="s">
        <v>59</v>
      </c>
      <c r="G447" s="1" t="s">
        <v>87</v>
      </c>
      <c r="I447" s="1" t="s">
        <v>300</v>
      </c>
      <c r="J447">
        <v>8</v>
      </c>
      <c r="K447" t="s">
        <v>60</v>
      </c>
      <c r="W447" s="1" t="s">
        <v>69</v>
      </c>
      <c r="X447" s="8">
        <v>43504</v>
      </c>
      <c r="AB447" t="s">
        <v>86</v>
      </c>
      <c r="AC447" t="str">
        <f t="shared" si="7"/>
        <v>A8SO-C7</v>
      </c>
      <c r="AD447" s="8">
        <v>43546</v>
      </c>
      <c r="AE447">
        <f>AD447-X447</f>
        <v>42</v>
      </c>
      <c r="AF447" t="s">
        <v>135</v>
      </c>
      <c r="AG447" t="s">
        <v>956</v>
      </c>
      <c r="AH447" s="8">
        <v>43546</v>
      </c>
      <c r="AI447">
        <v>10</v>
      </c>
      <c r="AJ447">
        <v>1</v>
      </c>
      <c r="AK447" s="53">
        <v>0.43541666666666662</v>
      </c>
      <c r="AL447" s="8">
        <v>43556</v>
      </c>
      <c r="AM447" s="53">
        <v>0.83680555555555547</v>
      </c>
      <c r="AO447">
        <v>4</v>
      </c>
      <c r="AP447">
        <v>32</v>
      </c>
      <c r="AQ447" s="8">
        <v>43556</v>
      </c>
      <c r="AR447" s="53">
        <v>0.83680555555555547</v>
      </c>
    </row>
    <row r="448" spans="1:44" x14ac:dyDescent="0.25">
      <c r="A448">
        <v>27</v>
      </c>
      <c r="C448" t="s">
        <v>59</v>
      </c>
      <c r="G448" s="1" t="s">
        <v>87</v>
      </c>
      <c r="I448" s="1" t="s">
        <v>300</v>
      </c>
      <c r="J448">
        <v>8</v>
      </c>
      <c r="K448" t="s">
        <v>60</v>
      </c>
      <c r="W448" s="1" t="s">
        <v>69</v>
      </c>
      <c r="X448" s="8">
        <v>43504</v>
      </c>
      <c r="AB448" t="s">
        <v>86</v>
      </c>
      <c r="AC448" t="str">
        <f t="shared" si="7"/>
        <v>A8SO-C11</v>
      </c>
      <c r="AD448" s="8">
        <v>43550</v>
      </c>
      <c r="AE448">
        <v>46</v>
      </c>
      <c r="AF448" t="s">
        <v>144</v>
      </c>
      <c r="AG448" t="s">
        <v>956</v>
      </c>
      <c r="AH448" s="8">
        <v>43550</v>
      </c>
      <c r="AI448">
        <v>2</v>
      </c>
      <c r="AJ448">
        <v>1</v>
      </c>
      <c r="AK448" s="53">
        <v>0.70486111111111116</v>
      </c>
    </row>
    <row r="449" spans="1:32" x14ac:dyDescent="0.25">
      <c r="A449">
        <v>28</v>
      </c>
      <c r="C449" t="s">
        <v>59</v>
      </c>
      <c r="G449" s="1" t="s">
        <v>87</v>
      </c>
      <c r="I449" s="1" t="s">
        <v>300</v>
      </c>
      <c r="J449">
        <v>8</v>
      </c>
      <c r="K449" t="s">
        <v>60</v>
      </c>
      <c r="W449" s="1" t="s">
        <v>69</v>
      </c>
      <c r="AB449" t="s">
        <v>86</v>
      </c>
      <c r="AC449" t="str">
        <f t="shared" si="7"/>
        <v>A8SO-G1</v>
      </c>
      <c r="AF449" t="s">
        <v>290</v>
      </c>
    </row>
    <row r="450" spans="1:32" x14ac:dyDescent="0.25">
      <c r="A450">
        <v>29</v>
      </c>
      <c r="C450" t="s">
        <v>59</v>
      </c>
      <c r="G450" s="1" t="s">
        <v>87</v>
      </c>
      <c r="I450" s="1" t="s">
        <v>300</v>
      </c>
      <c r="J450">
        <v>8</v>
      </c>
      <c r="K450" t="s">
        <v>60</v>
      </c>
      <c r="W450" s="1" t="s">
        <v>69</v>
      </c>
      <c r="AB450" t="s">
        <v>86</v>
      </c>
      <c r="AC450" t="str">
        <f t="shared" si="7"/>
        <v>A8SO-E1</v>
      </c>
      <c r="AF450" t="s">
        <v>137</v>
      </c>
    </row>
    <row r="451" spans="1:32" x14ac:dyDescent="0.25">
      <c r="A451">
        <v>30</v>
      </c>
      <c r="C451" t="s">
        <v>59</v>
      </c>
      <c r="G451" s="1" t="s">
        <v>87</v>
      </c>
      <c r="I451" s="1" t="s">
        <v>300</v>
      </c>
      <c r="J451">
        <v>8</v>
      </c>
      <c r="K451" t="s">
        <v>60</v>
      </c>
      <c r="W451" s="1" t="s">
        <v>69</v>
      </c>
      <c r="AB451" t="s">
        <v>86</v>
      </c>
      <c r="AC451" t="str">
        <f t="shared" si="7"/>
        <v>A8SO-B8</v>
      </c>
      <c r="AF451" t="s">
        <v>173</v>
      </c>
    </row>
    <row r="452" spans="1:32" x14ac:dyDescent="0.25">
      <c r="A452">
        <v>1</v>
      </c>
      <c r="C452" t="s">
        <v>58</v>
      </c>
      <c r="G452" s="1" t="s">
        <v>87</v>
      </c>
      <c r="I452" s="1" t="s">
        <v>336</v>
      </c>
      <c r="J452">
        <v>9</v>
      </c>
      <c r="K452" t="s">
        <v>60</v>
      </c>
      <c r="W452" s="1" t="s">
        <v>70</v>
      </c>
      <c r="AB452" t="s">
        <v>84</v>
      </c>
      <c r="AC452" t="s">
        <v>339</v>
      </c>
    </row>
    <row r="453" spans="1:32" x14ac:dyDescent="0.25">
      <c r="A453">
        <v>2</v>
      </c>
      <c r="C453" t="s">
        <v>58</v>
      </c>
      <c r="G453" s="1" t="s">
        <v>87</v>
      </c>
      <c r="I453" s="1" t="s">
        <v>336</v>
      </c>
      <c r="J453">
        <v>9</v>
      </c>
      <c r="K453" t="s">
        <v>60</v>
      </c>
      <c r="W453" s="1" t="s">
        <v>70</v>
      </c>
      <c r="AB453" t="s">
        <v>84</v>
      </c>
      <c r="AC453" t="s">
        <v>340</v>
      </c>
    </row>
    <row r="454" spans="1:32" x14ac:dyDescent="0.25">
      <c r="A454">
        <v>3</v>
      </c>
      <c r="C454" t="s">
        <v>58</v>
      </c>
      <c r="G454" s="1" t="s">
        <v>87</v>
      </c>
      <c r="I454" s="1" t="s">
        <v>336</v>
      </c>
      <c r="J454">
        <v>9</v>
      </c>
      <c r="K454" t="s">
        <v>60</v>
      </c>
      <c r="W454" s="1" t="s">
        <v>70</v>
      </c>
      <c r="AB454" t="s">
        <v>84</v>
      </c>
      <c r="AC454" t="s">
        <v>341</v>
      </c>
    </row>
    <row r="455" spans="1:32" x14ac:dyDescent="0.25">
      <c r="A455">
        <v>4</v>
      </c>
      <c r="C455" t="s">
        <v>58</v>
      </c>
      <c r="G455" s="1" t="s">
        <v>87</v>
      </c>
      <c r="I455" s="1" t="s">
        <v>336</v>
      </c>
      <c r="J455">
        <v>9</v>
      </c>
      <c r="K455" t="s">
        <v>60</v>
      </c>
      <c r="W455" s="1" t="s">
        <v>70</v>
      </c>
      <c r="AB455" t="s">
        <v>84</v>
      </c>
      <c r="AC455" t="s">
        <v>342</v>
      </c>
    </row>
    <row r="456" spans="1:32" x14ac:dyDescent="0.25">
      <c r="A456">
        <v>5</v>
      </c>
      <c r="C456" t="s">
        <v>58</v>
      </c>
      <c r="G456" s="1" t="s">
        <v>87</v>
      </c>
      <c r="I456" s="1" t="s">
        <v>336</v>
      </c>
      <c r="J456">
        <v>9</v>
      </c>
      <c r="K456" t="s">
        <v>60</v>
      </c>
      <c r="W456" s="1" t="s">
        <v>70</v>
      </c>
      <c r="AB456" t="s">
        <v>84</v>
      </c>
      <c r="AC456" t="s">
        <v>343</v>
      </c>
    </row>
    <row r="457" spans="1:32" x14ac:dyDescent="0.25">
      <c r="A457">
        <v>6</v>
      </c>
      <c r="C457" t="s">
        <v>58</v>
      </c>
      <c r="G457" s="1" t="s">
        <v>87</v>
      </c>
      <c r="I457" s="1" t="s">
        <v>336</v>
      </c>
      <c r="J457">
        <v>9</v>
      </c>
      <c r="K457" t="s">
        <v>60</v>
      </c>
      <c r="W457" s="1" t="s">
        <v>70</v>
      </c>
      <c r="AB457" t="s">
        <v>84</v>
      </c>
      <c r="AC457" t="s">
        <v>344</v>
      </c>
    </row>
    <row r="458" spans="1:32" x14ac:dyDescent="0.25">
      <c r="A458">
        <v>7</v>
      </c>
      <c r="C458" t="s">
        <v>58</v>
      </c>
      <c r="G458" s="1" t="s">
        <v>87</v>
      </c>
      <c r="I458" s="1" t="s">
        <v>336</v>
      </c>
      <c r="J458">
        <v>9</v>
      </c>
      <c r="K458" t="s">
        <v>60</v>
      </c>
      <c r="W458" s="1" t="s">
        <v>70</v>
      </c>
      <c r="AB458" t="s">
        <v>84</v>
      </c>
      <c r="AC458" t="s">
        <v>345</v>
      </c>
    </row>
    <row r="459" spans="1:32" x14ac:dyDescent="0.25">
      <c r="A459">
        <v>8</v>
      </c>
      <c r="C459" t="s">
        <v>58</v>
      </c>
      <c r="G459" s="1" t="s">
        <v>87</v>
      </c>
      <c r="I459" s="1" t="s">
        <v>336</v>
      </c>
      <c r="J459">
        <v>9</v>
      </c>
      <c r="K459" t="s">
        <v>60</v>
      </c>
      <c r="W459" s="1" t="s">
        <v>70</v>
      </c>
      <c r="AB459" t="s">
        <v>84</v>
      </c>
      <c r="AC459" t="s">
        <v>346</v>
      </c>
    </row>
    <row r="460" spans="1:32" x14ac:dyDescent="0.25">
      <c r="A460">
        <v>9</v>
      </c>
      <c r="C460" t="s">
        <v>58</v>
      </c>
      <c r="G460" s="1" t="s">
        <v>87</v>
      </c>
      <c r="I460" s="1" t="s">
        <v>336</v>
      </c>
      <c r="J460">
        <v>9</v>
      </c>
      <c r="K460" t="s">
        <v>60</v>
      </c>
      <c r="W460" s="1" t="s">
        <v>70</v>
      </c>
      <c r="AB460" t="s">
        <v>84</v>
      </c>
      <c r="AC460" t="s">
        <v>347</v>
      </c>
    </row>
    <row r="461" spans="1:32" x14ac:dyDescent="0.25">
      <c r="A461">
        <v>10</v>
      </c>
      <c r="C461" t="s">
        <v>58</v>
      </c>
      <c r="G461" s="1" t="s">
        <v>87</v>
      </c>
      <c r="I461" s="1" t="s">
        <v>336</v>
      </c>
      <c r="J461">
        <v>9</v>
      </c>
      <c r="K461" t="s">
        <v>60</v>
      </c>
      <c r="W461" s="1" t="s">
        <v>70</v>
      </c>
      <c r="AB461" t="s">
        <v>84</v>
      </c>
      <c r="AC461" t="s">
        <v>348</v>
      </c>
    </row>
    <row r="462" spans="1:32" x14ac:dyDescent="0.25">
      <c r="A462">
        <v>11</v>
      </c>
      <c r="C462" t="s">
        <v>58</v>
      </c>
      <c r="G462" s="1" t="s">
        <v>87</v>
      </c>
      <c r="I462" s="1" t="s">
        <v>336</v>
      </c>
      <c r="J462">
        <v>9</v>
      </c>
      <c r="K462" t="s">
        <v>60</v>
      </c>
      <c r="W462" s="1" t="s">
        <v>70</v>
      </c>
      <c r="AB462" t="s">
        <v>84</v>
      </c>
      <c r="AC462" t="s">
        <v>349</v>
      </c>
    </row>
    <row r="463" spans="1:32" x14ac:dyDescent="0.25">
      <c r="A463">
        <v>12</v>
      </c>
      <c r="C463" t="s">
        <v>58</v>
      </c>
      <c r="G463" s="1" t="s">
        <v>87</v>
      </c>
      <c r="I463" s="1" t="s">
        <v>336</v>
      </c>
      <c r="J463">
        <v>9</v>
      </c>
      <c r="K463" t="s">
        <v>60</v>
      </c>
      <c r="W463" s="1" t="s">
        <v>70</v>
      </c>
      <c r="AB463" t="s">
        <v>84</v>
      </c>
      <c r="AC463" t="s">
        <v>350</v>
      </c>
    </row>
    <row r="464" spans="1:32" x14ac:dyDescent="0.25">
      <c r="A464">
        <v>13</v>
      </c>
      <c r="C464" t="s">
        <v>58</v>
      </c>
      <c r="G464" s="1" t="s">
        <v>87</v>
      </c>
      <c r="I464" s="1" t="s">
        <v>336</v>
      </c>
      <c r="J464">
        <v>9</v>
      </c>
      <c r="K464" t="s">
        <v>60</v>
      </c>
      <c r="W464" s="1" t="s">
        <v>70</v>
      </c>
      <c r="AB464" t="s">
        <v>84</v>
      </c>
      <c r="AC464" t="s">
        <v>351</v>
      </c>
    </row>
    <row r="465" spans="1:29" x14ac:dyDescent="0.25">
      <c r="A465">
        <v>14</v>
      </c>
      <c r="C465" t="s">
        <v>58</v>
      </c>
      <c r="G465" s="1" t="s">
        <v>87</v>
      </c>
      <c r="I465" s="1" t="s">
        <v>336</v>
      </c>
      <c r="J465">
        <v>9</v>
      </c>
      <c r="K465" t="s">
        <v>60</v>
      </c>
      <c r="W465" s="1" t="s">
        <v>70</v>
      </c>
      <c r="AB465" t="s">
        <v>84</v>
      </c>
      <c r="AC465" t="s">
        <v>352</v>
      </c>
    </row>
    <row r="466" spans="1:29" x14ac:dyDescent="0.25">
      <c r="A466">
        <v>15</v>
      </c>
      <c r="C466" t="s">
        <v>58</v>
      </c>
      <c r="G466" s="1" t="s">
        <v>87</v>
      </c>
      <c r="I466" s="1" t="s">
        <v>336</v>
      </c>
      <c r="J466">
        <v>9</v>
      </c>
      <c r="K466" t="s">
        <v>60</v>
      </c>
      <c r="W466" s="1" t="s">
        <v>70</v>
      </c>
      <c r="AB466" t="s">
        <v>84</v>
      </c>
      <c r="AC466" t="s">
        <v>353</v>
      </c>
    </row>
    <row r="467" spans="1:29" x14ac:dyDescent="0.25">
      <c r="A467">
        <v>16</v>
      </c>
      <c r="C467" t="s">
        <v>59</v>
      </c>
      <c r="G467" s="1" t="s">
        <v>87</v>
      </c>
      <c r="I467" s="1" t="s">
        <v>336</v>
      </c>
      <c r="J467">
        <v>9</v>
      </c>
      <c r="K467" t="s">
        <v>60</v>
      </c>
      <c r="W467" s="1" t="s">
        <v>70</v>
      </c>
      <c r="AB467" t="s">
        <v>84</v>
      </c>
      <c r="AC467" t="s">
        <v>354</v>
      </c>
    </row>
    <row r="468" spans="1:29" x14ac:dyDescent="0.25">
      <c r="A468">
        <v>17</v>
      </c>
      <c r="C468" t="s">
        <v>59</v>
      </c>
      <c r="G468" s="1" t="s">
        <v>87</v>
      </c>
      <c r="I468" s="1" t="s">
        <v>336</v>
      </c>
      <c r="J468">
        <v>9</v>
      </c>
      <c r="K468" t="s">
        <v>60</v>
      </c>
      <c r="W468" s="1" t="s">
        <v>70</v>
      </c>
      <c r="AB468" t="s">
        <v>84</v>
      </c>
      <c r="AC468" t="s">
        <v>355</v>
      </c>
    </row>
    <row r="469" spans="1:29" x14ac:dyDescent="0.25">
      <c r="A469">
        <v>18</v>
      </c>
      <c r="C469" t="s">
        <v>59</v>
      </c>
      <c r="G469" s="1" t="s">
        <v>87</v>
      </c>
      <c r="I469" s="1" t="s">
        <v>336</v>
      </c>
      <c r="J469">
        <v>9</v>
      </c>
      <c r="K469" t="s">
        <v>60</v>
      </c>
      <c r="W469" s="1" t="s">
        <v>70</v>
      </c>
      <c r="AB469" t="s">
        <v>84</v>
      </c>
      <c r="AC469" t="s">
        <v>356</v>
      </c>
    </row>
    <row r="470" spans="1:29" x14ac:dyDescent="0.25">
      <c r="A470">
        <v>19</v>
      </c>
      <c r="C470" t="s">
        <v>59</v>
      </c>
      <c r="G470" s="1" t="s">
        <v>87</v>
      </c>
      <c r="I470" s="1" t="s">
        <v>336</v>
      </c>
      <c r="J470">
        <v>9</v>
      </c>
      <c r="K470" t="s">
        <v>60</v>
      </c>
      <c r="W470" s="1" t="s">
        <v>70</v>
      </c>
      <c r="AB470" t="s">
        <v>84</v>
      </c>
      <c r="AC470" t="s">
        <v>357</v>
      </c>
    </row>
    <row r="471" spans="1:29" x14ac:dyDescent="0.25">
      <c r="A471">
        <v>20</v>
      </c>
      <c r="C471" t="s">
        <v>59</v>
      </c>
      <c r="G471" s="1" t="s">
        <v>87</v>
      </c>
      <c r="I471" s="1" t="s">
        <v>336</v>
      </c>
      <c r="J471">
        <v>9</v>
      </c>
      <c r="K471" t="s">
        <v>60</v>
      </c>
      <c r="W471" s="1" t="s">
        <v>70</v>
      </c>
      <c r="AB471" t="s">
        <v>84</v>
      </c>
      <c r="AC471" t="s">
        <v>358</v>
      </c>
    </row>
    <row r="472" spans="1:29" x14ac:dyDescent="0.25">
      <c r="A472">
        <v>21</v>
      </c>
      <c r="C472" t="s">
        <v>59</v>
      </c>
      <c r="G472" s="1" t="s">
        <v>87</v>
      </c>
      <c r="I472" s="1" t="s">
        <v>336</v>
      </c>
      <c r="J472">
        <v>9</v>
      </c>
      <c r="K472" t="s">
        <v>60</v>
      </c>
      <c r="W472" s="1" t="s">
        <v>70</v>
      </c>
      <c r="AB472" t="s">
        <v>84</v>
      </c>
      <c r="AC472" t="s">
        <v>359</v>
      </c>
    </row>
    <row r="473" spans="1:29" x14ac:dyDescent="0.25">
      <c r="A473">
        <v>22</v>
      </c>
      <c r="C473" t="s">
        <v>59</v>
      </c>
      <c r="G473" s="1" t="s">
        <v>87</v>
      </c>
      <c r="I473" s="1" t="s">
        <v>336</v>
      </c>
      <c r="J473">
        <v>9</v>
      </c>
      <c r="K473" t="s">
        <v>60</v>
      </c>
      <c r="W473" s="1" t="s">
        <v>70</v>
      </c>
      <c r="AB473" t="s">
        <v>84</v>
      </c>
      <c r="AC473" t="s">
        <v>360</v>
      </c>
    </row>
    <row r="474" spans="1:29" x14ac:dyDescent="0.25">
      <c r="A474">
        <v>23</v>
      </c>
      <c r="C474" t="s">
        <v>59</v>
      </c>
      <c r="G474" s="1" t="s">
        <v>87</v>
      </c>
      <c r="I474" s="1" t="s">
        <v>336</v>
      </c>
      <c r="J474">
        <v>9</v>
      </c>
      <c r="K474" t="s">
        <v>60</v>
      </c>
      <c r="W474" s="1" t="s">
        <v>70</v>
      </c>
      <c r="AB474" t="s">
        <v>84</v>
      </c>
      <c r="AC474" t="s">
        <v>361</v>
      </c>
    </row>
    <row r="475" spans="1:29" x14ac:dyDescent="0.25">
      <c r="A475">
        <v>24</v>
      </c>
      <c r="C475" t="s">
        <v>59</v>
      </c>
      <c r="G475" s="1" t="s">
        <v>87</v>
      </c>
      <c r="I475" s="1" t="s">
        <v>336</v>
      </c>
      <c r="J475">
        <v>9</v>
      </c>
      <c r="K475" t="s">
        <v>60</v>
      </c>
      <c r="W475" s="1" t="s">
        <v>70</v>
      </c>
      <c r="AB475" t="s">
        <v>84</v>
      </c>
      <c r="AC475" t="s">
        <v>362</v>
      </c>
    </row>
    <row r="476" spans="1:29" x14ac:dyDescent="0.25">
      <c r="A476">
        <v>25</v>
      </c>
      <c r="C476" t="s">
        <v>59</v>
      </c>
      <c r="G476" s="1" t="s">
        <v>87</v>
      </c>
      <c r="I476" s="1" t="s">
        <v>336</v>
      </c>
      <c r="J476">
        <v>9</v>
      </c>
      <c r="K476" t="s">
        <v>60</v>
      </c>
      <c r="W476" s="1" t="s">
        <v>70</v>
      </c>
      <c r="AB476" t="s">
        <v>84</v>
      </c>
      <c r="AC476" t="s">
        <v>363</v>
      </c>
    </row>
    <row r="477" spans="1:29" x14ac:dyDescent="0.25">
      <c r="A477">
        <v>26</v>
      </c>
      <c r="C477" t="s">
        <v>59</v>
      </c>
      <c r="G477" s="1" t="s">
        <v>87</v>
      </c>
      <c r="I477" s="1" t="s">
        <v>336</v>
      </c>
      <c r="J477">
        <v>9</v>
      </c>
      <c r="K477" t="s">
        <v>60</v>
      </c>
      <c r="W477" s="1" t="s">
        <v>70</v>
      </c>
      <c r="AB477" t="s">
        <v>84</v>
      </c>
      <c r="AC477" t="s">
        <v>364</v>
      </c>
    </row>
    <row r="478" spans="1:29" x14ac:dyDescent="0.25">
      <c r="A478">
        <v>27</v>
      </c>
      <c r="C478" t="s">
        <v>59</v>
      </c>
      <c r="G478" s="1" t="s">
        <v>87</v>
      </c>
      <c r="I478" s="1" t="s">
        <v>336</v>
      </c>
      <c r="J478">
        <v>9</v>
      </c>
      <c r="K478" t="s">
        <v>60</v>
      </c>
      <c r="W478" s="1" t="s">
        <v>70</v>
      </c>
      <c r="AB478" t="s">
        <v>84</v>
      </c>
      <c r="AC478" t="s">
        <v>365</v>
      </c>
    </row>
    <row r="479" spans="1:29" x14ac:dyDescent="0.25">
      <c r="A479">
        <v>28</v>
      </c>
      <c r="C479" t="s">
        <v>59</v>
      </c>
      <c r="G479" s="1" t="s">
        <v>87</v>
      </c>
      <c r="I479" s="1" t="s">
        <v>336</v>
      </c>
      <c r="J479">
        <v>9</v>
      </c>
      <c r="K479" t="s">
        <v>60</v>
      </c>
      <c r="W479" s="1" t="s">
        <v>70</v>
      </c>
      <c r="AB479" t="s">
        <v>84</v>
      </c>
      <c r="AC479" t="s">
        <v>366</v>
      </c>
    </row>
    <row r="480" spans="1:29" x14ac:dyDescent="0.25">
      <c r="A480">
        <v>29</v>
      </c>
      <c r="C480" t="s">
        <v>59</v>
      </c>
      <c r="G480" s="1" t="s">
        <v>87</v>
      </c>
      <c r="I480" s="1" t="s">
        <v>336</v>
      </c>
      <c r="J480">
        <v>9</v>
      </c>
      <c r="K480" t="s">
        <v>60</v>
      </c>
      <c r="W480" s="1" t="s">
        <v>70</v>
      </c>
      <c r="AB480" t="s">
        <v>84</v>
      </c>
      <c r="AC480" t="s">
        <v>367</v>
      </c>
    </row>
    <row r="481" spans="1:49" x14ac:dyDescent="0.25">
      <c r="A481">
        <v>30</v>
      </c>
      <c r="C481" t="s">
        <v>59</v>
      </c>
      <c r="G481" s="1" t="s">
        <v>87</v>
      </c>
      <c r="I481" s="1" t="s">
        <v>336</v>
      </c>
      <c r="J481">
        <v>9</v>
      </c>
      <c r="K481" t="s">
        <v>60</v>
      </c>
      <c r="W481" s="1" t="s">
        <v>70</v>
      </c>
      <c r="AB481" t="s">
        <v>84</v>
      </c>
      <c r="AC481" t="s">
        <v>368</v>
      </c>
    </row>
    <row r="482" spans="1:49" x14ac:dyDescent="0.25">
      <c r="A482">
        <v>1</v>
      </c>
      <c r="C482" t="s">
        <v>58</v>
      </c>
      <c r="G482" s="1" t="s">
        <v>87</v>
      </c>
      <c r="I482" s="1" t="s">
        <v>336</v>
      </c>
      <c r="J482">
        <v>9</v>
      </c>
      <c r="K482" t="s">
        <v>60</v>
      </c>
      <c r="W482" s="1" t="s">
        <v>70</v>
      </c>
      <c r="AB482" t="s">
        <v>85</v>
      </c>
      <c r="AC482" t="str">
        <f t="shared" ref="AC482:AC503" si="8">"A9"&amp;AB482&amp;"-"&amp;AF482</f>
        <v>A9RT-B8</v>
      </c>
      <c r="AD482" s="8">
        <v>43364</v>
      </c>
      <c r="AE482">
        <v>27</v>
      </c>
      <c r="AF482" t="s">
        <v>173</v>
      </c>
      <c r="AG482" t="s">
        <v>593</v>
      </c>
      <c r="AI482">
        <v>8</v>
      </c>
      <c r="AJ482">
        <v>2</v>
      </c>
      <c r="AK482" s="53">
        <v>0.53125</v>
      </c>
      <c r="AL482" s="8">
        <v>43369</v>
      </c>
      <c r="AM482" s="53">
        <v>0.4465277777777778</v>
      </c>
    </row>
    <row r="483" spans="1:49" x14ac:dyDescent="0.25">
      <c r="A483">
        <v>2</v>
      </c>
      <c r="C483" t="s">
        <v>58</v>
      </c>
      <c r="G483" s="1" t="s">
        <v>87</v>
      </c>
      <c r="I483" s="1" t="s">
        <v>336</v>
      </c>
      <c r="J483">
        <v>9</v>
      </c>
      <c r="K483" t="s">
        <v>60</v>
      </c>
      <c r="W483" s="1" t="s">
        <v>70</v>
      </c>
      <c r="AB483" t="s">
        <v>85</v>
      </c>
      <c r="AC483" t="str">
        <f t="shared" si="8"/>
        <v>A9RT-A11</v>
      </c>
      <c r="AF483" t="s">
        <v>237</v>
      </c>
      <c r="AN483" t="s">
        <v>1783</v>
      </c>
    </row>
    <row r="484" spans="1:49" x14ac:dyDescent="0.25">
      <c r="A484">
        <v>3</v>
      </c>
      <c r="C484" t="s">
        <v>58</v>
      </c>
      <c r="G484" s="1" t="s">
        <v>87</v>
      </c>
      <c r="I484" s="1" t="s">
        <v>336</v>
      </c>
      <c r="J484">
        <v>9</v>
      </c>
      <c r="K484" t="s">
        <v>60</v>
      </c>
      <c r="W484" s="1" t="s">
        <v>70</v>
      </c>
      <c r="AB484" t="s">
        <v>85</v>
      </c>
      <c r="AC484" t="str">
        <f t="shared" si="8"/>
        <v>A9RT-B3</v>
      </c>
      <c r="AD484" s="8">
        <v>43368</v>
      </c>
      <c r="AE484">
        <v>31</v>
      </c>
      <c r="AF484" t="s">
        <v>242</v>
      </c>
      <c r="AG484" t="s">
        <v>956</v>
      </c>
      <c r="AI484">
        <v>4</v>
      </c>
      <c r="AJ484">
        <v>1</v>
      </c>
      <c r="AK484" s="53">
        <v>0.49652777777777773</v>
      </c>
      <c r="AL484" s="8">
        <v>43376</v>
      </c>
      <c r="AM484" s="53">
        <v>0.84722222222222221</v>
      </c>
      <c r="AO484">
        <v>3</v>
      </c>
      <c r="AP484">
        <v>18</v>
      </c>
      <c r="AQ484" s="8">
        <v>43376</v>
      </c>
      <c r="AR484" s="53">
        <v>0.84722222222222221</v>
      </c>
      <c r="AS484" s="8">
        <v>43422</v>
      </c>
      <c r="AT484" s="53">
        <v>0.84375</v>
      </c>
      <c r="AV484" s="8">
        <v>43422</v>
      </c>
      <c r="AW484">
        <v>0</v>
      </c>
    </row>
    <row r="485" spans="1:49" x14ac:dyDescent="0.25">
      <c r="A485">
        <v>4</v>
      </c>
      <c r="C485" t="s">
        <v>58</v>
      </c>
      <c r="G485" s="1" t="s">
        <v>87</v>
      </c>
      <c r="I485" s="1" t="s">
        <v>336</v>
      </c>
      <c r="J485">
        <v>9</v>
      </c>
      <c r="K485" t="s">
        <v>60</v>
      </c>
      <c r="W485" s="1" t="s">
        <v>70</v>
      </c>
      <c r="AB485" t="s">
        <v>85</v>
      </c>
      <c r="AC485" t="str">
        <f t="shared" si="8"/>
        <v>A9RT-H8</v>
      </c>
      <c r="AF485" t="s">
        <v>152</v>
      </c>
      <c r="AN485" t="s">
        <v>1783</v>
      </c>
    </row>
    <row r="486" spans="1:49" x14ac:dyDescent="0.25">
      <c r="A486">
        <v>5</v>
      </c>
      <c r="C486" t="s">
        <v>58</v>
      </c>
      <c r="G486" s="1" t="s">
        <v>87</v>
      </c>
      <c r="I486" s="1" t="s">
        <v>336</v>
      </c>
      <c r="J486">
        <v>9</v>
      </c>
      <c r="K486" t="s">
        <v>60</v>
      </c>
      <c r="W486" s="1" t="s">
        <v>70</v>
      </c>
      <c r="AB486" t="s">
        <v>85</v>
      </c>
      <c r="AC486" t="str">
        <f t="shared" si="8"/>
        <v>A9RT-G4</v>
      </c>
      <c r="AF486" t="s">
        <v>243</v>
      </c>
    </row>
    <row r="487" spans="1:49" x14ac:dyDescent="0.25">
      <c r="A487">
        <v>6</v>
      </c>
      <c r="C487" t="s">
        <v>58</v>
      </c>
      <c r="G487" s="1" t="s">
        <v>87</v>
      </c>
      <c r="I487" s="1" t="s">
        <v>336</v>
      </c>
      <c r="J487">
        <v>9</v>
      </c>
      <c r="K487" t="s">
        <v>60</v>
      </c>
      <c r="W487" s="1" t="s">
        <v>70</v>
      </c>
      <c r="AB487" t="s">
        <v>85</v>
      </c>
      <c r="AC487" t="str">
        <f t="shared" si="8"/>
        <v>A9RT-E12</v>
      </c>
      <c r="AD487" s="8">
        <v>43399</v>
      </c>
      <c r="AE487">
        <v>62</v>
      </c>
      <c r="AF487" t="s">
        <v>175</v>
      </c>
      <c r="AG487" t="s">
        <v>956</v>
      </c>
      <c r="AH487" s="8">
        <v>43400</v>
      </c>
      <c r="AI487">
        <v>7</v>
      </c>
      <c r="AJ487">
        <v>2</v>
      </c>
      <c r="AK487" s="53">
        <v>2.0833333333333332E-2</v>
      </c>
      <c r="AL487" s="8">
        <v>43468</v>
      </c>
      <c r="AM487" s="53">
        <v>0.83333333333333337</v>
      </c>
      <c r="AO487">
        <v>3</v>
      </c>
      <c r="AP487">
        <v>4</v>
      </c>
      <c r="AQ487" s="8">
        <v>43468</v>
      </c>
      <c r="AR487" s="53">
        <v>0.83333333333333337</v>
      </c>
      <c r="AS487" s="8">
        <v>43483</v>
      </c>
      <c r="AT487" s="53">
        <v>0.85416666666666663</v>
      </c>
      <c r="AV487" s="8">
        <v>43483</v>
      </c>
      <c r="AW487">
        <v>0</v>
      </c>
    </row>
    <row r="488" spans="1:49" x14ac:dyDescent="0.25">
      <c r="A488">
        <v>7</v>
      </c>
      <c r="C488" t="s">
        <v>58</v>
      </c>
      <c r="G488" s="1" t="s">
        <v>87</v>
      </c>
      <c r="I488" s="1" t="s">
        <v>336</v>
      </c>
      <c r="J488">
        <v>9</v>
      </c>
      <c r="K488" t="s">
        <v>60</v>
      </c>
      <c r="W488" s="1" t="s">
        <v>70</v>
      </c>
      <c r="AB488" t="s">
        <v>85</v>
      </c>
      <c r="AC488" t="str">
        <f t="shared" si="8"/>
        <v>A9RT-G5</v>
      </c>
      <c r="AF488" t="s">
        <v>337</v>
      </c>
    </row>
    <row r="489" spans="1:49" x14ac:dyDescent="0.25">
      <c r="A489">
        <v>8</v>
      </c>
      <c r="C489" t="s">
        <v>58</v>
      </c>
      <c r="G489" s="1" t="s">
        <v>87</v>
      </c>
      <c r="I489" s="1" t="s">
        <v>336</v>
      </c>
      <c r="J489">
        <v>9</v>
      </c>
      <c r="K489" t="s">
        <v>60</v>
      </c>
      <c r="W489" s="1" t="s">
        <v>70</v>
      </c>
      <c r="AB489" t="s">
        <v>85</v>
      </c>
      <c r="AC489" t="str">
        <f t="shared" si="8"/>
        <v>A9RT-B2</v>
      </c>
      <c r="AD489" s="8">
        <v>43393</v>
      </c>
      <c r="AE489">
        <v>56</v>
      </c>
      <c r="AF489" t="s">
        <v>142</v>
      </c>
      <c r="AG489" t="s">
        <v>956</v>
      </c>
      <c r="AH489" s="8">
        <v>43410</v>
      </c>
      <c r="AI489">
        <v>28</v>
      </c>
      <c r="AJ489">
        <v>1</v>
      </c>
      <c r="AK489" s="53">
        <v>0.52430555555555558</v>
      </c>
      <c r="AL489" s="8">
        <v>43437</v>
      </c>
      <c r="AM489" s="53">
        <v>0.61111111111111105</v>
      </c>
      <c r="AV489" s="8">
        <v>43437</v>
      </c>
      <c r="AW489">
        <v>0</v>
      </c>
    </row>
    <row r="490" spans="1:49" x14ac:dyDescent="0.25">
      <c r="A490">
        <v>9</v>
      </c>
      <c r="C490" t="s">
        <v>58</v>
      </c>
      <c r="G490" s="1" t="s">
        <v>87</v>
      </c>
      <c r="I490" s="1" t="s">
        <v>336</v>
      </c>
      <c r="J490">
        <v>9</v>
      </c>
      <c r="K490" t="s">
        <v>60</v>
      </c>
      <c r="W490" s="1" t="s">
        <v>70</v>
      </c>
      <c r="AB490" t="s">
        <v>85</v>
      </c>
      <c r="AC490" t="str">
        <f t="shared" si="8"/>
        <v>A9RT-C9</v>
      </c>
      <c r="AD490" s="8">
        <v>43389</v>
      </c>
      <c r="AE490">
        <v>52</v>
      </c>
      <c r="AF490" t="s">
        <v>176</v>
      </c>
      <c r="AG490" t="s">
        <v>956</v>
      </c>
      <c r="AI490">
        <v>28</v>
      </c>
      <c r="AJ490">
        <v>6</v>
      </c>
      <c r="AK490" s="53">
        <v>0.53472222222222221</v>
      </c>
      <c r="AL490" s="8">
        <v>43402</v>
      </c>
      <c r="AM490" s="53">
        <v>0.83333333333333337</v>
      </c>
      <c r="AO490">
        <v>4</v>
      </c>
      <c r="AP490">
        <v>4</v>
      </c>
      <c r="AQ490" s="8">
        <v>43402</v>
      </c>
      <c r="AR490" s="53">
        <v>0.83333333333333337</v>
      </c>
      <c r="AS490" s="8">
        <v>43468</v>
      </c>
      <c r="AT490" s="53">
        <v>0.83333333333333337</v>
      </c>
      <c r="AV490" s="8">
        <v>43468</v>
      </c>
      <c r="AW490">
        <v>0</v>
      </c>
    </row>
    <row r="491" spans="1:49" x14ac:dyDescent="0.25">
      <c r="A491">
        <v>10</v>
      </c>
      <c r="C491" t="s">
        <v>58</v>
      </c>
      <c r="G491" s="1" t="s">
        <v>87</v>
      </c>
      <c r="I491" s="1" t="s">
        <v>336</v>
      </c>
      <c r="J491">
        <v>9</v>
      </c>
      <c r="K491" t="s">
        <v>60</v>
      </c>
      <c r="W491" s="1" t="s">
        <v>70</v>
      </c>
      <c r="AB491" t="s">
        <v>85</v>
      </c>
      <c r="AC491" t="str">
        <f t="shared" si="8"/>
        <v>A9RT-F1</v>
      </c>
      <c r="AD491" s="8">
        <v>43369</v>
      </c>
      <c r="AE491">
        <v>32</v>
      </c>
      <c r="AF491" t="s">
        <v>157</v>
      </c>
      <c r="AG491" t="s">
        <v>956</v>
      </c>
      <c r="AI491">
        <v>26</v>
      </c>
      <c r="AJ491">
        <v>1</v>
      </c>
      <c r="AK491" s="53">
        <v>0.5</v>
      </c>
      <c r="AL491" s="8">
        <v>43377</v>
      </c>
      <c r="AM491" s="53">
        <v>0.84027777777777779</v>
      </c>
      <c r="AO491">
        <v>3</v>
      </c>
      <c r="AP491">
        <v>22</v>
      </c>
      <c r="AQ491" s="8">
        <v>43377</v>
      </c>
      <c r="AR491" s="53">
        <v>0.84027777777777779</v>
      </c>
      <c r="AS491" s="8">
        <v>43447</v>
      </c>
      <c r="AT491" s="53">
        <v>0.83333333333333337</v>
      </c>
    </row>
    <row r="492" spans="1:49" x14ac:dyDescent="0.25">
      <c r="A492">
        <v>11</v>
      </c>
      <c r="C492" t="s">
        <v>58</v>
      </c>
      <c r="G492" s="1" t="s">
        <v>87</v>
      </c>
      <c r="I492" s="1" t="s">
        <v>336</v>
      </c>
      <c r="J492">
        <v>9</v>
      </c>
      <c r="K492" t="s">
        <v>60</v>
      </c>
      <c r="W492" s="1" t="s">
        <v>70</v>
      </c>
      <c r="AB492" t="s">
        <v>85</v>
      </c>
      <c r="AC492" t="str">
        <f t="shared" si="8"/>
        <v>A9RT-G8</v>
      </c>
      <c r="AD492" s="8">
        <v>43380</v>
      </c>
      <c r="AE492">
        <v>43</v>
      </c>
      <c r="AF492" t="s">
        <v>148</v>
      </c>
      <c r="AG492" t="s">
        <v>956</v>
      </c>
      <c r="AN492" t="s">
        <v>1566</v>
      </c>
    </row>
    <row r="493" spans="1:49" x14ac:dyDescent="0.25">
      <c r="A493">
        <v>12</v>
      </c>
      <c r="C493" t="s">
        <v>58</v>
      </c>
      <c r="G493" s="1" t="s">
        <v>87</v>
      </c>
      <c r="I493" s="1" t="s">
        <v>336</v>
      </c>
      <c r="J493">
        <v>9</v>
      </c>
      <c r="K493" t="s">
        <v>60</v>
      </c>
      <c r="W493" s="1" t="s">
        <v>70</v>
      </c>
      <c r="AB493" t="s">
        <v>85</v>
      </c>
      <c r="AC493" t="str">
        <f t="shared" si="8"/>
        <v>A9RT-C12</v>
      </c>
      <c r="AF493" t="s">
        <v>303</v>
      </c>
      <c r="AN493" t="s">
        <v>1783</v>
      </c>
    </row>
    <row r="494" spans="1:49" x14ac:dyDescent="0.25">
      <c r="A494">
        <v>13</v>
      </c>
      <c r="C494" t="s">
        <v>58</v>
      </c>
      <c r="G494" s="1" t="s">
        <v>87</v>
      </c>
      <c r="I494" s="1" t="s">
        <v>336</v>
      </c>
      <c r="J494">
        <v>9</v>
      </c>
      <c r="K494" t="s">
        <v>60</v>
      </c>
      <c r="W494" s="1" t="s">
        <v>70</v>
      </c>
      <c r="AB494" t="s">
        <v>85</v>
      </c>
      <c r="AC494" t="str">
        <f t="shared" si="8"/>
        <v>A9RT-A6</v>
      </c>
      <c r="AD494" s="8">
        <v>43394</v>
      </c>
      <c r="AE494">
        <v>57</v>
      </c>
      <c r="AF494" t="s">
        <v>244</v>
      </c>
      <c r="AG494" t="s">
        <v>956</v>
      </c>
      <c r="AH494" s="8">
        <v>43410</v>
      </c>
      <c r="AI494">
        <v>26</v>
      </c>
      <c r="AJ494">
        <v>1</v>
      </c>
      <c r="AK494" s="53">
        <v>0.52430555555555558</v>
      </c>
      <c r="AL494" s="8">
        <v>43424</v>
      </c>
      <c r="AM494" s="53">
        <v>0.42708333333333331</v>
      </c>
      <c r="AV494" s="8">
        <v>43424</v>
      </c>
      <c r="AW494">
        <v>0</v>
      </c>
    </row>
    <row r="495" spans="1:49" x14ac:dyDescent="0.25">
      <c r="A495">
        <v>14</v>
      </c>
      <c r="C495" t="s">
        <v>58</v>
      </c>
      <c r="G495" s="1" t="s">
        <v>87</v>
      </c>
      <c r="I495" s="1" t="s">
        <v>336</v>
      </c>
      <c r="J495">
        <v>9</v>
      </c>
      <c r="K495" t="s">
        <v>60</v>
      </c>
      <c r="W495" s="1" t="s">
        <v>70</v>
      </c>
      <c r="AB495" t="s">
        <v>85</v>
      </c>
      <c r="AC495" t="str">
        <f t="shared" si="8"/>
        <v>A9RT-H1</v>
      </c>
      <c r="AF495" t="s">
        <v>239</v>
      </c>
      <c r="AN495" t="s">
        <v>1783</v>
      </c>
    </row>
    <row r="496" spans="1:49" x14ac:dyDescent="0.25">
      <c r="A496">
        <v>15</v>
      </c>
      <c r="C496" t="s">
        <v>58</v>
      </c>
      <c r="G496" s="1" t="s">
        <v>87</v>
      </c>
      <c r="I496" s="1" t="s">
        <v>336</v>
      </c>
      <c r="J496">
        <v>9</v>
      </c>
      <c r="K496" t="s">
        <v>60</v>
      </c>
      <c r="W496" s="1" t="s">
        <v>70</v>
      </c>
      <c r="AB496" t="s">
        <v>85</v>
      </c>
      <c r="AC496" t="str">
        <f t="shared" si="8"/>
        <v>A9RT-B6</v>
      </c>
      <c r="AD496" s="8">
        <v>43367</v>
      </c>
      <c r="AE496">
        <v>30</v>
      </c>
      <c r="AF496" t="s">
        <v>130</v>
      </c>
      <c r="AG496" t="s">
        <v>956</v>
      </c>
      <c r="AI496">
        <v>21</v>
      </c>
      <c r="AJ496">
        <v>2</v>
      </c>
      <c r="AK496" s="53">
        <v>0.71875</v>
      </c>
      <c r="AL496" s="8">
        <v>43375</v>
      </c>
      <c r="AM496" s="53">
        <v>0.84722222222222221</v>
      </c>
      <c r="AO496">
        <v>3</v>
      </c>
      <c r="AP496">
        <v>29</v>
      </c>
      <c r="AQ496" s="8">
        <v>43375</v>
      </c>
      <c r="AR496" s="53">
        <v>0.84722222222222221</v>
      </c>
      <c r="AS496" s="8">
        <v>43404</v>
      </c>
      <c r="AT496" s="53">
        <v>0.83333333333333337</v>
      </c>
      <c r="AV496" s="8">
        <v>43404</v>
      </c>
      <c r="AW496">
        <v>0</v>
      </c>
    </row>
    <row r="497" spans="1:49" x14ac:dyDescent="0.25">
      <c r="A497">
        <v>16</v>
      </c>
      <c r="C497" t="s">
        <v>59</v>
      </c>
      <c r="G497" s="1" t="s">
        <v>87</v>
      </c>
      <c r="I497" s="1" t="s">
        <v>336</v>
      </c>
      <c r="J497">
        <v>9</v>
      </c>
      <c r="K497" t="s">
        <v>60</v>
      </c>
      <c r="W497" s="1" t="s">
        <v>70</v>
      </c>
      <c r="AB497" t="s">
        <v>85</v>
      </c>
      <c r="AC497" t="str">
        <f t="shared" si="8"/>
        <v>A9RT-C1</v>
      </c>
      <c r="AF497" t="s">
        <v>146</v>
      </c>
      <c r="AN497" t="s">
        <v>1783</v>
      </c>
    </row>
    <row r="498" spans="1:49" x14ac:dyDescent="0.25">
      <c r="A498">
        <v>17</v>
      </c>
      <c r="C498" t="s">
        <v>59</v>
      </c>
      <c r="G498" s="1" t="s">
        <v>87</v>
      </c>
      <c r="I498" s="1" t="s">
        <v>336</v>
      </c>
      <c r="J498">
        <v>9</v>
      </c>
      <c r="K498" t="s">
        <v>60</v>
      </c>
      <c r="W498" s="1" t="s">
        <v>70</v>
      </c>
      <c r="AB498" t="s">
        <v>85</v>
      </c>
      <c r="AC498" t="str">
        <f t="shared" si="8"/>
        <v>A9RT-A12</v>
      </c>
      <c r="AD498" s="8">
        <v>43390</v>
      </c>
      <c r="AE498">
        <v>53</v>
      </c>
      <c r="AF498" t="s">
        <v>284</v>
      </c>
      <c r="AG498" t="s">
        <v>956</v>
      </c>
      <c r="AK498" s="53"/>
      <c r="AN498" t="s">
        <v>1615</v>
      </c>
      <c r="AV498" s="8">
        <v>43391</v>
      </c>
      <c r="AW498">
        <v>1</v>
      </c>
    </row>
    <row r="499" spans="1:49" x14ac:dyDescent="0.25">
      <c r="A499">
        <v>18</v>
      </c>
      <c r="C499" t="s">
        <v>59</v>
      </c>
      <c r="G499" s="1" t="s">
        <v>87</v>
      </c>
      <c r="I499" s="1" t="s">
        <v>336</v>
      </c>
      <c r="J499">
        <v>9</v>
      </c>
      <c r="K499" t="s">
        <v>60</v>
      </c>
      <c r="W499" s="1" t="s">
        <v>70</v>
      </c>
      <c r="AB499" t="s">
        <v>85</v>
      </c>
      <c r="AC499" t="str">
        <f t="shared" si="8"/>
        <v>A9RT-B4</v>
      </c>
      <c r="AF499" t="s">
        <v>124</v>
      </c>
      <c r="AN499" t="s">
        <v>1783</v>
      </c>
    </row>
    <row r="500" spans="1:49" x14ac:dyDescent="0.25">
      <c r="A500">
        <v>19</v>
      </c>
      <c r="C500" t="s">
        <v>59</v>
      </c>
      <c r="G500" s="1" t="s">
        <v>87</v>
      </c>
      <c r="I500" s="1" t="s">
        <v>336</v>
      </c>
      <c r="J500">
        <v>9</v>
      </c>
      <c r="K500" t="s">
        <v>60</v>
      </c>
      <c r="W500" s="1" t="s">
        <v>70</v>
      </c>
      <c r="AB500" t="s">
        <v>85</v>
      </c>
      <c r="AC500" t="str">
        <f t="shared" si="8"/>
        <v>A9RT-E6</v>
      </c>
      <c r="AD500" s="8">
        <v>43388</v>
      </c>
      <c r="AE500">
        <v>51</v>
      </c>
      <c r="AF500" t="s">
        <v>156</v>
      </c>
      <c r="AG500" t="s">
        <v>956</v>
      </c>
      <c r="AI500">
        <v>6</v>
      </c>
      <c r="AJ500">
        <v>1</v>
      </c>
      <c r="AK500" s="53">
        <v>0.60069444444444442</v>
      </c>
      <c r="AL500" s="8">
        <v>43397</v>
      </c>
      <c r="AM500" s="53">
        <v>0.79166666666666663</v>
      </c>
      <c r="AO500">
        <v>4</v>
      </c>
      <c r="AP500">
        <v>2</v>
      </c>
      <c r="AQ500" s="8">
        <v>43397</v>
      </c>
      <c r="AR500" s="53">
        <v>0.79166666666666663</v>
      </c>
      <c r="AS500" s="8">
        <v>43460</v>
      </c>
      <c r="AT500" s="53">
        <v>0.83333333333333337</v>
      </c>
      <c r="AV500" s="8">
        <v>43460</v>
      </c>
      <c r="AW500">
        <v>0</v>
      </c>
    </row>
    <row r="501" spans="1:49" x14ac:dyDescent="0.25">
      <c r="A501">
        <v>20</v>
      </c>
      <c r="C501" t="s">
        <v>59</v>
      </c>
      <c r="G501" s="1" t="s">
        <v>87</v>
      </c>
      <c r="I501" s="1" t="s">
        <v>336</v>
      </c>
      <c r="J501">
        <v>9</v>
      </c>
      <c r="K501" t="s">
        <v>60</v>
      </c>
      <c r="W501" s="1" t="s">
        <v>70</v>
      </c>
      <c r="AB501" t="s">
        <v>85</v>
      </c>
      <c r="AC501" t="str">
        <f t="shared" si="8"/>
        <v>A9RT-D9</v>
      </c>
      <c r="AF501" t="s">
        <v>151</v>
      </c>
    </row>
    <row r="502" spans="1:49" x14ac:dyDescent="0.25">
      <c r="A502">
        <v>21</v>
      </c>
      <c r="C502" t="s">
        <v>59</v>
      </c>
      <c r="G502" s="1" t="s">
        <v>87</v>
      </c>
      <c r="I502" s="1" t="s">
        <v>336</v>
      </c>
      <c r="J502">
        <v>9</v>
      </c>
      <c r="K502" t="s">
        <v>60</v>
      </c>
      <c r="W502" s="1" t="s">
        <v>70</v>
      </c>
      <c r="AB502" t="s">
        <v>85</v>
      </c>
      <c r="AC502" t="str">
        <f t="shared" si="8"/>
        <v>A9RT-D12</v>
      </c>
      <c r="AD502" s="8">
        <v>43366</v>
      </c>
      <c r="AE502">
        <v>29</v>
      </c>
      <c r="AF502" t="s">
        <v>162</v>
      </c>
      <c r="AG502" t="s">
        <v>956</v>
      </c>
      <c r="AI502">
        <v>31</v>
      </c>
      <c r="AJ502">
        <v>2</v>
      </c>
      <c r="AK502" s="53">
        <v>0.58333333333333337</v>
      </c>
      <c r="AL502" s="8">
        <v>43374</v>
      </c>
      <c r="AM502" s="53">
        <v>0.86111111111111116</v>
      </c>
      <c r="AO502">
        <v>3</v>
      </c>
      <c r="AP502">
        <v>3</v>
      </c>
      <c r="AQ502" s="8">
        <v>43374</v>
      </c>
      <c r="AR502" s="53">
        <v>0.86111111111111116</v>
      </c>
      <c r="AS502" s="8">
        <v>43435</v>
      </c>
      <c r="AT502" s="53">
        <v>0.83333333333333337</v>
      </c>
      <c r="AU502" t="s">
        <v>1793</v>
      </c>
      <c r="AV502" s="8">
        <v>43435</v>
      </c>
      <c r="AW502">
        <v>0</v>
      </c>
    </row>
    <row r="503" spans="1:49" x14ac:dyDescent="0.25">
      <c r="A503">
        <v>22</v>
      </c>
      <c r="C503" t="s">
        <v>59</v>
      </c>
      <c r="G503" s="1" t="s">
        <v>87</v>
      </c>
      <c r="I503" s="1" t="s">
        <v>336</v>
      </c>
      <c r="J503">
        <v>9</v>
      </c>
      <c r="K503" t="s">
        <v>60</v>
      </c>
      <c r="W503" s="1" t="s">
        <v>70</v>
      </c>
      <c r="AB503" t="s">
        <v>85</v>
      </c>
      <c r="AC503" t="str">
        <f t="shared" si="8"/>
        <v>A9RT-E4</v>
      </c>
      <c r="AD503" s="8">
        <v>43385</v>
      </c>
      <c r="AE503">
        <v>48</v>
      </c>
      <c r="AF503" t="s">
        <v>304</v>
      </c>
      <c r="AG503" t="s">
        <v>956</v>
      </c>
      <c r="AI503">
        <v>31</v>
      </c>
      <c r="AJ503">
        <v>2</v>
      </c>
      <c r="AK503" s="53">
        <v>0.49305555555555558</v>
      </c>
      <c r="AL503" s="8">
        <v>43391</v>
      </c>
      <c r="AM503" s="53">
        <v>0.82638888888888884</v>
      </c>
      <c r="AV503" s="8">
        <v>43391</v>
      </c>
      <c r="AW503">
        <v>0</v>
      </c>
    </row>
    <row r="504" spans="1:49" x14ac:dyDescent="0.25">
      <c r="G504" s="1" t="s">
        <v>87</v>
      </c>
      <c r="I504" s="1" t="s">
        <v>336</v>
      </c>
      <c r="J504">
        <v>9</v>
      </c>
      <c r="K504" t="s">
        <v>60</v>
      </c>
      <c r="W504" s="1" t="s">
        <v>70</v>
      </c>
      <c r="AB504" t="s">
        <v>85</v>
      </c>
      <c r="AC504" t="s">
        <v>965</v>
      </c>
      <c r="AD504" s="8">
        <v>43367</v>
      </c>
      <c r="AE504">
        <v>30</v>
      </c>
      <c r="AF504" t="s">
        <v>145</v>
      </c>
      <c r="AG504" t="s">
        <v>956</v>
      </c>
      <c r="AI504">
        <v>18</v>
      </c>
      <c r="AJ504">
        <v>2</v>
      </c>
      <c r="AK504" s="53">
        <v>0.71875</v>
      </c>
      <c r="AL504" s="8">
        <v>43375</v>
      </c>
      <c r="AM504" s="53">
        <v>0.84722222222222221</v>
      </c>
      <c r="AN504" t="s">
        <v>1020</v>
      </c>
    </row>
    <row r="505" spans="1:49" x14ac:dyDescent="0.25">
      <c r="A505">
        <v>23</v>
      </c>
      <c r="C505" t="s">
        <v>59</v>
      </c>
      <c r="G505" s="1" t="s">
        <v>87</v>
      </c>
      <c r="I505" s="1" t="s">
        <v>336</v>
      </c>
      <c r="J505">
        <v>9</v>
      </c>
      <c r="K505" t="s">
        <v>60</v>
      </c>
      <c r="W505" s="1" t="s">
        <v>70</v>
      </c>
      <c r="AB505" t="s">
        <v>85</v>
      </c>
      <c r="AC505" t="str">
        <f t="shared" ref="AC505:AC543" si="9">"A9"&amp;AB505&amp;"-"&amp;AF505</f>
        <v>A9RT-F8</v>
      </c>
      <c r="AD505" s="8">
        <v>43392</v>
      </c>
      <c r="AE505">
        <v>55</v>
      </c>
      <c r="AF505" t="s">
        <v>134</v>
      </c>
      <c r="AG505" t="s">
        <v>956</v>
      </c>
      <c r="AH505" s="8">
        <v>43392</v>
      </c>
      <c r="AI505">
        <v>24</v>
      </c>
      <c r="AJ505">
        <v>6</v>
      </c>
      <c r="AK505" s="53">
        <v>0.83333333333333337</v>
      </c>
      <c r="AL505" s="8">
        <v>43400</v>
      </c>
      <c r="AM505" s="53">
        <v>0</v>
      </c>
      <c r="AO505">
        <v>6</v>
      </c>
      <c r="AP505">
        <v>24</v>
      </c>
      <c r="AQ505" s="8">
        <v>43400</v>
      </c>
      <c r="AR505" s="53">
        <v>0</v>
      </c>
      <c r="AS505" s="8">
        <v>43406</v>
      </c>
      <c r="AT505" s="53">
        <v>0.83333333333333337</v>
      </c>
      <c r="AV505" s="8">
        <v>43406</v>
      </c>
      <c r="AW505">
        <v>0</v>
      </c>
    </row>
    <row r="506" spans="1:49" x14ac:dyDescent="0.25">
      <c r="A506">
        <v>24</v>
      </c>
      <c r="C506" t="s">
        <v>59</v>
      </c>
      <c r="G506" s="1" t="s">
        <v>87</v>
      </c>
      <c r="I506" s="1" t="s">
        <v>336</v>
      </c>
      <c r="J506">
        <v>9</v>
      </c>
      <c r="K506" t="s">
        <v>60</v>
      </c>
      <c r="W506" s="1" t="s">
        <v>70</v>
      </c>
      <c r="AB506" t="s">
        <v>85</v>
      </c>
      <c r="AC506" t="str">
        <f t="shared" si="9"/>
        <v>A9RT-D2</v>
      </c>
      <c r="AF506" t="s">
        <v>172</v>
      </c>
      <c r="AN506" t="s">
        <v>1783</v>
      </c>
    </row>
    <row r="507" spans="1:49" x14ac:dyDescent="0.25">
      <c r="A507">
        <v>25</v>
      </c>
      <c r="C507" t="s">
        <v>59</v>
      </c>
      <c r="G507" s="1" t="s">
        <v>87</v>
      </c>
      <c r="I507" s="1" t="s">
        <v>336</v>
      </c>
      <c r="J507">
        <v>9</v>
      </c>
      <c r="K507" t="s">
        <v>60</v>
      </c>
      <c r="W507" s="1" t="s">
        <v>70</v>
      </c>
      <c r="AB507" t="s">
        <v>85</v>
      </c>
      <c r="AC507" t="str">
        <f t="shared" si="9"/>
        <v>A9RT-F7</v>
      </c>
      <c r="AD507" s="8">
        <v>43367</v>
      </c>
      <c r="AE507">
        <v>30</v>
      </c>
      <c r="AF507" t="s">
        <v>171</v>
      </c>
      <c r="AG507" t="s">
        <v>956</v>
      </c>
      <c r="AI507">
        <v>12</v>
      </c>
      <c r="AJ507">
        <v>2</v>
      </c>
      <c r="AK507" s="53">
        <v>0.71875</v>
      </c>
      <c r="AL507" s="8">
        <v>43375</v>
      </c>
      <c r="AM507" s="53">
        <v>0.84722222222222221</v>
      </c>
      <c r="AO507">
        <v>3</v>
      </c>
      <c r="AP507">
        <v>12</v>
      </c>
      <c r="AQ507" s="8">
        <v>43375</v>
      </c>
      <c r="AR507" s="53">
        <v>0.84722222222222221</v>
      </c>
      <c r="AS507" s="8">
        <v>43412</v>
      </c>
      <c r="AT507" s="53">
        <v>0.84375</v>
      </c>
      <c r="AV507" s="8">
        <v>43412</v>
      </c>
      <c r="AW507">
        <v>0</v>
      </c>
    </row>
    <row r="508" spans="1:49" x14ac:dyDescent="0.25">
      <c r="A508">
        <v>26</v>
      </c>
      <c r="C508" t="s">
        <v>59</v>
      </c>
      <c r="G508" s="1" t="s">
        <v>87</v>
      </c>
      <c r="I508" s="1" t="s">
        <v>336</v>
      </c>
      <c r="J508">
        <v>9</v>
      </c>
      <c r="K508" t="s">
        <v>60</v>
      </c>
      <c r="W508" s="1" t="s">
        <v>70</v>
      </c>
      <c r="AB508" t="s">
        <v>85</v>
      </c>
      <c r="AC508" t="str">
        <f t="shared" si="9"/>
        <v>A9RT-D8</v>
      </c>
      <c r="AD508" s="8">
        <v>43382</v>
      </c>
      <c r="AE508">
        <v>45</v>
      </c>
      <c r="AF508" t="s">
        <v>170</v>
      </c>
      <c r="AG508" t="s">
        <v>956</v>
      </c>
      <c r="AI508">
        <v>11</v>
      </c>
      <c r="AJ508">
        <v>2</v>
      </c>
      <c r="AK508" s="53">
        <v>0.63541666666666663</v>
      </c>
    </row>
    <row r="509" spans="1:49" x14ac:dyDescent="0.25">
      <c r="A509">
        <v>27</v>
      </c>
      <c r="C509" t="s">
        <v>59</v>
      </c>
      <c r="G509" s="1" t="s">
        <v>87</v>
      </c>
      <c r="I509" s="1" t="s">
        <v>336</v>
      </c>
      <c r="J509">
        <v>9</v>
      </c>
      <c r="K509" t="s">
        <v>60</v>
      </c>
      <c r="W509" s="1" t="s">
        <v>70</v>
      </c>
      <c r="AB509" t="s">
        <v>85</v>
      </c>
      <c r="AC509" t="str">
        <f t="shared" si="9"/>
        <v>A9RT-G2</v>
      </c>
      <c r="AF509" t="s">
        <v>127</v>
      </c>
      <c r="AN509" t="s">
        <v>1783</v>
      </c>
    </row>
    <row r="510" spans="1:49" x14ac:dyDescent="0.25">
      <c r="A510">
        <v>28</v>
      </c>
      <c r="C510" t="s">
        <v>59</v>
      </c>
      <c r="G510" s="1" t="s">
        <v>87</v>
      </c>
      <c r="I510" s="1" t="s">
        <v>336</v>
      </c>
      <c r="J510">
        <v>9</v>
      </c>
      <c r="K510" t="s">
        <v>60</v>
      </c>
      <c r="W510" s="1" t="s">
        <v>70</v>
      </c>
      <c r="AB510" t="s">
        <v>85</v>
      </c>
      <c r="AC510" t="str">
        <f t="shared" si="9"/>
        <v>A9RT-A2</v>
      </c>
      <c r="AF510" t="s">
        <v>120</v>
      </c>
      <c r="AN510" t="s">
        <v>1783</v>
      </c>
    </row>
    <row r="511" spans="1:49" x14ac:dyDescent="0.25">
      <c r="A511">
        <v>29</v>
      </c>
      <c r="C511" t="s">
        <v>59</v>
      </c>
      <c r="G511" s="1" t="s">
        <v>87</v>
      </c>
      <c r="I511" s="1" t="s">
        <v>336</v>
      </c>
      <c r="J511">
        <v>9</v>
      </c>
      <c r="K511" t="s">
        <v>60</v>
      </c>
      <c r="W511" s="1" t="s">
        <v>70</v>
      </c>
      <c r="AB511" t="s">
        <v>85</v>
      </c>
      <c r="AC511" t="str">
        <f t="shared" si="9"/>
        <v>A9RT-B12</v>
      </c>
      <c r="AD511" s="8">
        <v>43381</v>
      </c>
      <c r="AE511">
        <v>44</v>
      </c>
      <c r="AF511" t="s">
        <v>132</v>
      </c>
      <c r="AG511" t="s">
        <v>956</v>
      </c>
      <c r="AI511">
        <v>12</v>
      </c>
      <c r="AJ511">
        <v>1</v>
      </c>
      <c r="AK511" s="53">
        <v>0.54999999999999993</v>
      </c>
      <c r="AL511" s="8">
        <v>43389</v>
      </c>
      <c r="AM511" s="53">
        <v>0.81944444444444453</v>
      </c>
      <c r="AN511" t="s">
        <v>1020</v>
      </c>
    </row>
    <row r="512" spans="1:49" x14ac:dyDescent="0.25">
      <c r="A512">
        <v>30</v>
      </c>
      <c r="C512" t="s">
        <v>59</v>
      </c>
      <c r="G512" s="1" t="s">
        <v>87</v>
      </c>
      <c r="I512" s="1" t="s">
        <v>336</v>
      </c>
      <c r="J512">
        <v>9</v>
      </c>
      <c r="K512" t="s">
        <v>60</v>
      </c>
      <c r="W512" s="1" t="s">
        <v>70</v>
      </c>
      <c r="AB512" t="s">
        <v>85</v>
      </c>
      <c r="AC512" t="str">
        <f t="shared" si="9"/>
        <v>A9RT-C3</v>
      </c>
      <c r="AF512" t="s">
        <v>301</v>
      </c>
      <c r="AN512" t="s">
        <v>1783</v>
      </c>
    </row>
    <row r="513" spans="1:49" x14ac:dyDescent="0.25">
      <c r="A513">
        <v>31</v>
      </c>
      <c r="G513" s="1" t="s">
        <v>87</v>
      </c>
      <c r="I513" s="1" t="s">
        <v>336</v>
      </c>
      <c r="J513">
        <v>9</v>
      </c>
      <c r="K513" t="s">
        <v>60</v>
      </c>
      <c r="W513" s="1" t="s">
        <v>70</v>
      </c>
      <c r="AB513" t="s">
        <v>85</v>
      </c>
      <c r="AC513" t="str">
        <f t="shared" si="9"/>
        <v>A9RT-E5</v>
      </c>
      <c r="AD513" s="8">
        <v>43472</v>
      </c>
      <c r="AE513" s="83">
        <f>AD513-I513</f>
        <v>136</v>
      </c>
      <c r="AF513" t="s">
        <v>305</v>
      </c>
      <c r="AG513" t="s">
        <v>593</v>
      </c>
      <c r="AH513" s="8">
        <v>43472</v>
      </c>
      <c r="AI513">
        <v>1</v>
      </c>
      <c r="AJ513">
        <v>1</v>
      </c>
      <c r="AK513" s="53">
        <v>0.57986111111111105</v>
      </c>
      <c r="AL513" s="8">
        <v>43483</v>
      </c>
      <c r="AM513" s="53">
        <v>0.85416666666666663</v>
      </c>
      <c r="AO513">
        <v>4</v>
      </c>
      <c r="AP513">
        <v>9</v>
      </c>
      <c r="AQ513" s="8">
        <v>43483</v>
      </c>
      <c r="AR513" s="53">
        <v>0.85416666666666663</v>
      </c>
      <c r="AS513" s="8">
        <v>43516</v>
      </c>
      <c r="AT513" s="53">
        <v>0.83333333333333337</v>
      </c>
      <c r="AV513" s="8">
        <v>43516</v>
      </c>
      <c r="AW513">
        <v>0</v>
      </c>
    </row>
    <row r="514" spans="1:49" x14ac:dyDescent="0.25">
      <c r="A514">
        <v>1</v>
      </c>
      <c r="C514" t="s">
        <v>58</v>
      </c>
      <c r="G514" s="1" t="s">
        <v>87</v>
      </c>
      <c r="I514" s="1" t="s">
        <v>336</v>
      </c>
      <c r="J514">
        <v>9</v>
      </c>
      <c r="K514" t="s">
        <v>60</v>
      </c>
      <c r="W514" s="1" t="s">
        <v>70</v>
      </c>
      <c r="AB514" t="s">
        <v>86</v>
      </c>
      <c r="AC514" t="str">
        <f t="shared" si="9"/>
        <v>A9SO-H10</v>
      </c>
      <c r="AF514" t="s">
        <v>174</v>
      </c>
    </row>
    <row r="515" spans="1:49" x14ac:dyDescent="0.25">
      <c r="A515">
        <v>2</v>
      </c>
      <c r="C515" t="s">
        <v>58</v>
      </c>
      <c r="G515" s="1" t="s">
        <v>87</v>
      </c>
      <c r="I515" s="1" t="s">
        <v>336</v>
      </c>
      <c r="J515">
        <v>9</v>
      </c>
      <c r="K515" t="s">
        <v>60</v>
      </c>
      <c r="W515" s="1" t="s">
        <v>70</v>
      </c>
      <c r="X515" s="8">
        <v>43504</v>
      </c>
      <c r="AB515" t="s">
        <v>86</v>
      </c>
      <c r="AC515" t="str">
        <f t="shared" si="9"/>
        <v>A9SO-E10</v>
      </c>
      <c r="AD515" s="8">
        <v>43549</v>
      </c>
      <c r="AE515">
        <f>AD515-X515</f>
        <v>45</v>
      </c>
      <c r="AF515" t="s">
        <v>248</v>
      </c>
      <c r="AG515" t="s">
        <v>956</v>
      </c>
      <c r="AH515" s="8">
        <v>43549</v>
      </c>
      <c r="AI515">
        <v>26</v>
      </c>
      <c r="AJ515">
        <v>2</v>
      </c>
      <c r="AK515" s="53">
        <v>0.64236111111111105</v>
      </c>
    </row>
    <row r="516" spans="1:49" x14ac:dyDescent="0.25">
      <c r="A516">
        <v>3</v>
      </c>
      <c r="C516" t="s">
        <v>58</v>
      </c>
      <c r="G516" s="1" t="s">
        <v>87</v>
      </c>
      <c r="I516" s="1" t="s">
        <v>336</v>
      </c>
      <c r="J516">
        <v>9</v>
      </c>
      <c r="K516" t="s">
        <v>60</v>
      </c>
      <c r="W516" s="1" t="s">
        <v>70</v>
      </c>
      <c r="AB516" t="s">
        <v>86</v>
      </c>
      <c r="AC516" t="str">
        <f t="shared" si="9"/>
        <v>A9SO-H9</v>
      </c>
      <c r="AF516" t="s">
        <v>287</v>
      </c>
    </row>
    <row r="517" spans="1:49" x14ac:dyDescent="0.25">
      <c r="A517">
        <v>4</v>
      </c>
      <c r="C517" t="s">
        <v>58</v>
      </c>
      <c r="G517" s="1" t="s">
        <v>87</v>
      </c>
      <c r="I517" s="1" t="s">
        <v>336</v>
      </c>
      <c r="J517">
        <v>9</v>
      </c>
      <c r="K517" t="s">
        <v>60</v>
      </c>
      <c r="W517" s="1" t="s">
        <v>70</v>
      </c>
      <c r="AB517" t="s">
        <v>86</v>
      </c>
      <c r="AC517" t="str">
        <f t="shared" si="9"/>
        <v>A9SO-D6</v>
      </c>
      <c r="AF517" t="s">
        <v>160</v>
      </c>
    </row>
    <row r="518" spans="1:49" x14ac:dyDescent="0.25">
      <c r="A518">
        <v>5</v>
      </c>
      <c r="C518" t="s">
        <v>58</v>
      </c>
      <c r="G518" s="1" t="s">
        <v>87</v>
      </c>
      <c r="I518" s="1" t="s">
        <v>336</v>
      </c>
      <c r="J518">
        <v>9</v>
      </c>
      <c r="K518" t="s">
        <v>60</v>
      </c>
      <c r="W518" s="1" t="s">
        <v>70</v>
      </c>
      <c r="AB518" t="s">
        <v>86</v>
      </c>
      <c r="AC518" t="str">
        <f t="shared" si="9"/>
        <v>A9SO-A10</v>
      </c>
      <c r="AF518" t="s">
        <v>138</v>
      </c>
    </row>
    <row r="519" spans="1:49" x14ac:dyDescent="0.25">
      <c r="A519">
        <v>6</v>
      </c>
      <c r="C519" t="s">
        <v>58</v>
      </c>
      <c r="G519" s="1" t="s">
        <v>87</v>
      </c>
      <c r="I519" s="1" t="s">
        <v>336</v>
      </c>
      <c r="J519">
        <v>9</v>
      </c>
      <c r="K519" t="s">
        <v>60</v>
      </c>
      <c r="W519" s="1" t="s">
        <v>70</v>
      </c>
      <c r="AB519" t="s">
        <v>86</v>
      </c>
      <c r="AC519" t="str">
        <f t="shared" si="9"/>
        <v>A9SO-E3</v>
      </c>
      <c r="AF519" t="s">
        <v>179</v>
      </c>
    </row>
    <row r="520" spans="1:49" x14ac:dyDescent="0.25">
      <c r="A520">
        <v>7</v>
      </c>
      <c r="C520" t="s">
        <v>58</v>
      </c>
      <c r="G520" s="1" t="s">
        <v>87</v>
      </c>
      <c r="I520" s="1" t="s">
        <v>336</v>
      </c>
      <c r="J520">
        <v>9</v>
      </c>
      <c r="K520" t="s">
        <v>60</v>
      </c>
      <c r="W520" s="1" t="s">
        <v>70</v>
      </c>
      <c r="AB520" t="s">
        <v>86</v>
      </c>
      <c r="AC520" t="str">
        <f t="shared" si="9"/>
        <v>A9SO-H3</v>
      </c>
      <c r="AF520" t="s">
        <v>165</v>
      </c>
    </row>
    <row r="521" spans="1:49" x14ac:dyDescent="0.25">
      <c r="A521">
        <v>8</v>
      </c>
      <c r="C521" t="s">
        <v>58</v>
      </c>
      <c r="G521" s="1" t="s">
        <v>87</v>
      </c>
      <c r="I521" s="1" t="s">
        <v>336</v>
      </c>
      <c r="J521">
        <v>9</v>
      </c>
      <c r="K521" t="s">
        <v>60</v>
      </c>
      <c r="W521" s="1" t="s">
        <v>70</v>
      </c>
      <c r="X521" s="8">
        <v>43504</v>
      </c>
      <c r="AB521" t="s">
        <v>86</v>
      </c>
      <c r="AC521" t="str">
        <f t="shared" si="9"/>
        <v>A9SO-A3</v>
      </c>
      <c r="AD521" s="8">
        <v>43547</v>
      </c>
      <c r="AE521">
        <v>43</v>
      </c>
      <c r="AF521" t="s">
        <v>245</v>
      </c>
      <c r="AG521" t="s">
        <v>956</v>
      </c>
      <c r="AH521" s="8">
        <v>43547</v>
      </c>
      <c r="AI521">
        <v>1</v>
      </c>
      <c r="AJ521">
        <v>1</v>
      </c>
      <c r="AK521" s="53">
        <v>0.74305555555555547</v>
      </c>
      <c r="AL521" s="8">
        <v>43550</v>
      </c>
      <c r="AM521" s="53">
        <v>0.6791666666666667</v>
      </c>
      <c r="AV521" s="8">
        <v>43550</v>
      </c>
      <c r="AW521">
        <v>0</v>
      </c>
    </row>
    <row r="522" spans="1:49" x14ac:dyDescent="0.25">
      <c r="A522">
        <v>9</v>
      </c>
      <c r="C522" t="s">
        <v>58</v>
      </c>
      <c r="G522" s="1" t="s">
        <v>87</v>
      </c>
      <c r="I522" s="1" t="s">
        <v>336</v>
      </c>
      <c r="J522">
        <v>9</v>
      </c>
      <c r="K522" t="s">
        <v>60</v>
      </c>
      <c r="W522" s="1" t="s">
        <v>70</v>
      </c>
      <c r="AB522" t="s">
        <v>86</v>
      </c>
      <c r="AC522" t="str">
        <f t="shared" si="9"/>
        <v>A9SO-C2</v>
      </c>
      <c r="AF522" t="s">
        <v>149</v>
      </c>
    </row>
    <row r="523" spans="1:49" x14ac:dyDescent="0.25">
      <c r="A523">
        <v>10</v>
      </c>
      <c r="C523" t="s">
        <v>58</v>
      </c>
      <c r="G523" s="1" t="s">
        <v>87</v>
      </c>
      <c r="I523" s="1" t="s">
        <v>336</v>
      </c>
      <c r="J523">
        <v>9</v>
      </c>
      <c r="K523" t="s">
        <v>60</v>
      </c>
      <c r="W523" s="1" t="s">
        <v>70</v>
      </c>
      <c r="AB523" t="s">
        <v>86</v>
      </c>
      <c r="AC523" t="str">
        <f t="shared" si="9"/>
        <v>A9SO-G9</v>
      </c>
      <c r="AF523" t="s">
        <v>159</v>
      </c>
    </row>
    <row r="524" spans="1:49" x14ac:dyDescent="0.25">
      <c r="A524">
        <v>11</v>
      </c>
      <c r="C524" t="s">
        <v>58</v>
      </c>
      <c r="G524" s="1" t="s">
        <v>87</v>
      </c>
      <c r="I524" s="1" t="s">
        <v>336</v>
      </c>
      <c r="J524">
        <v>9</v>
      </c>
      <c r="K524" t="s">
        <v>60</v>
      </c>
      <c r="W524" s="1" t="s">
        <v>70</v>
      </c>
      <c r="AB524" t="s">
        <v>86</v>
      </c>
      <c r="AC524" t="str">
        <f t="shared" si="9"/>
        <v>A9SO-B11</v>
      </c>
      <c r="AF524" t="s">
        <v>129</v>
      </c>
    </row>
    <row r="525" spans="1:49" x14ac:dyDescent="0.25">
      <c r="A525">
        <v>12</v>
      </c>
      <c r="C525" t="s">
        <v>58</v>
      </c>
      <c r="G525" s="1" t="s">
        <v>87</v>
      </c>
      <c r="I525" s="1" t="s">
        <v>336</v>
      </c>
      <c r="J525">
        <v>9</v>
      </c>
      <c r="K525" t="s">
        <v>60</v>
      </c>
      <c r="W525" s="1" t="s">
        <v>70</v>
      </c>
      <c r="AB525" t="s">
        <v>86</v>
      </c>
      <c r="AC525" t="str">
        <f t="shared" si="9"/>
        <v>A9SO-A4</v>
      </c>
      <c r="AF525" t="s">
        <v>252</v>
      </c>
    </row>
    <row r="526" spans="1:49" x14ac:dyDescent="0.25">
      <c r="A526">
        <v>13</v>
      </c>
      <c r="C526" t="s">
        <v>58</v>
      </c>
      <c r="G526" s="1" t="s">
        <v>87</v>
      </c>
      <c r="I526" s="1" t="s">
        <v>336</v>
      </c>
      <c r="J526">
        <v>9</v>
      </c>
      <c r="K526" t="s">
        <v>60</v>
      </c>
      <c r="W526" s="1" t="s">
        <v>70</v>
      </c>
      <c r="AB526" t="s">
        <v>86</v>
      </c>
      <c r="AC526" t="str">
        <f t="shared" si="9"/>
        <v>A9SO-C5</v>
      </c>
      <c r="AF526" t="s">
        <v>123</v>
      </c>
    </row>
    <row r="527" spans="1:49" x14ac:dyDescent="0.25">
      <c r="A527">
        <v>14</v>
      </c>
      <c r="C527" t="s">
        <v>58</v>
      </c>
      <c r="G527" s="1" t="s">
        <v>87</v>
      </c>
      <c r="I527" s="1" t="s">
        <v>336</v>
      </c>
      <c r="J527">
        <v>9</v>
      </c>
      <c r="K527" t="s">
        <v>60</v>
      </c>
      <c r="W527" s="1" t="s">
        <v>70</v>
      </c>
      <c r="X527" s="8">
        <v>43504</v>
      </c>
      <c r="AB527" t="s">
        <v>86</v>
      </c>
      <c r="AC527" t="str">
        <f t="shared" si="9"/>
        <v>A9SO-D11</v>
      </c>
      <c r="AD527" s="8">
        <v>43546</v>
      </c>
      <c r="AE527">
        <f>AD527-X527</f>
        <v>42</v>
      </c>
      <c r="AF527" t="s">
        <v>128</v>
      </c>
      <c r="AG527" t="s">
        <v>956</v>
      </c>
      <c r="AH527" s="8">
        <v>43546</v>
      </c>
      <c r="AI527">
        <v>31</v>
      </c>
      <c r="AJ527">
        <v>1</v>
      </c>
      <c r="AK527" s="53">
        <v>0.43541666666666662</v>
      </c>
      <c r="AL527" s="8">
        <v>43556</v>
      </c>
      <c r="AM527" s="53">
        <v>0.83680555555555547</v>
      </c>
      <c r="AO527">
        <v>4</v>
      </c>
      <c r="AP527">
        <v>25</v>
      </c>
      <c r="AQ527" s="8">
        <v>43556</v>
      </c>
      <c r="AR527" s="53">
        <v>0.83680555555555547</v>
      </c>
    </row>
    <row r="528" spans="1:49" x14ac:dyDescent="0.25">
      <c r="A528">
        <v>15</v>
      </c>
      <c r="C528" t="s">
        <v>58</v>
      </c>
      <c r="G528" s="1" t="s">
        <v>87</v>
      </c>
      <c r="I528" s="1" t="s">
        <v>336</v>
      </c>
      <c r="J528">
        <v>9</v>
      </c>
      <c r="K528" t="s">
        <v>60</v>
      </c>
      <c r="W528" s="1" t="s">
        <v>70</v>
      </c>
      <c r="AB528" t="s">
        <v>86</v>
      </c>
      <c r="AC528" t="str">
        <f t="shared" si="9"/>
        <v>A9SO-G3</v>
      </c>
      <c r="AF528" t="s">
        <v>139</v>
      </c>
    </row>
    <row r="529" spans="1:49" x14ac:dyDescent="0.25">
      <c r="A529">
        <v>16</v>
      </c>
      <c r="C529" t="s">
        <v>59</v>
      </c>
      <c r="G529" s="1" t="s">
        <v>87</v>
      </c>
      <c r="I529" s="1" t="s">
        <v>336</v>
      </c>
      <c r="J529">
        <v>9</v>
      </c>
      <c r="K529" t="s">
        <v>60</v>
      </c>
      <c r="W529" s="1" t="s">
        <v>70</v>
      </c>
      <c r="X529" s="8">
        <v>43504</v>
      </c>
      <c r="AB529" t="s">
        <v>86</v>
      </c>
      <c r="AC529" t="str">
        <f t="shared" si="9"/>
        <v>A9SO-G12</v>
      </c>
      <c r="AD529" s="8">
        <v>43552</v>
      </c>
      <c r="AE529">
        <v>48</v>
      </c>
      <c r="AF529" t="s">
        <v>147</v>
      </c>
      <c r="AG529" t="s">
        <v>956</v>
      </c>
      <c r="AH529" s="8">
        <v>43552</v>
      </c>
      <c r="AI529">
        <v>12</v>
      </c>
      <c r="AJ529">
        <v>1</v>
      </c>
      <c r="AK529" s="53">
        <v>0.70833333333333337</v>
      </c>
      <c r="AL529" s="8">
        <v>43556</v>
      </c>
      <c r="AM529" s="53">
        <v>0.70486111111111116</v>
      </c>
      <c r="AV529" s="8">
        <v>43556</v>
      </c>
      <c r="AW529">
        <v>0</v>
      </c>
    </row>
    <row r="530" spans="1:49" x14ac:dyDescent="0.25">
      <c r="A530">
        <v>17</v>
      </c>
      <c r="C530" t="s">
        <v>59</v>
      </c>
      <c r="G530" s="1" t="s">
        <v>87</v>
      </c>
      <c r="I530" s="1" t="s">
        <v>336</v>
      </c>
      <c r="J530">
        <v>9</v>
      </c>
      <c r="K530" t="s">
        <v>60</v>
      </c>
      <c r="W530" s="1" t="s">
        <v>70</v>
      </c>
      <c r="AB530" t="s">
        <v>86</v>
      </c>
      <c r="AC530" t="str">
        <f t="shared" si="9"/>
        <v>A9SO-G10</v>
      </c>
      <c r="AF530" t="s">
        <v>302</v>
      </c>
    </row>
    <row r="531" spans="1:49" x14ac:dyDescent="0.25">
      <c r="A531">
        <v>18</v>
      </c>
      <c r="C531" t="s">
        <v>59</v>
      </c>
      <c r="G531" s="1" t="s">
        <v>87</v>
      </c>
      <c r="I531" s="1" t="s">
        <v>336</v>
      </c>
      <c r="J531">
        <v>9</v>
      </c>
      <c r="K531" t="s">
        <v>60</v>
      </c>
      <c r="W531" s="1" t="s">
        <v>70</v>
      </c>
      <c r="X531" s="8">
        <v>43504</v>
      </c>
      <c r="AB531" t="s">
        <v>86</v>
      </c>
      <c r="AC531" t="str">
        <f t="shared" si="9"/>
        <v>A9SO-D5</v>
      </c>
      <c r="AD531" s="8">
        <v>43555</v>
      </c>
      <c r="AE531">
        <v>51</v>
      </c>
      <c r="AF531" t="s">
        <v>251</v>
      </c>
      <c r="AG531" t="s">
        <v>956</v>
      </c>
      <c r="AH531" s="8">
        <v>43555</v>
      </c>
      <c r="AI531">
        <v>13</v>
      </c>
      <c r="AJ531">
        <v>2</v>
      </c>
      <c r="AK531" s="53">
        <v>0.61111111111111105</v>
      </c>
    </row>
    <row r="532" spans="1:49" x14ac:dyDescent="0.25">
      <c r="A532">
        <v>19</v>
      </c>
      <c r="C532" t="s">
        <v>59</v>
      </c>
      <c r="G532" s="1" t="s">
        <v>87</v>
      </c>
      <c r="I532" s="1" t="s">
        <v>336</v>
      </c>
      <c r="J532">
        <v>9</v>
      </c>
      <c r="K532" t="s">
        <v>60</v>
      </c>
      <c r="W532" s="1" t="s">
        <v>70</v>
      </c>
      <c r="AB532" t="s">
        <v>86</v>
      </c>
      <c r="AC532" t="str">
        <f t="shared" si="9"/>
        <v>A9SO-D1</v>
      </c>
      <c r="AF532" t="s">
        <v>288</v>
      </c>
    </row>
    <row r="533" spans="1:49" x14ac:dyDescent="0.25">
      <c r="A533">
        <v>20</v>
      </c>
      <c r="C533" t="s">
        <v>59</v>
      </c>
      <c r="G533" s="1" t="s">
        <v>87</v>
      </c>
      <c r="I533" s="1" t="s">
        <v>336</v>
      </c>
      <c r="J533">
        <v>9</v>
      </c>
      <c r="K533" t="s">
        <v>60</v>
      </c>
      <c r="W533" s="1" t="s">
        <v>70</v>
      </c>
      <c r="AB533" t="s">
        <v>86</v>
      </c>
      <c r="AC533" t="str">
        <f t="shared" si="9"/>
        <v>A9SO-G11</v>
      </c>
      <c r="AF533" t="s">
        <v>249</v>
      </c>
    </row>
    <row r="534" spans="1:49" x14ac:dyDescent="0.25">
      <c r="A534">
        <v>21</v>
      </c>
      <c r="C534" t="s">
        <v>59</v>
      </c>
      <c r="G534" s="1" t="s">
        <v>87</v>
      </c>
      <c r="I534" s="1" t="s">
        <v>336</v>
      </c>
      <c r="J534">
        <v>9</v>
      </c>
      <c r="K534" t="s">
        <v>60</v>
      </c>
      <c r="W534" s="1" t="s">
        <v>70</v>
      </c>
      <c r="X534" s="8">
        <v>43504</v>
      </c>
      <c r="AB534" t="s">
        <v>86</v>
      </c>
      <c r="AC534" t="str">
        <f t="shared" si="9"/>
        <v>A9SO-A1</v>
      </c>
      <c r="AD534" s="8">
        <v>43555</v>
      </c>
      <c r="AE534">
        <v>51</v>
      </c>
      <c r="AF534" t="s">
        <v>247</v>
      </c>
      <c r="AG534" t="s">
        <v>956</v>
      </c>
      <c r="AH534" s="8">
        <v>43555</v>
      </c>
      <c r="AI534">
        <v>20</v>
      </c>
      <c r="AJ534">
        <v>2</v>
      </c>
      <c r="AK534" s="53">
        <v>0.61111111111111105</v>
      </c>
    </row>
    <row r="535" spans="1:49" x14ac:dyDescent="0.25">
      <c r="A535">
        <v>22</v>
      </c>
      <c r="C535" t="s">
        <v>59</v>
      </c>
      <c r="G535" s="1" t="s">
        <v>87</v>
      </c>
      <c r="I535" s="1" t="s">
        <v>336</v>
      </c>
      <c r="J535">
        <v>9</v>
      </c>
      <c r="K535" t="s">
        <v>60</v>
      </c>
      <c r="W535" s="1" t="s">
        <v>70</v>
      </c>
      <c r="AB535" t="s">
        <v>86</v>
      </c>
      <c r="AC535" t="str">
        <f t="shared" si="9"/>
        <v>A9SO-E8</v>
      </c>
      <c r="AF535" t="s">
        <v>292</v>
      </c>
    </row>
    <row r="536" spans="1:49" x14ac:dyDescent="0.25">
      <c r="A536">
        <v>23</v>
      </c>
      <c r="C536" t="s">
        <v>59</v>
      </c>
      <c r="G536" s="1" t="s">
        <v>87</v>
      </c>
      <c r="I536" s="1" t="s">
        <v>336</v>
      </c>
      <c r="J536">
        <v>9</v>
      </c>
      <c r="K536" t="s">
        <v>60</v>
      </c>
      <c r="W536" s="1" t="s">
        <v>70</v>
      </c>
      <c r="AB536" t="s">
        <v>86</v>
      </c>
      <c r="AC536" t="str">
        <f t="shared" si="9"/>
        <v>A9SO-H2</v>
      </c>
      <c r="AF536" t="s">
        <v>122</v>
      </c>
    </row>
    <row r="537" spans="1:49" x14ac:dyDescent="0.25">
      <c r="A537">
        <v>24</v>
      </c>
      <c r="C537" t="s">
        <v>59</v>
      </c>
      <c r="G537" s="1" t="s">
        <v>87</v>
      </c>
      <c r="I537" s="1" t="s">
        <v>336</v>
      </c>
      <c r="J537">
        <v>9</v>
      </c>
      <c r="K537" t="s">
        <v>60</v>
      </c>
      <c r="W537" s="1" t="s">
        <v>70</v>
      </c>
      <c r="AB537" t="s">
        <v>86</v>
      </c>
      <c r="AC537" t="str">
        <f t="shared" si="9"/>
        <v>A9SO-E11</v>
      </c>
      <c r="AF537" t="s">
        <v>338</v>
      </c>
    </row>
    <row r="538" spans="1:49" x14ac:dyDescent="0.25">
      <c r="A538">
        <v>25</v>
      </c>
      <c r="C538" t="s">
        <v>59</v>
      </c>
      <c r="G538" s="1" t="s">
        <v>87</v>
      </c>
      <c r="I538" s="1" t="s">
        <v>336</v>
      </c>
      <c r="J538">
        <v>9</v>
      </c>
      <c r="K538" t="s">
        <v>60</v>
      </c>
      <c r="W538" s="1" t="s">
        <v>70</v>
      </c>
      <c r="AB538" t="s">
        <v>86</v>
      </c>
      <c r="AC538" t="str">
        <f t="shared" si="9"/>
        <v>A9SO-D7</v>
      </c>
      <c r="AF538" t="s">
        <v>285</v>
      </c>
    </row>
    <row r="539" spans="1:49" x14ac:dyDescent="0.25">
      <c r="A539">
        <v>26</v>
      </c>
      <c r="C539" t="s">
        <v>59</v>
      </c>
      <c r="G539" s="1" t="s">
        <v>87</v>
      </c>
      <c r="I539" s="1" t="s">
        <v>336</v>
      </c>
      <c r="J539">
        <v>9</v>
      </c>
      <c r="K539" t="s">
        <v>60</v>
      </c>
      <c r="W539" s="1" t="s">
        <v>70</v>
      </c>
      <c r="X539" s="8">
        <v>43504</v>
      </c>
      <c r="AB539" t="s">
        <v>86</v>
      </c>
      <c r="AC539" t="str">
        <f t="shared" si="9"/>
        <v>A9SO-G6</v>
      </c>
      <c r="AD539" s="8">
        <v>43549</v>
      </c>
      <c r="AE539">
        <v>45</v>
      </c>
      <c r="AF539" t="s">
        <v>235</v>
      </c>
      <c r="AG539" t="s">
        <v>956</v>
      </c>
      <c r="AH539" s="8">
        <v>43549</v>
      </c>
      <c r="AI539">
        <v>17</v>
      </c>
      <c r="AJ539">
        <v>1</v>
      </c>
      <c r="AK539" s="53">
        <v>0.64236111111111105</v>
      </c>
    </row>
    <row r="540" spans="1:49" x14ac:dyDescent="0.25">
      <c r="A540">
        <v>27</v>
      </c>
      <c r="C540" t="s">
        <v>59</v>
      </c>
      <c r="G540" s="1" t="s">
        <v>87</v>
      </c>
      <c r="I540" s="1" t="s">
        <v>336</v>
      </c>
      <c r="J540">
        <v>9</v>
      </c>
      <c r="K540" t="s">
        <v>60</v>
      </c>
      <c r="W540" s="1" t="s">
        <v>70</v>
      </c>
      <c r="AB540" t="s">
        <v>86</v>
      </c>
      <c r="AC540" t="str">
        <f t="shared" si="9"/>
        <v>A9SO-G1</v>
      </c>
      <c r="AF540" t="s">
        <v>290</v>
      </c>
    </row>
    <row r="541" spans="1:49" x14ac:dyDescent="0.25">
      <c r="A541">
        <v>28</v>
      </c>
      <c r="C541" t="s">
        <v>59</v>
      </c>
      <c r="G541" s="1" t="s">
        <v>87</v>
      </c>
      <c r="I541" s="1" t="s">
        <v>336</v>
      </c>
      <c r="J541">
        <v>9</v>
      </c>
      <c r="K541" t="s">
        <v>60</v>
      </c>
      <c r="W541" s="1" t="s">
        <v>70</v>
      </c>
      <c r="X541" s="8">
        <v>43504</v>
      </c>
      <c r="AB541" t="s">
        <v>86</v>
      </c>
      <c r="AC541" t="str">
        <f t="shared" si="9"/>
        <v>A9SO-C11</v>
      </c>
      <c r="AD541" s="8">
        <v>43557</v>
      </c>
      <c r="AE541">
        <f>AD541-X541</f>
        <v>53</v>
      </c>
      <c r="AF541" t="s">
        <v>144</v>
      </c>
      <c r="AG541" t="s">
        <v>956</v>
      </c>
      <c r="AH541" s="8">
        <v>43557</v>
      </c>
      <c r="AI541">
        <v>4</v>
      </c>
      <c r="AJ541">
        <v>2</v>
      </c>
      <c r="AK541" s="53">
        <v>0.70347222222222217</v>
      </c>
    </row>
    <row r="542" spans="1:49" x14ac:dyDescent="0.25">
      <c r="A542">
        <v>29</v>
      </c>
      <c r="C542" t="s">
        <v>59</v>
      </c>
      <c r="G542" s="1" t="s">
        <v>87</v>
      </c>
      <c r="I542" s="1" t="s">
        <v>336</v>
      </c>
      <c r="J542">
        <v>9</v>
      </c>
      <c r="K542" t="s">
        <v>60</v>
      </c>
      <c r="W542" s="1" t="s">
        <v>70</v>
      </c>
      <c r="X542" s="8">
        <v>43504</v>
      </c>
      <c r="AB542" t="s">
        <v>86</v>
      </c>
      <c r="AC542" t="str">
        <f t="shared" si="9"/>
        <v>A9SO-E1</v>
      </c>
      <c r="AD542" s="8">
        <v>43550</v>
      </c>
      <c r="AE542">
        <v>46</v>
      </c>
      <c r="AF542" t="s">
        <v>137</v>
      </c>
      <c r="AG542" t="s">
        <v>956</v>
      </c>
      <c r="AH542" s="8">
        <v>43550</v>
      </c>
      <c r="AI542">
        <v>7</v>
      </c>
      <c r="AJ542">
        <v>2</v>
      </c>
      <c r="AK542" s="53">
        <v>0.70486111111111116</v>
      </c>
      <c r="AN542" t="s">
        <v>1848</v>
      </c>
    </row>
    <row r="543" spans="1:49" x14ac:dyDescent="0.25">
      <c r="A543">
        <v>30</v>
      </c>
      <c r="C543" t="s">
        <v>59</v>
      </c>
      <c r="G543" s="1" t="s">
        <v>87</v>
      </c>
      <c r="I543" s="1" t="s">
        <v>336</v>
      </c>
      <c r="J543">
        <v>9</v>
      </c>
      <c r="K543" t="s">
        <v>60</v>
      </c>
      <c r="W543" s="1" t="s">
        <v>70</v>
      </c>
      <c r="AB543" t="s">
        <v>86</v>
      </c>
      <c r="AC543" t="str">
        <f t="shared" si="9"/>
        <v>A9SO-F6</v>
      </c>
      <c r="AF543" t="s">
        <v>291</v>
      </c>
    </row>
    <row r="544" spans="1:49" x14ac:dyDescent="0.25">
      <c r="A544">
        <v>1</v>
      </c>
      <c r="C544" t="s">
        <v>58</v>
      </c>
      <c r="G544" s="1" t="s">
        <v>87</v>
      </c>
      <c r="I544" s="1" t="s">
        <v>369</v>
      </c>
      <c r="J544">
        <v>10</v>
      </c>
      <c r="K544" t="s">
        <v>60</v>
      </c>
      <c r="W544" s="1" t="s">
        <v>71</v>
      </c>
      <c r="AB544" t="s">
        <v>84</v>
      </c>
      <c r="AC544" t="s">
        <v>372</v>
      </c>
    </row>
    <row r="545" spans="1:29" x14ac:dyDescent="0.25">
      <c r="A545">
        <v>2</v>
      </c>
      <c r="C545" t="s">
        <v>58</v>
      </c>
      <c r="G545" s="1" t="s">
        <v>87</v>
      </c>
      <c r="I545" s="1" t="s">
        <v>369</v>
      </c>
      <c r="J545">
        <v>10</v>
      </c>
      <c r="K545" t="s">
        <v>60</v>
      </c>
      <c r="W545" s="1" t="s">
        <v>71</v>
      </c>
      <c r="AB545" t="s">
        <v>84</v>
      </c>
      <c r="AC545" t="s">
        <v>373</v>
      </c>
    </row>
    <row r="546" spans="1:29" x14ac:dyDescent="0.25">
      <c r="A546">
        <v>3</v>
      </c>
      <c r="C546" t="s">
        <v>58</v>
      </c>
      <c r="G546" s="1" t="s">
        <v>87</v>
      </c>
      <c r="I546" s="1" t="s">
        <v>369</v>
      </c>
      <c r="J546">
        <v>10</v>
      </c>
      <c r="K546" t="s">
        <v>60</v>
      </c>
      <c r="W546" s="1" t="s">
        <v>71</v>
      </c>
      <c r="AB546" t="s">
        <v>84</v>
      </c>
      <c r="AC546" t="s">
        <v>374</v>
      </c>
    </row>
    <row r="547" spans="1:29" x14ac:dyDescent="0.25">
      <c r="A547">
        <v>4</v>
      </c>
      <c r="C547" t="s">
        <v>58</v>
      </c>
      <c r="G547" s="1" t="s">
        <v>87</v>
      </c>
      <c r="I547" s="1" t="s">
        <v>369</v>
      </c>
      <c r="J547">
        <v>10</v>
      </c>
      <c r="K547" t="s">
        <v>60</v>
      </c>
      <c r="W547" s="1" t="s">
        <v>71</v>
      </c>
      <c r="AB547" t="s">
        <v>84</v>
      </c>
      <c r="AC547" t="s">
        <v>375</v>
      </c>
    </row>
    <row r="548" spans="1:29" x14ac:dyDescent="0.25">
      <c r="A548">
        <v>5</v>
      </c>
      <c r="C548" t="s">
        <v>58</v>
      </c>
      <c r="G548" s="1" t="s">
        <v>87</v>
      </c>
      <c r="I548" s="1" t="s">
        <v>369</v>
      </c>
      <c r="J548">
        <v>10</v>
      </c>
      <c r="K548" t="s">
        <v>60</v>
      </c>
      <c r="W548" s="1" t="s">
        <v>71</v>
      </c>
      <c r="AB548" t="s">
        <v>84</v>
      </c>
      <c r="AC548" t="s">
        <v>376</v>
      </c>
    </row>
    <row r="549" spans="1:29" x14ac:dyDescent="0.25">
      <c r="A549">
        <v>6</v>
      </c>
      <c r="C549" t="s">
        <v>58</v>
      </c>
      <c r="G549" s="1" t="s">
        <v>87</v>
      </c>
      <c r="I549" s="1" t="s">
        <v>369</v>
      </c>
      <c r="J549">
        <v>10</v>
      </c>
      <c r="K549" t="s">
        <v>60</v>
      </c>
      <c r="W549" s="1" t="s">
        <v>71</v>
      </c>
      <c r="AB549" t="s">
        <v>84</v>
      </c>
      <c r="AC549" t="s">
        <v>377</v>
      </c>
    </row>
    <row r="550" spans="1:29" x14ac:dyDescent="0.25">
      <c r="A550">
        <v>7</v>
      </c>
      <c r="C550" t="s">
        <v>58</v>
      </c>
      <c r="G550" s="1" t="s">
        <v>87</v>
      </c>
      <c r="I550" s="1" t="s">
        <v>369</v>
      </c>
      <c r="J550">
        <v>10</v>
      </c>
      <c r="K550" t="s">
        <v>60</v>
      </c>
      <c r="W550" s="1" t="s">
        <v>71</v>
      </c>
      <c r="AB550" t="s">
        <v>84</v>
      </c>
      <c r="AC550" t="s">
        <v>378</v>
      </c>
    </row>
    <row r="551" spans="1:29" x14ac:dyDescent="0.25">
      <c r="A551">
        <v>8</v>
      </c>
      <c r="C551" t="s">
        <v>58</v>
      </c>
      <c r="G551" s="1" t="s">
        <v>87</v>
      </c>
      <c r="I551" s="1" t="s">
        <v>369</v>
      </c>
      <c r="J551">
        <v>10</v>
      </c>
      <c r="K551" t="s">
        <v>60</v>
      </c>
      <c r="W551" s="1" t="s">
        <v>71</v>
      </c>
      <c r="AB551" t="s">
        <v>84</v>
      </c>
      <c r="AC551" t="s">
        <v>379</v>
      </c>
    </row>
    <row r="552" spans="1:29" x14ac:dyDescent="0.25">
      <c r="A552">
        <v>9</v>
      </c>
      <c r="C552" t="s">
        <v>58</v>
      </c>
      <c r="G552" s="1" t="s">
        <v>87</v>
      </c>
      <c r="I552" s="1" t="s">
        <v>369</v>
      </c>
      <c r="J552">
        <v>10</v>
      </c>
      <c r="K552" t="s">
        <v>60</v>
      </c>
      <c r="W552" s="1" t="s">
        <v>71</v>
      </c>
      <c r="AB552" t="s">
        <v>84</v>
      </c>
      <c r="AC552" t="s">
        <v>380</v>
      </c>
    </row>
    <row r="553" spans="1:29" x14ac:dyDescent="0.25">
      <c r="A553">
        <v>10</v>
      </c>
      <c r="C553" t="s">
        <v>58</v>
      </c>
      <c r="G553" s="1" t="s">
        <v>87</v>
      </c>
      <c r="I553" s="1" t="s">
        <v>369</v>
      </c>
      <c r="J553">
        <v>10</v>
      </c>
      <c r="K553" t="s">
        <v>60</v>
      </c>
      <c r="W553" s="1" t="s">
        <v>71</v>
      </c>
      <c r="AB553" t="s">
        <v>84</v>
      </c>
      <c r="AC553" t="s">
        <v>381</v>
      </c>
    </row>
    <row r="554" spans="1:29" x14ac:dyDescent="0.25">
      <c r="A554">
        <v>11</v>
      </c>
      <c r="C554" t="s">
        <v>58</v>
      </c>
      <c r="G554" s="1" t="s">
        <v>87</v>
      </c>
      <c r="I554" s="1" t="s">
        <v>369</v>
      </c>
      <c r="J554">
        <v>10</v>
      </c>
      <c r="K554" t="s">
        <v>60</v>
      </c>
      <c r="W554" s="1" t="s">
        <v>71</v>
      </c>
      <c r="AB554" t="s">
        <v>84</v>
      </c>
      <c r="AC554" t="s">
        <v>382</v>
      </c>
    </row>
    <row r="555" spans="1:29" x14ac:dyDescent="0.25">
      <c r="A555">
        <v>12</v>
      </c>
      <c r="C555" t="s">
        <v>58</v>
      </c>
      <c r="G555" s="1" t="s">
        <v>87</v>
      </c>
      <c r="I555" s="1" t="s">
        <v>369</v>
      </c>
      <c r="J555">
        <v>10</v>
      </c>
      <c r="K555" t="s">
        <v>60</v>
      </c>
      <c r="W555" s="1" t="s">
        <v>71</v>
      </c>
      <c r="AB555" t="s">
        <v>84</v>
      </c>
      <c r="AC555" t="s">
        <v>383</v>
      </c>
    </row>
    <row r="556" spans="1:29" x14ac:dyDescent="0.25">
      <c r="A556">
        <v>13</v>
      </c>
      <c r="C556" t="s">
        <v>58</v>
      </c>
      <c r="G556" s="1" t="s">
        <v>87</v>
      </c>
      <c r="I556" s="1" t="s">
        <v>369</v>
      </c>
      <c r="J556">
        <v>10</v>
      </c>
      <c r="K556" t="s">
        <v>60</v>
      </c>
      <c r="W556" s="1" t="s">
        <v>71</v>
      </c>
      <c r="AB556" t="s">
        <v>84</v>
      </c>
      <c r="AC556" t="s">
        <v>384</v>
      </c>
    </row>
    <row r="557" spans="1:29" x14ac:dyDescent="0.25">
      <c r="A557">
        <v>14</v>
      </c>
      <c r="C557" t="s">
        <v>58</v>
      </c>
      <c r="G557" s="1" t="s">
        <v>87</v>
      </c>
      <c r="I557" s="1" t="s">
        <v>369</v>
      </c>
      <c r="J557">
        <v>10</v>
      </c>
      <c r="K557" t="s">
        <v>60</v>
      </c>
      <c r="W557" s="1" t="s">
        <v>71</v>
      </c>
      <c r="AB557" t="s">
        <v>84</v>
      </c>
      <c r="AC557" t="s">
        <v>385</v>
      </c>
    </row>
    <row r="558" spans="1:29" x14ac:dyDescent="0.25">
      <c r="A558">
        <v>15</v>
      </c>
      <c r="C558" t="s">
        <v>58</v>
      </c>
      <c r="G558" s="1" t="s">
        <v>87</v>
      </c>
      <c r="I558" s="1" t="s">
        <v>369</v>
      </c>
      <c r="J558">
        <v>10</v>
      </c>
      <c r="K558" t="s">
        <v>60</v>
      </c>
      <c r="W558" s="1" t="s">
        <v>71</v>
      </c>
      <c r="AB558" t="s">
        <v>84</v>
      </c>
      <c r="AC558" t="s">
        <v>386</v>
      </c>
    </row>
    <row r="559" spans="1:29" x14ac:dyDescent="0.25">
      <c r="A559">
        <v>16</v>
      </c>
      <c r="C559" t="s">
        <v>59</v>
      </c>
      <c r="G559" s="1" t="s">
        <v>87</v>
      </c>
      <c r="I559" s="1" t="s">
        <v>369</v>
      </c>
      <c r="J559">
        <v>10</v>
      </c>
      <c r="K559" t="s">
        <v>60</v>
      </c>
      <c r="W559" s="1" t="s">
        <v>71</v>
      </c>
      <c r="AB559" t="s">
        <v>84</v>
      </c>
      <c r="AC559" t="s">
        <v>387</v>
      </c>
    </row>
    <row r="560" spans="1:29" x14ac:dyDescent="0.25">
      <c r="A560">
        <v>17</v>
      </c>
      <c r="C560" t="s">
        <v>59</v>
      </c>
      <c r="G560" s="1" t="s">
        <v>87</v>
      </c>
      <c r="I560" s="1" t="s">
        <v>369</v>
      </c>
      <c r="J560">
        <v>10</v>
      </c>
      <c r="K560" t="s">
        <v>60</v>
      </c>
      <c r="W560" s="1" t="s">
        <v>71</v>
      </c>
      <c r="AB560" t="s">
        <v>84</v>
      </c>
      <c r="AC560" t="s">
        <v>388</v>
      </c>
    </row>
    <row r="561" spans="1:49" x14ac:dyDescent="0.25">
      <c r="A561">
        <v>18</v>
      </c>
      <c r="C561" t="s">
        <v>59</v>
      </c>
      <c r="G561" s="1" t="s">
        <v>87</v>
      </c>
      <c r="I561" s="1" t="s">
        <v>369</v>
      </c>
      <c r="J561">
        <v>10</v>
      </c>
      <c r="K561" t="s">
        <v>60</v>
      </c>
      <c r="W561" s="1" t="s">
        <v>71</v>
      </c>
      <c r="AB561" t="s">
        <v>84</v>
      </c>
      <c r="AC561" t="s">
        <v>389</v>
      </c>
    </row>
    <row r="562" spans="1:49" x14ac:dyDescent="0.25">
      <c r="A562">
        <v>19</v>
      </c>
      <c r="C562" t="s">
        <v>59</v>
      </c>
      <c r="G562" s="1" t="s">
        <v>87</v>
      </c>
      <c r="I562" s="1" t="s">
        <v>369</v>
      </c>
      <c r="J562">
        <v>10</v>
      </c>
      <c r="K562" t="s">
        <v>60</v>
      </c>
      <c r="W562" s="1" t="s">
        <v>71</v>
      </c>
      <c r="AB562" t="s">
        <v>84</v>
      </c>
      <c r="AC562" t="s">
        <v>390</v>
      </c>
    </row>
    <row r="563" spans="1:49" x14ac:dyDescent="0.25">
      <c r="A563">
        <v>20</v>
      </c>
      <c r="C563" t="s">
        <v>59</v>
      </c>
      <c r="G563" s="1" t="s">
        <v>87</v>
      </c>
      <c r="I563" s="1" t="s">
        <v>369</v>
      </c>
      <c r="J563">
        <v>10</v>
      </c>
      <c r="K563" t="s">
        <v>60</v>
      </c>
      <c r="W563" s="1" t="s">
        <v>71</v>
      </c>
      <c r="AB563" t="s">
        <v>84</v>
      </c>
      <c r="AC563" t="s">
        <v>391</v>
      </c>
    </row>
    <row r="564" spans="1:49" x14ac:dyDescent="0.25">
      <c r="A564">
        <v>21</v>
      </c>
      <c r="C564" t="s">
        <v>59</v>
      </c>
      <c r="G564" s="1" t="s">
        <v>87</v>
      </c>
      <c r="I564" s="1" t="s">
        <v>369</v>
      </c>
      <c r="J564">
        <v>10</v>
      </c>
      <c r="K564" t="s">
        <v>60</v>
      </c>
      <c r="W564" s="1" t="s">
        <v>71</v>
      </c>
      <c r="AB564" t="s">
        <v>84</v>
      </c>
      <c r="AC564" t="s">
        <v>392</v>
      </c>
    </row>
    <row r="565" spans="1:49" x14ac:dyDescent="0.25">
      <c r="A565">
        <v>22</v>
      </c>
      <c r="C565" t="s">
        <v>59</v>
      </c>
      <c r="G565" s="1" t="s">
        <v>87</v>
      </c>
      <c r="I565" s="1" t="s">
        <v>369</v>
      </c>
      <c r="J565">
        <v>10</v>
      </c>
      <c r="K565" t="s">
        <v>60</v>
      </c>
      <c r="W565" s="1" t="s">
        <v>71</v>
      </c>
      <c r="AB565" t="s">
        <v>84</v>
      </c>
      <c r="AC565" t="s">
        <v>393</v>
      </c>
    </row>
    <row r="566" spans="1:49" x14ac:dyDescent="0.25">
      <c r="A566">
        <v>23</v>
      </c>
      <c r="C566" t="s">
        <v>59</v>
      </c>
      <c r="G566" s="1" t="s">
        <v>87</v>
      </c>
      <c r="I566" s="1" t="s">
        <v>369</v>
      </c>
      <c r="J566">
        <v>10</v>
      </c>
      <c r="K566" t="s">
        <v>60</v>
      </c>
      <c r="W566" s="1" t="s">
        <v>71</v>
      </c>
      <c r="AB566" t="s">
        <v>84</v>
      </c>
      <c r="AC566" t="s">
        <v>394</v>
      </c>
    </row>
    <row r="567" spans="1:49" x14ac:dyDescent="0.25">
      <c r="A567">
        <v>24</v>
      </c>
      <c r="C567" t="s">
        <v>59</v>
      </c>
      <c r="G567" s="1" t="s">
        <v>87</v>
      </c>
      <c r="I567" s="1" t="s">
        <v>369</v>
      </c>
      <c r="J567">
        <v>10</v>
      </c>
      <c r="K567" t="s">
        <v>60</v>
      </c>
      <c r="W567" s="1" t="s">
        <v>71</v>
      </c>
      <c r="AB567" t="s">
        <v>84</v>
      </c>
      <c r="AC567" t="s">
        <v>395</v>
      </c>
    </row>
    <row r="568" spans="1:49" x14ac:dyDescent="0.25">
      <c r="A568">
        <v>25</v>
      </c>
      <c r="C568" t="s">
        <v>59</v>
      </c>
      <c r="G568" s="1" t="s">
        <v>87</v>
      </c>
      <c r="I568" s="1" t="s">
        <v>369</v>
      </c>
      <c r="J568">
        <v>10</v>
      </c>
      <c r="K568" t="s">
        <v>60</v>
      </c>
      <c r="W568" s="1" t="s">
        <v>71</v>
      </c>
      <c r="AB568" t="s">
        <v>84</v>
      </c>
      <c r="AC568" t="s">
        <v>396</v>
      </c>
    </row>
    <row r="569" spans="1:49" x14ac:dyDescent="0.25">
      <c r="A569">
        <v>26</v>
      </c>
      <c r="C569" t="s">
        <v>59</v>
      </c>
      <c r="G569" s="1" t="s">
        <v>87</v>
      </c>
      <c r="I569" s="1" t="s">
        <v>369</v>
      </c>
      <c r="J569">
        <v>10</v>
      </c>
      <c r="K569" t="s">
        <v>60</v>
      </c>
      <c r="W569" s="1" t="s">
        <v>71</v>
      </c>
      <c r="AB569" t="s">
        <v>84</v>
      </c>
      <c r="AC569" t="s">
        <v>397</v>
      </c>
    </row>
    <row r="570" spans="1:49" x14ac:dyDescent="0.25">
      <c r="A570">
        <v>27</v>
      </c>
      <c r="C570" t="s">
        <v>59</v>
      </c>
      <c r="G570" s="1" t="s">
        <v>87</v>
      </c>
      <c r="I570" s="1" t="s">
        <v>369</v>
      </c>
      <c r="J570">
        <v>10</v>
      </c>
      <c r="K570" t="s">
        <v>60</v>
      </c>
      <c r="W570" s="1" t="s">
        <v>71</v>
      </c>
      <c r="AB570" t="s">
        <v>84</v>
      </c>
      <c r="AC570" t="s">
        <v>398</v>
      </c>
    </row>
    <row r="571" spans="1:49" x14ac:dyDescent="0.25">
      <c r="A571">
        <v>28</v>
      </c>
      <c r="C571" t="s">
        <v>59</v>
      </c>
      <c r="G571" s="1" t="s">
        <v>87</v>
      </c>
      <c r="I571" s="1" t="s">
        <v>369</v>
      </c>
      <c r="J571">
        <v>10</v>
      </c>
      <c r="K571" t="s">
        <v>60</v>
      </c>
      <c r="W571" s="1" t="s">
        <v>71</v>
      </c>
      <c r="AB571" t="s">
        <v>84</v>
      </c>
      <c r="AC571" t="s">
        <v>399</v>
      </c>
    </row>
    <row r="572" spans="1:49" x14ac:dyDescent="0.25">
      <c r="A572">
        <v>29</v>
      </c>
      <c r="C572" t="s">
        <v>59</v>
      </c>
      <c r="G572" s="1" t="s">
        <v>87</v>
      </c>
      <c r="I572" s="1" t="s">
        <v>369</v>
      </c>
      <c r="J572">
        <v>10</v>
      </c>
      <c r="K572" t="s">
        <v>60</v>
      </c>
      <c r="W572" s="1" t="s">
        <v>71</v>
      </c>
      <c r="AB572" t="s">
        <v>84</v>
      </c>
      <c r="AC572" t="s">
        <v>400</v>
      </c>
    </row>
    <row r="573" spans="1:49" x14ac:dyDescent="0.25">
      <c r="A573">
        <v>30</v>
      </c>
      <c r="C573" t="s">
        <v>59</v>
      </c>
      <c r="G573" s="1" t="s">
        <v>87</v>
      </c>
      <c r="I573" s="1" t="s">
        <v>369</v>
      </c>
      <c r="J573">
        <v>10</v>
      </c>
      <c r="K573" t="s">
        <v>60</v>
      </c>
      <c r="W573" s="1" t="s">
        <v>71</v>
      </c>
      <c r="AB573" t="s">
        <v>84</v>
      </c>
      <c r="AC573" t="s">
        <v>401</v>
      </c>
    </row>
    <row r="574" spans="1:49" x14ac:dyDescent="0.25">
      <c r="A574">
        <v>1</v>
      </c>
      <c r="C574" t="s">
        <v>58</v>
      </c>
      <c r="G574" s="1" t="s">
        <v>87</v>
      </c>
      <c r="I574" s="1" t="s">
        <v>369</v>
      </c>
      <c r="J574">
        <v>10</v>
      </c>
      <c r="K574" t="s">
        <v>60</v>
      </c>
      <c r="W574" s="1" t="s">
        <v>71</v>
      </c>
      <c r="AB574" t="s">
        <v>85</v>
      </c>
      <c r="AC574" t="str">
        <f t="shared" ref="AC574:AC605" si="10">"A10"&amp;AB574&amp;"-"&amp;AF574</f>
        <v>A10RT-D7</v>
      </c>
      <c r="AD574" s="8">
        <v>43386</v>
      </c>
      <c r="AE574">
        <v>48</v>
      </c>
      <c r="AF574" t="s">
        <v>285</v>
      </c>
      <c r="AG574" t="s">
        <v>956</v>
      </c>
      <c r="AI574">
        <v>17</v>
      </c>
      <c r="AJ574">
        <v>6</v>
      </c>
      <c r="AK574" s="53">
        <v>0.57638888888888895</v>
      </c>
      <c r="AL574" s="8">
        <v>43392</v>
      </c>
      <c r="AM574" s="53">
        <v>0.82638888888888884</v>
      </c>
      <c r="AO574">
        <v>7</v>
      </c>
      <c r="AP574">
        <v>12</v>
      </c>
      <c r="AQ574" s="8">
        <v>43392</v>
      </c>
      <c r="AR574" s="53">
        <v>0.82638888888888884</v>
      </c>
      <c r="AS574" s="8">
        <v>43475</v>
      </c>
      <c r="AT574" s="53">
        <v>0.83333333333333337</v>
      </c>
      <c r="AV574" s="8">
        <v>43475</v>
      </c>
      <c r="AW574">
        <v>0</v>
      </c>
    </row>
    <row r="575" spans="1:49" x14ac:dyDescent="0.25">
      <c r="A575">
        <v>2</v>
      </c>
      <c r="C575" t="s">
        <v>58</v>
      </c>
      <c r="G575" s="1" t="s">
        <v>87</v>
      </c>
      <c r="I575" s="1" t="s">
        <v>369</v>
      </c>
      <c r="J575">
        <v>10</v>
      </c>
      <c r="K575" t="s">
        <v>60</v>
      </c>
      <c r="W575" s="1" t="s">
        <v>71</v>
      </c>
      <c r="AB575" t="s">
        <v>85</v>
      </c>
      <c r="AC575" t="str">
        <f t="shared" si="10"/>
        <v>A10RT-G3</v>
      </c>
      <c r="AF575" t="s">
        <v>139</v>
      </c>
    </row>
    <row r="576" spans="1:49" x14ac:dyDescent="0.25">
      <c r="A576">
        <v>3</v>
      </c>
      <c r="C576" t="s">
        <v>58</v>
      </c>
      <c r="G576" s="1" t="s">
        <v>87</v>
      </c>
      <c r="I576" s="1" t="s">
        <v>369</v>
      </c>
      <c r="J576">
        <v>10</v>
      </c>
      <c r="K576" t="s">
        <v>60</v>
      </c>
      <c r="W576" s="1" t="s">
        <v>71</v>
      </c>
      <c r="AB576" t="s">
        <v>85</v>
      </c>
      <c r="AC576" t="str">
        <f t="shared" si="10"/>
        <v>A10RT-D1</v>
      </c>
      <c r="AF576" t="s">
        <v>288</v>
      </c>
    </row>
    <row r="577" spans="1:49" x14ac:dyDescent="0.25">
      <c r="A577">
        <v>4</v>
      </c>
      <c r="C577" t="s">
        <v>58</v>
      </c>
      <c r="G577" s="1" t="s">
        <v>87</v>
      </c>
      <c r="I577" s="1" t="s">
        <v>369</v>
      </c>
      <c r="J577">
        <v>10</v>
      </c>
      <c r="K577" t="s">
        <v>60</v>
      </c>
      <c r="W577" s="1" t="s">
        <v>71</v>
      </c>
      <c r="AB577" t="s">
        <v>85</v>
      </c>
      <c r="AC577" t="str">
        <f t="shared" si="10"/>
        <v>A10RT-C12</v>
      </c>
      <c r="AD577" s="8">
        <v>43369</v>
      </c>
      <c r="AE577">
        <v>31</v>
      </c>
      <c r="AF577" t="s">
        <v>303</v>
      </c>
      <c r="AG577" t="s">
        <v>956</v>
      </c>
      <c r="AI577">
        <v>25</v>
      </c>
      <c r="AJ577">
        <v>1</v>
      </c>
      <c r="AK577" s="53">
        <v>0.5</v>
      </c>
      <c r="AL577" s="8">
        <v>43377</v>
      </c>
      <c r="AM577" s="53">
        <v>0.84027777777777779</v>
      </c>
      <c r="AO577">
        <v>3</v>
      </c>
      <c r="AP577">
        <v>11</v>
      </c>
      <c r="AQ577" s="8">
        <v>43377</v>
      </c>
      <c r="AR577" s="53">
        <v>0.84027777777777779</v>
      </c>
      <c r="AS577" s="8">
        <v>43460</v>
      </c>
      <c r="AT577" s="53">
        <v>0.83333333333333337</v>
      </c>
      <c r="AV577" s="8">
        <v>43460</v>
      </c>
      <c r="AW577">
        <v>0</v>
      </c>
    </row>
    <row r="578" spans="1:49" x14ac:dyDescent="0.25">
      <c r="A578">
        <v>5</v>
      </c>
      <c r="C578" t="s">
        <v>58</v>
      </c>
      <c r="G578" s="1" t="s">
        <v>87</v>
      </c>
      <c r="I578" s="1" t="s">
        <v>369</v>
      </c>
      <c r="J578">
        <v>10</v>
      </c>
      <c r="K578" t="s">
        <v>60</v>
      </c>
      <c r="W578" s="1" t="s">
        <v>71</v>
      </c>
      <c r="AB578" t="s">
        <v>85</v>
      </c>
      <c r="AC578" t="str">
        <f t="shared" si="10"/>
        <v>A10RT-G10</v>
      </c>
      <c r="AF578" t="s">
        <v>302</v>
      </c>
    </row>
    <row r="579" spans="1:49" x14ac:dyDescent="0.25">
      <c r="A579">
        <v>6</v>
      </c>
      <c r="C579" t="s">
        <v>58</v>
      </c>
      <c r="G579" s="1" t="s">
        <v>87</v>
      </c>
      <c r="I579" s="1" t="s">
        <v>369</v>
      </c>
      <c r="J579">
        <v>10</v>
      </c>
      <c r="K579" t="s">
        <v>60</v>
      </c>
      <c r="W579" s="1" t="s">
        <v>71</v>
      </c>
      <c r="AB579" t="s">
        <v>85</v>
      </c>
      <c r="AC579" t="str">
        <f t="shared" si="10"/>
        <v>A10RT-C8</v>
      </c>
      <c r="AD579" s="8">
        <v>43412</v>
      </c>
      <c r="AE579">
        <v>75</v>
      </c>
      <c r="AF579" t="s">
        <v>238</v>
      </c>
      <c r="AG579" t="s">
        <v>956</v>
      </c>
      <c r="AH579" s="8">
        <v>43412</v>
      </c>
      <c r="AI579">
        <v>24</v>
      </c>
      <c r="AJ579">
        <v>2</v>
      </c>
      <c r="AK579" s="53">
        <v>0.60972222222222217</v>
      </c>
      <c r="AL579" s="8">
        <v>43421</v>
      </c>
      <c r="AM579" s="53">
        <v>0.84722222222222221</v>
      </c>
      <c r="AO579">
        <v>4</v>
      </c>
      <c r="AP579">
        <v>16</v>
      </c>
      <c r="AQ579" s="8">
        <v>43421</v>
      </c>
      <c r="AR579" s="53">
        <v>0.84722222222222221</v>
      </c>
      <c r="AS579" s="8">
        <v>43475</v>
      </c>
      <c r="AT579" s="53">
        <v>0.83333333333333337</v>
      </c>
      <c r="AV579" s="8">
        <v>43475</v>
      </c>
      <c r="AW579">
        <v>0</v>
      </c>
    </row>
    <row r="580" spans="1:49" x14ac:dyDescent="0.25">
      <c r="A580">
        <v>7</v>
      </c>
      <c r="C580" t="s">
        <v>58</v>
      </c>
      <c r="G580" s="1" t="s">
        <v>87</v>
      </c>
      <c r="I580" s="1" t="s">
        <v>369</v>
      </c>
      <c r="J580">
        <v>10</v>
      </c>
      <c r="K580" t="s">
        <v>60</v>
      </c>
      <c r="W580" s="1" t="s">
        <v>71</v>
      </c>
      <c r="AB580" t="s">
        <v>85</v>
      </c>
      <c r="AC580" t="str">
        <f t="shared" si="10"/>
        <v>A10RT-B11</v>
      </c>
      <c r="AF580" t="s">
        <v>129</v>
      </c>
    </row>
    <row r="581" spans="1:49" x14ac:dyDescent="0.25">
      <c r="A581">
        <v>8</v>
      </c>
      <c r="C581" t="s">
        <v>58</v>
      </c>
      <c r="G581" s="1" t="s">
        <v>87</v>
      </c>
      <c r="I581" s="1" t="s">
        <v>369</v>
      </c>
      <c r="J581">
        <v>10</v>
      </c>
      <c r="K581" t="s">
        <v>60</v>
      </c>
      <c r="W581" s="1" t="s">
        <v>71</v>
      </c>
      <c r="AB581" t="s">
        <v>85</v>
      </c>
      <c r="AC581" t="str">
        <f t="shared" si="10"/>
        <v>A10RT-D2</v>
      </c>
      <c r="AD581" s="8">
        <v>43370</v>
      </c>
      <c r="AE581">
        <v>32</v>
      </c>
      <c r="AF581" t="s">
        <v>172</v>
      </c>
      <c r="AG581" t="s">
        <v>956</v>
      </c>
      <c r="AI581">
        <v>15</v>
      </c>
      <c r="AJ581">
        <v>1</v>
      </c>
      <c r="AK581" s="53">
        <v>0.64583333333333337</v>
      </c>
      <c r="AL581" s="8">
        <v>43379</v>
      </c>
      <c r="AM581" s="53">
        <v>0.89583333333333337</v>
      </c>
      <c r="AO581">
        <v>4</v>
      </c>
      <c r="AP581">
        <v>3</v>
      </c>
      <c r="AQ581" s="8">
        <v>43379</v>
      </c>
      <c r="AR581" s="53">
        <v>0.89583333333333337</v>
      </c>
      <c r="AS581" s="8">
        <v>43516</v>
      </c>
      <c r="AT581" s="53">
        <v>0.83333333333333337</v>
      </c>
      <c r="AV581" s="8">
        <v>43516</v>
      </c>
      <c r="AW581">
        <v>0</v>
      </c>
    </row>
    <row r="582" spans="1:49" x14ac:dyDescent="0.25">
      <c r="A582">
        <v>9</v>
      </c>
      <c r="C582" t="s">
        <v>58</v>
      </c>
      <c r="G582" s="1" t="s">
        <v>87</v>
      </c>
      <c r="I582" s="1" t="s">
        <v>369</v>
      </c>
      <c r="J582">
        <v>10</v>
      </c>
      <c r="K582" t="s">
        <v>60</v>
      </c>
      <c r="W582" s="1" t="s">
        <v>71</v>
      </c>
      <c r="AB582" t="s">
        <v>85</v>
      </c>
      <c r="AC582" t="str">
        <f t="shared" si="10"/>
        <v>A10RT-E3</v>
      </c>
      <c r="AD582" s="8">
        <v>43385</v>
      </c>
      <c r="AE582">
        <v>47</v>
      </c>
      <c r="AF582" t="s">
        <v>179</v>
      </c>
      <c r="AG582" t="s">
        <v>956</v>
      </c>
      <c r="AI582">
        <v>32</v>
      </c>
      <c r="AJ582">
        <v>2</v>
      </c>
      <c r="AK582" s="53">
        <v>0.49305555555555558</v>
      </c>
      <c r="AL582" s="8">
        <v>43400</v>
      </c>
      <c r="AM582" s="53">
        <v>0</v>
      </c>
      <c r="AO582">
        <v>6</v>
      </c>
      <c r="AP582">
        <v>32</v>
      </c>
      <c r="AQ582" s="8">
        <v>43400</v>
      </c>
      <c r="AR582" s="53">
        <v>0</v>
      </c>
      <c r="AS582" s="8">
        <v>43483</v>
      </c>
      <c r="AT582" s="53">
        <v>0.85416666666666663</v>
      </c>
      <c r="AU582" t="s">
        <v>1764</v>
      </c>
      <c r="AV582" s="8">
        <v>43483</v>
      </c>
      <c r="AW582">
        <v>0</v>
      </c>
    </row>
    <row r="583" spans="1:49" x14ac:dyDescent="0.25">
      <c r="A583">
        <v>10</v>
      </c>
      <c r="C583" t="s">
        <v>58</v>
      </c>
      <c r="G583" s="1" t="s">
        <v>87</v>
      </c>
      <c r="I583" s="1" t="s">
        <v>369</v>
      </c>
      <c r="J583">
        <v>10</v>
      </c>
      <c r="K583" t="s">
        <v>60</v>
      </c>
      <c r="W583" s="1" t="s">
        <v>71</v>
      </c>
      <c r="AB583" t="s">
        <v>85</v>
      </c>
      <c r="AC583" t="str">
        <f t="shared" si="10"/>
        <v>A10RT-B6</v>
      </c>
      <c r="AD583" s="8">
        <v>43387</v>
      </c>
      <c r="AE583">
        <v>49</v>
      </c>
      <c r="AF583" t="s">
        <v>130</v>
      </c>
      <c r="AG583" t="s">
        <v>956</v>
      </c>
      <c r="AI583">
        <v>27</v>
      </c>
      <c r="AJ583">
        <v>6</v>
      </c>
      <c r="AK583" s="53">
        <v>0.61111111111111105</v>
      </c>
      <c r="AL583" s="8">
        <v>43394</v>
      </c>
      <c r="AM583" s="53">
        <v>0.82638888888888884</v>
      </c>
      <c r="AN583" t="s">
        <v>1742</v>
      </c>
      <c r="AO583">
        <v>4</v>
      </c>
      <c r="AP583">
        <v>9</v>
      </c>
      <c r="AQ583" s="8">
        <v>43412</v>
      </c>
      <c r="AR583" s="53">
        <v>0.84375</v>
      </c>
      <c r="AS583" s="8">
        <v>43475</v>
      </c>
      <c r="AT583" s="53">
        <v>0.83333333333333337</v>
      </c>
      <c r="AV583" s="8">
        <v>43475</v>
      </c>
      <c r="AW583">
        <v>0</v>
      </c>
    </row>
    <row r="584" spans="1:49" x14ac:dyDescent="0.25">
      <c r="A584">
        <v>11</v>
      </c>
      <c r="C584" t="s">
        <v>58</v>
      </c>
      <c r="G584" s="1" t="s">
        <v>87</v>
      </c>
      <c r="I584" s="1" t="s">
        <v>369</v>
      </c>
      <c r="J584">
        <v>10</v>
      </c>
      <c r="K584" t="s">
        <v>60</v>
      </c>
      <c r="W584" s="1" t="s">
        <v>71</v>
      </c>
      <c r="AB584" t="s">
        <v>85</v>
      </c>
      <c r="AC584" t="str">
        <f t="shared" si="10"/>
        <v>A10RT-G8</v>
      </c>
      <c r="AD584" s="8">
        <v>43369</v>
      </c>
      <c r="AE584">
        <v>31</v>
      </c>
      <c r="AF584" t="s">
        <v>148</v>
      </c>
      <c r="AG584" t="s">
        <v>956</v>
      </c>
      <c r="AI584">
        <v>17</v>
      </c>
      <c r="AJ584">
        <v>1</v>
      </c>
      <c r="AK584" s="53">
        <v>0.5</v>
      </c>
      <c r="AL584" s="8">
        <v>43371</v>
      </c>
      <c r="AM584" s="53">
        <v>0.4375</v>
      </c>
      <c r="AN584" t="s">
        <v>1020</v>
      </c>
    </row>
    <row r="585" spans="1:49" x14ac:dyDescent="0.25">
      <c r="A585">
        <v>12</v>
      </c>
      <c r="C585" t="s">
        <v>58</v>
      </c>
      <c r="G585" s="1" t="s">
        <v>87</v>
      </c>
      <c r="I585" s="1" t="s">
        <v>369</v>
      </c>
      <c r="J585">
        <v>10</v>
      </c>
      <c r="K585" t="s">
        <v>60</v>
      </c>
      <c r="W585" s="1" t="s">
        <v>71</v>
      </c>
      <c r="AB585" t="s">
        <v>85</v>
      </c>
      <c r="AC585" t="str">
        <f t="shared" si="10"/>
        <v>A10RT-F11</v>
      </c>
      <c r="AD585" s="8">
        <v>43406</v>
      </c>
      <c r="AE585" s="83" t="s">
        <v>1775</v>
      </c>
      <c r="AF585" t="s">
        <v>158</v>
      </c>
      <c r="AG585" t="s">
        <v>956</v>
      </c>
      <c r="AN585" t="s">
        <v>1765</v>
      </c>
      <c r="AV585" s="8">
        <v>43406</v>
      </c>
      <c r="AW585">
        <v>1</v>
      </c>
    </row>
    <row r="586" spans="1:49" x14ac:dyDescent="0.25">
      <c r="A586">
        <v>13</v>
      </c>
      <c r="C586" t="s">
        <v>58</v>
      </c>
      <c r="G586" s="1" t="s">
        <v>87</v>
      </c>
      <c r="I586" s="1" t="s">
        <v>369</v>
      </c>
      <c r="J586">
        <v>10</v>
      </c>
      <c r="K586" t="s">
        <v>60</v>
      </c>
      <c r="W586" s="1" t="s">
        <v>71</v>
      </c>
      <c r="AB586" t="s">
        <v>85</v>
      </c>
      <c r="AC586" t="str">
        <f t="shared" si="10"/>
        <v>A10RT-A12</v>
      </c>
      <c r="AF586" t="s">
        <v>284</v>
      </c>
    </row>
    <row r="587" spans="1:49" x14ac:dyDescent="0.25">
      <c r="A587">
        <v>14</v>
      </c>
      <c r="C587" t="s">
        <v>58</v>
      </c>
      <c r="G587" s="1" t="s">
        <v>87</v>
      </c>
      <c r="I587" s="1" t="s">
        <v>369</v>
      </c>
      <c r="J587">
        <v>10</v>
      </c>
      <c r="K587" t="s">
        <v>60</v>
      </c>
      <c r="W587" s="1" t="s">
        <v>71</v>
      </c>
      <c r="AB587" t="s">
        <v>85</v>
      </c>
      <c r="AC587" t="str">
        <f t="shared" si="10"/>
        <v>A10RT-C2</v>
      </c>
      <c r="AD587" s="8">
        <v>43370</v>
      </c>
      <c r="AE587">
        <v>32</v>
      </c>
      <c r="AF587" t="s">
        <v>149</v>
      </c>
      <c r="AG587" t="s">
        <v>956</v>
      </c>
      <c r="AI587">
        <v>11</v>
      </c>
      <c r="AJ587">
        <v>1</v>
      </c>
      <c r="AK587" s="53">
        <v>0.64583333333333337</v>
      </c>
      <c r="AL587" s="8">
        <v>43379</v>
      </c>
      <c r="AM587" s="53">
        <v>0.89583333333333337</v>
      </c>
    </row>
    <row r="588" spans="1:49" x14ac:dyDescent="0.25">
      <c r="A588">
        <v>15</v>
      </c>
      <c r="C588" t="s">
        <v>58</v>
      </c>
      <c r="G588" s="1" t="s">
        <v>87</v>
      </c>
      <c r="I588" s="1" t="s">
        <v>369</v>
      </c>
      <c r="J588">
        <v>10</v>
      </c>
      <c r="K588" t="s">
        <v>60</v>
      </c>
      <c r="W588" s="1" t="s">
        <v>71</v>
      </c>
      <c r="AB588" t="s">
        <v>85</v>
      </c>
      <c r="AC588" t="str">
        <f t="shared" si="10"/>
        <v>A10RT-D5</v>
      </c>
      <c r="AD588" s="8">
        <v>43369</v>
      </c>
      <c r="AE588">
        <v>31</v>
      </c>
      <c r="AF588" t="s">
        <v>251</v>
      </c>
      <c r="AG588" t="s">
        <v>956</v>
      </c>
      <c r="AN588" t="s">
        <v>969</v>
      </c>
    </row>
    <row r="589" spans="1:49" x14ac:dyDescent="0.25">
      <c r="A589">
        <v>16</v>
      </c>
      <c r="C589" t="s">
        <v>59</v>
      </c>
      <c r="G589" s="1" t="s">
        <v>87</v>
      </c>
      <c r="I589" s="1" t="s">
        <v>369</v>
      </c>
      <c r="J589">
        <v>10</v>
      </c>
      <c r="K589" t="s">
        <v>60</v>
      </c>
      <c r="W589" s="1" t="s">
        <v>71</v>
      </c>
      <c r="AB589" t="s">
        <v>85</v>
      </c>
      <c r="AC589" t="str">
        <f t="shared" si="10"/>
        <v>A10RT-H1</v>
      </c>
      <c r="AD589" s="8">
        <v>43368</v>
      </c>
      <c r="AE589">
        <v>30</v>
      </c>
      <c r="AF589" t="s">
        <v>239</v>
      </c>
      <c r="AG589" t="s">
        <v>956</v>
      </c>
      <c r="AI589">
        <v>3</v>
      </c>
      <c r="AJ589">
        <v>1</v>
      </c>
      <c r="AK589" s="53">
        <v>0.49652777777777773</v>
      </c>
      <c r="AL589" s="8">
        <v>43376</v>
      </c>
      <c r="AM589" s="53">
        <v>0.84722222222222221</v>
      </c>
      <c r="AN589" t="s">
        <v>968</v>
      </c>
      <c r="AO589">
        <v>3</v>
      </c>
      <c r="AP589">
        <v>13</v>
      </c>
      <c r="AQ589" s="8">
        <v>43376</v>
      </c>
      <c r="AR589" s="53">
        <v>0.84722222222222221</v>
      </c>
      <c r="AS589" s="8">
        <v>43397</v>
      </c>
      <c r="AT589" s="53">
        <v>0.79166666666666663</v>
      </c>
      <c r="AU589" t="s">
        <v>1748</v>
      </c>
      <c r="AV589" s="8">
        <v>43397</v>
      </c>
      <c r="AW589">
        <v>1</v>
      </c>
    </row>
    <row r="590" spans="1:49" x14ac:dyDescent="0.25">
      <c r="A590">
        <v>17</v>
      </c>
      <c r="C590" t="s">
        <v>59</v>
      </c>
      <c r="G590" s="1" t="s">
        <v>87</v>
      </c>
      <c r="I590" s="1" t="s">
        <v>369</v>
      </c>
      <c r="J590">
        <v>10</v>
      </c>
      <c r="K590" t="s">
        <v>60</v>
      </c>
      <c r="W590" s="1" t="s">
        <v>71</v>
      </c>
      <c r="AB590" t="s">
        <v>85</v>
      </c>
      <c r="AC590" t="str">
        <f t="shared" si="10"/>
        <v>A10RT-D4</v>
      </c>
      <c r="AD590" s="8">
        <v>43385</v>
      </c>
      <c r="AE590">
        <v>47</v>
      </c>
      <c r="AF590" t="s">
        <v>236</v>
      </c>
      <c r="AG590" t="s">
        <v>956</v>
      </c>
      <c r="AI590">
        <v>21</v>
      </c>
      <c r="AJ590">
        <v>2</v>
      </c>
      <c r="AK590" s="53">
        <v>0.49305555555555558</v>
      </c>
      <c r="AL590" s="8">
        <v>43391</v>
      </c>
      <c r="AM590" s="53">
        <v>0.82638888888888884</v>
      </c>
      <c r="AO590">
        <v>7</v>
      </c>
      <c r="AP590">
        <v>2</v>
      </c>
      <c r="AQ590" s="8">
        <v>43391</v>
      </c>
      <c r="AR590" s="53">
        <v>0.82638888888888884</v>
      </c>
      <c r="AS590" s="8">
        <v>43483</v>
      </c>
      <c r="AT590" s="53">
        <v>0.85416666666666663</v>
      </c>
      <c r="AV590" s="8">
        <v>43483</v>
      </c>
      <c r="AW590">
        <v>0</v>
      </c>
    </row>
    <row r="591" spans="1:49" x14ac:dyDescent="0.25">
      <c r="A591">
        <v>18</v>
      </c>
      <c r="C591" t="s">
        <v>59</v>
      </c>
      <c r="G591" s="1" t="s">
        <v>87</v>
      </c>
      <c r="I591" s="1" t="s">
        <v>369</v>
      </c>
      <c r="J591">
        <v>10</v>
      </c>
      <c r="K591" t="s">
        <v>60</v>
      </c>
      <c r="W591" s="1" t="s">
        <v>71</v>
      </c>
      <c r="AB591" t="s">
        <v>85</v>
      </c>
      <c r="AC591" t="str">
        <f t="shared" si="10"/>
        <v>A10RT-C6</v>
      </c>
      <c r="AF591" t="s">
        <v>168</v>
      </c>
    </row>
    <row r="592" spans="1:49" x14ac:dyDescent="0.25">
      <c r="A592">
        <v>19</v>
      </c>
      <c r="C592" t="s">
        <v>59</v>
      </c>
      <c r="G592" s="1" t="s">
        <v>87</v>
      </c>
      <c r="I592" s="1" t="s">
        <v>369</v>
      </c>
      <c r="J592">
        <v>10</v>
      </c>
      <c r="K592" t="s">
        <v>60</v>
      </c>
      <c r="W592" s="1" t="s">
        <v>71</v>
      </c>
      <c r="AB592" t="s">
        <v>85</v>
      </c>
      <c r="AC592" t="str">
        <f t="shared" si="10"/>
        <v>A10RT-B8</v>
      </c>
      <c r="AF592" t="s">
        <v>173</v>
      </c>
    </row>
    <row r="593" spans="1:49" x14ac:dyDescent="0.25">
      <c r="A593">
        <v>20</v>
      </c>
      <c r="C593" t="s">
        <v>59</v>
      </c>
      <c r="G593" s="1" t="s">
        <v>87</v>
      </c>
      <c r="I593" s="1" t="s">
        <v>369</v>
      </c>
      <c r="J593">
        <v>10</v>
      </c>
      <c r="K593" t="s">
        <v>60</v>
      </c>
      <c r="W593" s="1" t="s">
        <v>71</v>
      </c>
      <c r="AB593" t="s">
        <v>85</v>
      </c>
      <c r="AC593" t="str">
        <f t="shared" si="10"/>
        <v>A10RT-G11</v>
      </c>
      <c r="AF593" t="s">
        <v>249</v>
      </c>
    </row>
    <row r="594" spans="1:49" x14ac:dyDescent="0.25">
      <c r="A594">
        <v>21</v>
      </c>
      <c r="C594" t="s">
        <v>59</v>
      </c>
      <c r="G594" s="1" t="s">
        <v>87</v>
      </c>
      <c r="I594" s="1" t="s">
        <v>369</v>
      </c>
      <c r="J594">
        <v>10</v>
      </c>
      <c r="K594" t="s">
        <v>60</v>
      </c>
      <c r="W594" s="1" t="s">
        <v>71</v>
      </c>
      <c r="AB594" t="s">
        <v>85</v>
      </c>
      <c r="AC594" t="str">
        <f t="shared" si="10"/>
        <v>A10RT-F9</v>
      </c>
      <c r="AF594" t="s">
        <v>240</v>
      </c>
    </row>
    <row r="595" spans="1:49" x14ac:dyDescent="0.25">
      <c r="A595">
        <v>22</v>
      </c>
      <c r="C595" t="s">
        <v>59</v>
      </c>
      <c r="G595" s="1" t="s">
        <v>87</v>
      </c>
      <c r="I595" s="1" t="s">
        <v>369</v>
      </c>
      <c r="J595">
        <v>10</v>
      </c>
      <c r="K595" t="s">
        <v>60</v>
      </c>
      <c r="W595" s="1" t="s">
        <v>71</v>
      </c>
      <c r="AB595" t="s">
        <v>85</v>
      </c>
      <c r="AC595" t="str">
        <f t="shared" si="10"/>
        <v>A10RT-C1</v>
      </c>
      <c r="AF595" t="s">
        <v>146</v>
      </c>
    </row>
    <row r="596" spans="1:49" x14ac:dyDescent="0.25">
      <c r="A596">
        <v>23</v>
      </c>
      <c r="C596" t="s">
        <v>59</v>
      </c>
      <c r="G596" s="1" t="s">
        <v>87</v>
      </c>
      <c r="I596" s="1" t="s">
        <v>369</v>
      </c>
      <c r="J596">
        <v>10</v>
      </c>
      <c r="K596" t="s">
        <v>60</v>
      </c>
      <c r="W596" s="1" t="s">
        <v>71</v>
      </c>
      <c r="AB596" t="s">
        <v>85</v>
      </c>
      <c r="AC596" t="str">
        <f t="shared" si="10"/>
        <v>A10RT-H11</v>
      </c>
      <c r="AF596" t="s">
        <v>141</v>
      </c>
    </row>
    <row r="597" spans="1:49" x14ac:dyDescent="0.25">
      <c r="A597">
        <v>24</v>
      </c>
      <c r="C597" t="s">
        <v>59</v>
      </c>
      <c r="G597" s="1" t="s">
        <v>87</v>
      </c>
      <c r="I597" s="1" t="s">
        <v>369</v>
      </c>
      <c r="J597">
        <v>10</v>
      </c>
      <c r="K597" t="s">
        <v>60</v>
      </c>
      <c r="W597" s="1" t="s">
        <v>71</v>
      </c>
      <c r="AB597" t="s">
        <v>85</v>
      </c>
      <c r="AC597" t="str">
        <f t="shared" si="10"/>
        <v>A10RT-D9</v>
      </c>
      <c r="AD597" s="8">
        <v>43367</v>
      </c>
      <c r="AE597">
        <v>29</v>
      </c>
      <c r="AF597" t="s">
        <v>151</v>
      </c>
      <c r="AG597" t="s">
        <v>956</v>
      </c>
      <c r="AI597">
        <v>15</v>
      </c>
      <c r="AJ597">
        <v>2</v>
      </c>
      <c r="AK597" s="53">
        <v>0.71875</v>
      </c>
      <c r="AL597" s="8">
        <v>43375</v>
      </c>
      <c r="AM597" s="53">
        <v>0.84722222222222221</v>
      </c>
      <c r="AO597">
        <v>3</v>
      </c>
      <c r="AP597">
        <v>31</v>
      </c>
      <c r="AQ597" s="8">
        <v>43375</v>
      </c>
      <c r="AR597" s="53">
        <v>0.84722222222222221</v>
      </c>
      <c r="AS597" s="8">
        <v>43410</v>
      </c>
      <c r="AT597" s="53">
        <v>0.84722222222222221</v>
      </c>
      <c r="AV597" s="8">
        <v>43410</v>
      </c>
      <c r="AW597">
        <v>0</v>
      </c>
    </row>
    <row r="598" spans="1:49" x14ac:dyDescent="0.25">
      <c r="A598">
        <v>25</v>
      </c>
      <c r="C598" t="s">
        <v>59</v>
      </c>
      <c r="G598" s="1" t="s">
        <v>87</v>
      </c>
      <c r="I598" s="1" t="s">
        <v>369</v>
      </c>
      <c r="J598">
        <v>10</v>
      </c>
      <c r="K598" t="s">
        <v>60</v>
      </c>
      <c r="W598" s="1" t="s">
        <v>71</v>
      </c>
      <c r="AB598" t="s">
        <v>85</v>
      </c>
      <c r="AC598" t="str">
        <f t="shared" si="10"/>
        <v>A10RT-F5</v>
      </c>
      <c r="AD598" s="8">
        <v>43420</v>
      </c>
      <c r="AE598" s="83">
        <f>AD598-I598</f>
        <v>83</v>
      </c>
      <c r="AF598" t="s">
        <v>250</v>
      </c>
      <c r="AG598" t="s">
        <v>956</v>
      </c>
      <c r="AH598" s="8">
        <v>43447</v>
      </c>
      <c r="AI598">
        <v>22</v>
      </c>
      <c r="AJ598">
        <v>1</v>
      </c>
      <c r="AK598" s="53">
        <v>0.85416666666666663</v>
      </c>
      <c r="AL598" s="8">
        <v>43454</v>
      </c>
      <c r="AM598" s="53">
        <v>0.83333333333333337</v>
      </c>
      <c r="AO598">
        <v>5</v>
      </c>
      <c r="AP598">
        <v>27</v>
      </c>
      <c r="AQ598" s="8">
        <v>43454</v>
      </c>
      <c r="AR598" s="53">
        <v>0.83333333333333337</v>
      </c>
      <c r="AU598" t="s">
        <v>1842</v>
      </c>
    </row>
    <row r="599" spans="1:49" x14ac:dyDescent="0.25">
      <c r="A599">
        <v>26</v>
      </c>
      <c r="C599" t="s">
        <v>59</v>
      </c>
      <c r="G599" s="1" t="s">
        <v>87</v>
      </c>
      <c r="I599" s="1" t="s">
        <v>369</v>
      </c>
      <c r="J599">
        <v>10</v>
      </c>
      <c r="K599" t="s">
        <v>60</v>
      </c>
      <c r="W599" s="1" t="s">
        <v>71</v>
      </c>
      <c r="AB599" t="s">
        <v>85</v>
      </c>
      <c r="AC599" t="str">
        <f t="shared" si="10"/>
        <v>A10RT-F4</v>
      </c>
      <c r="AF599" t="s">
        <v>150</v>
      </c>
    </row>
    <row r="600" spans="1:49" x14ac:dyDescent="0.25">
      <c r="A600">
        <v>27</v>
      </c>
      <c r="C600" t="s">
        <v>59</v>
      </c>
      <c r="G600" s="1" t="s">
        <v>87</v>
      </c>
      <c r="I600" s="1" t="s">
        <v>369</v>
      </c>
      <c r="J600">
        <v>10</v>
      </c>
      <c r="K600" t="s">
        <v>60</v>
      </c>
      <c r="W600" s="1" t="s">
        <v>71</v>
      </c>
      <c r="AB600" t="s">
        <v>85</v>
      </c>
      <c r="AC600" t="str">
        <f t="shared" si="10"/>
        <v>A10RT-B7</v>
      </c>
      <c r="AD600" s="8">
        <v>43382</v>
      </c>
      <c r="AE600">
        <v>44</v>
      </c>
      <c r="AF600" t="s">
        <v>177</v>
      </c>
      <c r="AG600" t="s">
        <v>956</v>
      </c>
      <c r="AI600">
        <v>28</v>
      </c>
      <c r="AJ600">
        <v>1</v>
      </c>
      <c r="AK600" s="53">
        <v>0.63541666666666663</v>
      </c>
      <c r="AL600" s="8">
        <v>43390</v>
      </c>
      <c r="AM600" s="53">
        <v>0.83333333333333337</v>
      </c>
      <c r="AO600">
        <v>7</v>
      </c>
      <c r="AP600">
        <v>21</v>
      </c>
      <c r="AQ600" s="8">
        <v>43390</v>
      </c>
      <c r="AR600" s="53">
        <v>0.83333333333333337</v>
      </c>
      <c r="AS600" s="8">
        <v>43468</v>
      </c>
      <c r="AT600" s="53">
        <v>0.83333333333333337</v>
      </c>
      <c r="AV600" s="8">
        <v>43468</v>
      </c>
      <c r="AW600">
        <v>0</v>
      </c>
    </row>
    <row r="601" spans="1:49" x14ac:dyDescent="0.25">
      <c r="A601">
        <v>28</v>
      </c>
      <c r="C601" t="s">
        <v>59</v>
      </c>
      <c r="G601" s="1" t="s">
        <v>87</v>
      </c>
      <c r="I601" s="1" t="s">
        <v>369</v>
      </c>
      <c r="J601">
        <v>10</v>
      </c>
      <c r="K601" t="s">
        <v>60</v>
      </c>
      <c r="W601" s="1" t="s">
        <v>71</v>
      </c>
      <c r="AB601" t="s">
        <v>85</v>
      </c>
      <c r="AC601" t="str">
        <f t="shared" si="10"/>
        <v>A10RT-D6</v>
      </c>
      <c r="AF601" t="s">
        <v>160</v>
      </c>
    </row>
    <row r="602" spans="1:49" x14ac:dyDescent="0.25">
      <c r="A602">
        <v>29</v>
      </c>
      <c r="C602" t="s">
        <v>59</v>
      </c>
      <c r="G602" s="1" t="s">
        <v>87</v>
      </c>
      <c r="I602" s="1" t="s">
        <v>369</v>
      </c>
      <c r="J602">
        <v>10</v>
      </c>
      <c r="K602" t="s">
        <v>60</v>
      </c>
      <c r="W602" s="1" t="s">
        <v>71</v>
      </c>
      <c r="AB602" t="s">
        <v>85</v>
      </c>
      <c r="AC602" t="str">
        <f t="shared" si="10"/>
        <v>A10RT-G7</v>
      </c>
      <c r="AD602" s="8">
        <v>43369</v>
      </c>
      <c r="AE602">
        <v>31</v>
      </c>
      <c r="AF602" t="s">
        <v>136</v>
      </c>
      <c r="AG602" t="s">
        <v>956</v>
      </c>
      <c r="AI602">
        <v>5</v>
      </c>
      <c r="AJ602">
        <v>1</v>
      </c>
      <c r="AK602" s="53">
        <v>0.5</v>
      </c>
      <c r="AL602" s="8">
        <v>43377</v>
      </c>
      <c r="AM602" s="53">
        <v>0.84027777777777779</v>
      </c>
      <c r="AO602">
        <v>3</v>
      </c>
      <c r="AP602">
        <v>6</v>
      </c>
      <c r="AQ602" s="8">
        <v>43377</v>
      </c>
      <c r="AR602" s="53">
        <v>0.84027777777777779</v>
      </c>
      <c r="AS602" s="8">
        <v>43430</v>
      </c>
      <c r="AT602" s="53">
        <v>0.86111111111111116</v>
      </c>
      <c r="AV602" s="8">
        <v>43430</v>
      </c>
      <c r="AW602">
        <v>0</v>
      </c>
    </row>
    <row r="603" spans="1:49" x14ac:dyDescent="0.25">
      <c r="A603">
        <v>30</v>
      </c>
      <c r="C603" t="s">
        <v>59</v>
      </c>
      <c r="G603" s="1" t="s">
        <v>87</v>
      </c>
      <c r="I603" s="1" t="s">
        <v>369</v>
      </c>
      <c r="J603">
        <v>10</v>
      </c>
      <c r="K603" t="s">
        <v>60</v>
      </c>
      <c r="W603" s="1" t="s">
        <v>71</v>
      </c>
      <c r="AB603" t="s">
        <v>85</v>
      </c>
      <c r="AC603" t="str">
        <f t="shared" si="10"/>
        <v>A10RT-C5</v>
      </c>
      <c r="AF603" t="s">
        <v>123</v>
      </c>
    </row>
    <row r="604" spans="1:49" x14ac:dyDescent="0.25">
      <c r="A604">
        <v>1</v>
      </c>
      <c r="C604" t="s">
        <v>58</v>
      </c>
      <c r="G604" s="1" t="s">
        <v>87</v>
      </c>
      <c r="I604" s="1" t="s">
        <v>369</v>
      </c>
      <c r="J604">
        <v>10</v>
      </c>
      <c r="K604" t="s">
        <v>60</v>
      </c>
      <c r="W604" s="1" t="s">
        <v>71</v>
      </c>
      <c r="AB604" t="s">
        <v>86</v>
      </c>
      <c r="AC604" t="str">
        <f t="shared" si="10"/>
        <v>A10SO-D12</v>
      </c>
      <c r="AF604" t="s">
        <v>162</v>
      </c>
    </row>
    <row r="605" spans="1:49" x14ac:dyDescent="0.25">
      <c r="A605">
        <v>2</v>
      </c>
      <c r="C605" t="s">
        <v>58</v>
      </c>
      <c r="G605" s="1" t="s">
        <v>87</v>
      </c>
      <c r="I605" s="1" t="s">
        <v>369</v>
      </c>
      <c r="J605">
        <v>10</v>
      </c>
      <c r="K605" t="s">
        <v>60</v>
      </c>
      <c r="W605" s="1" t="s">
        <v>71</v>
      </c>
      <c r="AB605" t="s">
        <v>86</v>
      </c>
      <c r="AC605" t="str">
        <f t="shared" si="10"/>
        <v>A10SO-F2</v>
      </c>
      <c r="AF605" t="s">
        <v>370</v>
      </c>
    </row>
    <row r="606" spans="1:49" x14ac:dyDescent="0.25">
      <c r="A606">
        <v>3</v>
      </c>
      <c r="C606" t="s">
        <v>58</v>
      </c>
      <c r="G606" s="1" t="s">
        <v>87</v>
      </c>
      <c r="I606" s="1" t="s">
        <v>369</v>
      </c>
      <c r="J606">
        <v>10</v>
      </c>
      <c r="K606" t="s">
        <v>60</v>
      </c>
      <c r="W606" s="1" t="s">
        <v>71</v>
      </c>
      <c r="X606" s="8">
        <v>43504</v>
      </c>
      <c r="AB606" t="s">
        <v>86</v>
      </c>
      <c r="AC606" t="str">
        <f t="shared" ref="AC606:AC633" si="11">"A10"&amp;AB606&amp;"-"&amp;AF606</f>
        <v>A10SO-E4</v>
      </c>
      <c r="AD606" s="8">
        <v>43551</v>
      </c>
      <c r="AE606">
        <v>47</v>
      </c>
      <c r="AF606" t="s">
        <v>304</v>
      </c>
      <c r="AG606" t="s">
        <v>956</v>
      </c>
      <c r="AH606" s="8">
        <v>43551</v>
      </c>
      <c r="AI606">
        <v>27</v>
      </c>
      <c r="AJ606">
        <v>1</v>
      </c>
      <c r="AK606" s="53">
        <v>0.69444444444444453</v>
      </c>
    </row>
    <row r="607" spans="1:49" x14ac:dyDescent="0.25">
      <c r="A607">
        <v>4</v>
      </c>
      <c r="C607" t="s">
        <v>58</v>
      </c>
      <c r="G607" s="1" t="s">
        <v>87</v>
      </c>
      <c r="I607" s="1" t="s">
        <v>369</v>
      </c>
      <c r="J607">
        <v>10</v>
      </c>
      <c r="K607" t="s">
        <v>60</v>
      </c>
      <c r="W607" s="1" t="s">
        <v>71</v>
      </c>
      <c r="X607" s="8">
        <v>43504</v>
      </c>
      <c r="AB607" t="s">
        <v>86</v>
      </c>
      <c r="AC607" t="str">
        <f t="shared" si="11"/>
        <v>A10SO-H7</v>
      </c>
      <c r="AD607" s="8">
        <v>43556</v>
      </c>
      <c r="AE607">
        <v>52</v>
      </c>
      <c r="AF607" t="s">
        <v>286</v>
      </c>
      <c r="AG607" t="s">
        <v>956</v>
      </c>
      <c r="AH607" s="8">
        <v>43556</v>
      </c>
      <c r="AI607">
        <v>12</v>
      </c>
      <c r="AJ607">
        <v>1</v>
      </c>
      <c r="AK607" s="53">
        <v>0.74652777777777779</v>
      </c>
    </row>
    <row r="608" spans="1:49" x14ac:dyDescent="0.25">
      <c r="A608">
        <v>5</v>
      </c>
      <c r="C608" t="s">
        <v>58</v>
      </c>
      <c r="G608" s="1" t="s">
        <v>87</v>
      </c>
      <c r="I608" s="1" t="s">
        <v>369</v>
      </c>
      <c r="J608">
        <v>10</v>
      </c>
      <c r="K608" t="s">
        <v>60</v>
      </c>
      <c r="W608" s="1" t="s">
        <v>71</v>
      </c>
      <c r="X608" s="8">
        <v>43504</v>
      </c>
      <c r="AB608" t="s">
        <v>86</v>
      </c>
      <c r="AC608" t="str">
        <f t="shared" si="11"/>
        <v>A10SO-H10</v>
      </c>
      <c r="AD608" s="8">
        <v>43557</v>
      </c>
      <c r="AE608">
        <f>AD608-X608</f>
        <v>53</v>
      </c>
      <c r="AF608" t="s">
        <v>174</v>
      </c>
      <c r="AG608" t="s">
        <v>956</v>
      </c>
      <c r="AH608" s="8">
        <v>43557</v>
      </c>
      <c r="AI608">
        <v>12</v>
      </c>
      <c r="AJ608">
        <v>2</v>
      </c>
      <c r="AK608" s="53">
        <v>0.70347222222222217</v>
      </c>
    </row>
    <row r="609" spans="1:49" x14ac:dyDescent="0.25">
      <c r="A609">
        <v>6</v>
      </c>
      <c r="C609" t="s">
        <v>58</v>
      </c>
      <c r="G609" s="1" t="s">
        <v>87</v>
      </c>
      <c r="I609" s="1" t="s">
        <v>369</v>
      </c>
      <c r="J609">
        <v>10</v>
      </c>
      <c r="K609" t="s">
        <v>60</v>
      </c>
      <c r="W609" s="1" t="s">
        <v>71</v>
      </c>
      <c r="AB609" t="s">
        <v>86</v>
      </c>
      <c r="AC609" t="str">
        <f t="shared" si="11"/>
        <v>A10SO-A8</v>
      </c>
      <c r="AF609" t="s">
        <v>166</v>
      </c>
    </row>
    <row r="610" spans="1:49" x14ac:dyDescent="0.25">
      <c r="A610">
        <v>7</v>
      </c>
      <c r="C610" t="s">
        <v>58</v>
      </c>
      <c r="G610" s="1" t="s">
        <v>87</v>
      </c>
      <c r="I610" s="1" t="s">
        <v>369</v>
      </c>
      <c r="J610">
        <v>10</v>
      </c>
      <c r="K610" t="s">
        <v>60</v>
      </c>
      <c r="W610" s="1" t="s">
        <v>71</v>
      </c>
      <c r="X610" s="8">
        <v>43139</v>
      </c>
      <c r="AB610" t="s">
        <v>86</v>
      </c>
      <c r="AC610" t="str">
        <f t="shared" si="11"/>
        <v>A10SO-A10</v>
      </c>
      <c r="AD610" s="8">
        <v>43558</v>
      </c>
      <c r="AE610">
        <v>54</v>
      </c>
      <c r="AF610" t="s">
        <v>138</v>
      </c>
      <c r="AG610" t="s">
        <v>956</v>
      </c>
      <c r="AH610" s="8">
        <v>43558</v>
      </c>
      <c r="AI610">
        <v>21</v>
      </c>
      <c r="AJ610">
        <v>2</v>
      </c>
      <c r="AK610" s="53">
        <v>0.73263888888888884</v>
      </c>
    </row>
    <row r="611" spans="1:49" x14ac:dyDescent="0.25">
      <c r="A611">
        <v>8</v>
      </c>
      <c r="C611" t="s">
        <v>58</v>
      </c>
      <c r="G611" s="1" t="s">
        <v>87</v>
      </c>
      <c r="I611" s="1" t="s">
        <v>369</v>
      </c>
      <c r="J611">
        <v>10</v>
      </c>
      <c r="K611" t="s">
        <v>60</v>
      </c>
      <c r="W611" s="1" t="s">
        <v>71</v>
      </c>
      <c r="AB611" t="s">
        <v>86</v>
      </c>
      <c r="AC611" t="str">
        <f t="shared" si="11"/>
        <v>A10SO-H5</v>
      </c>
      <c r="AF611" t="s">
        <v>145</v>
      </c>
    </row>
    <row r="612" spans="1:49" x14ac:dyDescent="0.25">
      <c r="A612">
        <v>9</v>
      </c>
      <c r="C612" t="s">
        <v>58</v>
      </c>
      <c r="G612" s="1" t="s">
        <v>87</v>
      </c>
      <c r="I612" s="1" t="s">
        <v>369</v>
      </c>
      <c r="J612">
        <v>10</v>
      </c>
      <c r="K612" t="s">
        <v>60</v>
      </c>
      <c r="W612" s="1" t="s">
        <v>71</v>
      </c>
      <c r="X612" s="8">
        <v>43504</v>
      </c>
      <c r="AB612" t="s">
        <v>86</v>
      </c>
      <c r="AC612" t="str">
        <f t="shared" si="11"/>
        <v>A10SO-A1</v>
      </c>
      <c r="AD612" s="8">
        <v>43551</v>
      </c>
      <c r="AE612">
        <v>47</v>
      </c>
      <c r="AF612" t="s">
        <v>247</v>
      </c>
      <c r="AG612" t="s">
        <v>956</v>
      </c>
      <c r="AH612" s="8">
        <v>43551</v>
      </c>
      <c r="AI612">
        <v>28</v>
      </c>
      <c r="AJ612">
        <v>2</v>
      </c>
      <c r="AK612" s="53">
        <v>0.69444444444444453</v>
      </c>
    </row>
    <row r="613" spans="1:49" x14ac:dyDescent="0.25">
      <c r="A613">
        <v>10</v>
      </c>
      <c r="C613" t="s">
        <v>58</v>
      </c>
      <c r="G613" s="1" t="s">
        <v>87</v>
      </c>
      <c r="I613" s="1" t="s">
        <v>369</v>
      </c>
      <c r="J613">
        <v>10</v>
      </c>
      <c r="K613" t="s">
        <v>60</v>
      </c>
      <c r="W613" s="1" t="s">
        <v>71</v>
      </c>
      <c r="X613" s="8">
        <v>43504</v>
      </c>
      <c r="AB613" t="s">
        <v>86</v>
      </c>
      <c r="AC613" t="str">
        <f t="shared" si="11"/>
        <v>A10SO-F12</v>
      </c>
      <c r="AD613" s="8">
        <v>43554</v>
      </c>
      <c r="AE613">
        <v>50</v>
      </c>
      <c r="AF613" t="s">
        <v>121</v>
      </c>
      <c r="AG613" t="s">
        <v>956</v>
      </c>
      <c r="AH613" s="8">
        <v>43554</v>
      </c>
      <c r="AI613">
        <v>4</v>
      </c>
      <c r="AJ613">
        <v>2</v>
      </c>
      <c r="AK613" s="53">
        <v>0.68402777777777779</v>
      </c>
      <c r="AL613" s="8">
        <v>43556</v>
      </c>
      <c r="AM613" s="53">
        <v>0.70486111111111116</v>
      </c>
      <c r="AV613" s="8">
        <v>43556</v>
      </c>
      <c r="AW613">
        <v>0</v>
      </c>
    </row>
    <row r="614" spans="1:49" x14ac:dyDescent="0.25">
      <c r="A614">
        <v>11</v>
      </c>
      <c r="C614" t="s">
        <v>58</v>
      </c>
      <c r="G614" s="1" t="s">
        <v>87</v>
      </c>
      <c r="I614" s="1" t="s">
        <v>369</v>
      </c>
      <c r="J614">
        <v>10</v>
      </c>
      <c r="K614" t="s">
        <v>60</v>
      </c>
      <c r="W614" s="1" t="s">
        <v>71</v>
      </c>
      <c r="AB614" t="s">
        <v>86</v>
      </c>
      <c r="AC614" t="str">
        <f t="shared" si="11"/>
        <v>A10SO-B10</v>
      </c>
      <c r="AF614" t="s">
        <v>154</v>
      </c>
    </row>
    <row r="615" spans="1:49" x14ac:dyDescent="0.25">
      <c r="A615">
        <v>12</v>
      </c>
      <c r="C615" t="s">
        <v>58</v>
      </c>
      <c r="G615" s="1" t="s">
        <v>87</v>
      </c>
      <c r="I615" s="1" t="s">
        <v>369</v>
      </c>
      <c r="J615">
        <v>10</v>
      </c>
      <c r="K615" t="s">
        <v>60</v>
      </c>
      <c r="W615" s="1" t="s">
        <v>71</v>
      </c>
      <c r="X615" s="8">
        <v>43504</v>
      </c>
      <c r="AB615" t="s">
        <v>86</v>
      </c>
      <c r="AC615" t="str">
        <f t="shared" si="11"/>
        <v>A10SO-E5</v>
      </c>
      <c r="AD615" s="8">
        <v>43556</v>
      </c>
      <c r="AE615">
        <f>AD615-X615</f>
        <v>52</v>
      </c>
      <c r="AF615" t="s">
        <v>305</v>
      </c>
      <c r="AG615" t="s">
        <v>956</v>
      </c>
      <c r="AH615" s="8">
        <v>43556</v>
      </c>
      <c r="AI615">
        <v>22</v>
      </c>
      <c r="AJ615">
        <v>1</v>
      </c>
      <c r="AK615" s="53">
        <v>0.74652777777777779</v>
      </c>
    </row>
    <row r="616" spans="1:49" x14ac:dyDescent="0.25">
      <c r="A616">
        <v>13</v>
      </c>
      <c r="C616" t="s">
        <v>58</v>
      </c>
      <c r="G616" s="1" t="s">
        <v>87</v>
      </c>
      <c r="I616" s="1" t="s">
        <v>369</v>
      </c>
      <c r="J616">
        <v>10</v>
      </c>
      <c r="K616" t="s">
        <v>60</v>
      </c>
      <c r="W616" s="1" t="s">
        <v>71</v>
      </c>
      <c r="X616" s="8">
        <v>43504</v>
      </c>
      <c r="AB616" t="s">
        <v>86</v>
      </c>
      <c r="AC616" t="str">
        <f t="shared" si="11"/>
        <v>A10SO-B4</v>
      </c>
      <c r="AD616" s="8">
        <v>43551</v>
      </c>
      <c r="AE616">
        <v>47</v>
      </c>
      <c r="AF616" t="s">
        <v>124</v>
      </c>
      <c r="AG616" t="s">
        <v>956</v>
      </c>
      <c r="AH616" s="8">
        <v>43551</v>
      </c>
      <c r="AI616">
        <v>11</v>
      </c>
      <c r="AJ616">
        <v>1</v>
      </c>
      <c r="AK616" s="53">
        <v>0.69444444444444453</v>
      </c>
    </row>
    <row r="617" spans="1:49" x14ac:dyDescent="0.25">
      <c r="A617">
        <v>14</v>
      </c>
      <c r="C617" t="s">
        <v>58</v>
      </c>
      <c r="G617" s="1" t="s">
        <v>87</v>
      </c>
      <c r="I617" s="1" t="s">
        <v>369</v>
      </c>
      <c r="J617">
        <v>10</v>
      </c>
      <c r="K617" t="s">
        <v>60</v>
      </c>
      <c r="W617" s="1" t="s">
        <v>71</v>
      </c>
      <c r="AB617" t="s">
        <v>86</v>
      </c>
      <c r="AC617" t="str">
        <f t="shared" si="11"/>
        <v>A10SO-F1</v>
      </c>
      <c r="AF617" t="s">
        <v>157</v>
      </c>
    </row>
    <row r="618" spans="1:49" x14ac:dyDescent="0.25">
      <c r="A618">
        <v>15</v>
      </c>
      <c r="C618" t="s">
        <v>58</v>
      </c>
      <c r="G618" s="1" t="s">
        <v>87</v>
      </c>
      <c r="I618" s="1" t="s">
        <v>369</v>
      </c>
      <c r="J618">
        <v>10</v>
      </c>
      <c r="K618" t="s">
        <v>60</v>
      </c>
      <c r="W618" s="1" t="s">
        <v>71</v>
      </c>
      <c r="AB618" t="s">
        <v>86</v>
      </c>
      <c r="AC618" t="str">
        <f t="shared" si="11"/>
        <v>A10SO-C3</v>
      </c>
      <c r="AF618" t="s">
        <v>301</v>
      </c>
    </row>
    <row r="619" spans="1:49" x14ac:dyDescent="0.25">
      <c r="A619">
        <v>16</v>
      </c>
      <c r="C619" t="s">
        <v>59</v>
      </c>
      <c r="G619" s="1" t="s">
        <v>87</v>
      </c>
      <c r="I619" s="1" t="s">
        <v>369</v>
      </c>
      <c r="J619">
        <v>10</v>
      </c>
      <c r="K619" t="s">
        <v>60</v>
      </c>
      <c r="W619" s="1" t="s">
        <v>71</v>
      </c>
      <c r="AB619" t="s">
        <v>86</v>
      </c>
      <c r="AC619" t="str">
        <f t="shared" si="11"/>
        <v>A10SO-D11</v>
      </c>
      <c r="AF619" t="s">
        <v>128</v>
      </c>
    </row>
    <row r="620" spans="1:49" x14ac:dyDescent="0.25">
      <c r="A620">
        <v>17</v>
      </c>
      <c r="C620" t="s">
        <v>59</v>
      </c>
      <c r="G620" s="1" t="s">
        <v>87</v>
      </c>
      <c r="I620" s="1" t="s">
        <v>369</v>
      </c>
      <c r="J620">
        <v>10</v>
      </c>
      <c r="K620" t="s">
        <v>60</v>
      </c>
      <c r="W620" s="1" t="s">
        <v>71</v>
      </c>
      <c r="X620" s="8">
        <v>43504</v>
      </c>
      <c r="AB620" t="s">
        <v>86</v>
      </c>
      <c r="AC620" t="str">
        <f t="shared" si="11"/>
        <v>A10SO-F10</v>
      </c>
      <c r="AD620" s="8">
        <v>43544</v>
      </c>
      <c r="AE620">
        <f>AD620-X620</f>
        <v>40</v>
      </c>
      <c r="AF620" t="s">
        <v>289</v>
      </c>
      <c r="AG620" t="s">
        <v>956</v>
      </c>
      <c r="AH620" s="8">
        <v>43544</v>
      </c>
      <c r="AI620">
        <v>23</v>
      </c>
      <c r="AJ620">
        <v>1</v>
      </c>
      <c r="AK620" s="53">
        <v>0.74513888888888891</v>
      </c>
      <c r="AL620" s="8">
        <v>43556</v>
      </c>
      <c r="AM620" s="53">
        <v>0.83680555555555547</v>
      </c>
      <c r="AO620">
        <v>3</v>
      </c>
      <c r="AP620">
        <v>22</v>
      </c>
      <c r="AQ620" s="8">
        <v>43556</v>
      </c>
      <c r="AR620" s="53">
        <v>0.83680555555555547</v>
      </c>
    </row>
    <row r="621" spans="1:49" x14ac:dyDescent="0.25">
      <c r="A621">
        <v>18</v>
      </c>
      <c r="C621" t="s">
        <v>59</v>
      </c>
      <c r="G621" s="1" t="s">
        <v>87</v>
      </c>
      <c r="I621" s="1" t="s">
        <v>369</v>
      </c>
      <c r="J621">
        <v>10</v>
      </c>
      <c r="K621" t="s">
        <v>60</v>
      </c>
      <c r="W621" s="1" t="s">
        <v>71</v>
      </c>
      <c r="AB621" t="s">
        <v>86</v>
      </c>
      <c r="AC621" t="str">
        <f t="shared" si="11"/>
        <v>A10SO-D10</v>
      </c>
      <c r="AF621" t="s">
        <v>371</v>
      </c>
    </row>
    <row r="622" spans="1:49" x14ac:dyDescent="0.25">
      <c r="A622">
        <v>19</v>
      </c>
      <c r="C622" t="s">
        <v>59</v>
      </c>
      <c r="G622" s="1" t="s">
        <v>87</v>
      </c>
      <c r="I622" s="1" t="s">
        <v>369</v>
      </c>
      <c r="J622">
        <v>10</v>
      </c>
      <c r="K622" t="s">
        <v>60</v>
      </c>
      <c r="W622" s="1" t="s">
        <v>71</v>
      </c>
      <c r="AB622" t="s">
        <v>86</v>
      </c>
      <c r="AC622" t="str">
        <f t="shared" si="11"/>
        <v>A10SO-C4</v>
      </c>
      <c r="AF622" t="s">
        <v>161</v>
      </c>
    </row>
    <row r="623" spans="1:49" x14ac:dyDescent="0.25">
      <c r="A623">
        <v>20</v>
      </c>
      <c r="C623" t="s">
        <v>59</v>
      </c>
      <c r="G623" s="1" t="s">
        <v>87</v>
      </c>
      <c r="I623" s="1" t="s">
        <v>369</v>
      </c>
      <c r="J623">
        <v>10</v>
      </c>
      <c r="K623" t="s">
        <v>60</v>
      </c>
      <c r="W623" s="1" t="s">
        <v>71</v>
      </c>
      <c r="AB623" t="s">
        <v>86</v>
      </c>
      <c r="AC623" t="str">
        <f t="shared" si="11"/>
        <v>A10SO-A6</v>
      </c>
      <c r="AF623" t="s">
        <v>244</v>
      </c>
    </row>
    <row r="624" spans="1:49" x14ac:dyDescent="0.25">
      <c r="A624">
        <v>21</v>
      </c>
      <c r="C624" t="s">
        <v>59</v>
      </c>
      <c r="G624" s="1" t="s">
        <v>87</v>
      </c>
      <c r="I624" s="1" t="s">
        <v>369</v>
      </c>
      <c r="J624">
        <v>10</v>
      </c>
      <c r="K624" t="s">
        <v>60</v>
      </c>
      <c r="W624" s="1" t="s">
        <v>71</v>
      </c>
      <c r="AB624" t="s">
        <v>86</v>
      </c>
      <c r="AC624" t="str">
        <f t="shared" si="11"/>
        <v>A10SO-D3</v>
      </c>
      <c r="AF624" t="s">
        <v>155</v>
      </c>
    </row>
    <row r="625" spans="1:49" x14ac:dyDescent="0.25">
      <c r="A625">
        <v>22</v>
      </c>
      <c r="C625" t="s">
        <v>59</v>
      </c>
      <c r="G625" s="1" t="s">
        <v>87</v>
      </c>
      <c r="I625" s="1" t="s">
        <v>369</v>
      </c>
      <c r="J625">
        <v>10</v>
      </c>
      <c r="K625" t="s">
        <v>60</v>
      </c>
      <c r="W625" s="1" t="s">
        <v>71</v>
      </c>
      <c r="X625" s="8">
        <v>43504</v>
      </c>
      <c r="AB625" t="s">
        <v>86</v>
      </c>
      <c r="AC625" t="str">
        <f t="shared" si="11"/>
        <v>A10SO-B12</v>
      </c>
      <c r="AD625" s="8">
        <v>43549</v>
      </c>
      <c r="AE625">
        <f>AD625-X625</f>
        <v>45</v>
      </c>
      <c r="AF625" t="s">
        <v>132</v>
      </c>
      <c r="AG625" t="s">
        <v>956</v>
      </c>
      <c r="AH625" s="8">
        <v>43549</v>
      </c>
      <c r="AI625">
        <v>8</v>
      </c>
      <c r="AJ625">
        <v>2</v>
      </c>
      <c r="AK625" s="53">
        <v>0.64236111111111105</v>
      </c>
    </row>
    <row r="626" spans="1:49" x14ac:dyDescent="0.25">
      <c r="A626">
        <v>23</v>
      </c>
      <c r="C626" t="s">
        <v>59</v>
      </c>
      <c r="G626" s="1" t="s">
        <v>87</v>
      </c>
      <c r="I626" s="1" t="s">
        <v>369</v>
      </c>
      <c r="J626">
        <v>10</v>
      </c>
      <c r="K626" t="s">
        <v>60</v>
      </c>
      <c r="W626" s="1" t="s">
        <v>71</v>
      </c>
      <c r="AB626" t="s">
        <v>86</v>
      </c>
      <c r="AC626" t="str">
        <f t="shared" si="11"/>
        <v>A10SO-H9</v>
      </c>
      <c r="AF626" t="s">
        <v>287</v>
      </c>
    </row>
    <row r="627" spans="1:49" x14ac:dyDescent="0.25">
      <c r="A627">
        <v>24</v>
      </c>
      <c r="C627" t="s">
        <v>59</v>
      </c>
      <c r="G627" s="1" t="s">
        <v>87</v>
      </c>
      <c r="I627" s="1" t="s">
        <v>369</v>
      </c>
      <c r="J627">
        <v>10</v>
      </c>
      <c r="K627" t="s">
        <v>60</v>
      </c>
      <c r="W627" s="1" t="s">
        <v>71</v>
      </c>
      <c r="AB627" t="s">
        <v>86</v>
      </c>
      <c r="AC627" t="str">
        <f t="shared" si="11"/>
        <v>A10SO-A4</v>
      </c>
      <c r="AF627" t="s">
        <v>252</v>
      </c>
    </row>
    <row r="628" spans="1:49" x14ac:dyDescent="0.25">
      <c r="A628">
        <v>25</v>
      </c>
      <c r="C628" t="s">
        <v>59</v>
      </c>
      <c r="G628" s="1" t="s">
        <v>87</v>
      </c>
      <c r="I628" s="1" t="s">
        <v>369</v>
      </c>
      <c r="J628">
        <v>10</v>
      </c>
      <c r="K628" t="s">
        <v>60</v>
      </c>
      <c r="W628" s="1" t="s">
        <v>71</v>
      </c>
      <c r="X628" s="8">
        <v>43504</v>
      </c>
      <c r="Y628" s="8">
        <v>43504</v>
      </c>
      <c r="AB628" t="s">
        <v>86</v>
      </c>
      <c r="AC628" t="str">
        <f t="shared" si="11"/>
        <v>A10SO-B9</v>
      </c>
      <c r="AD628" s="8">
        <v>43520</v>
      </c>
      <c r="AE628">
        <f>AD628-X628</f>
        <v>16</v>
      </c>
      <c r="AF628" t="s">
        <v>125</v>
      </c>
      <c r="AG628" t="s">
        <v>956</v>
      </c>
      <c r="AH628" s="8">
        <v>43520</v>
      </c>
      <c r="AI628">
        <v>9</v>
      </c>
      <c r="AJ628">
        <v>1</v>
      </c>
      <c r="AK628" s="53">
        <v>0.41319444444444442</v>
      </c>
      <c r="AL628" s="8">
        <v>43523</v>
      </c>
      <c r="AM628" s="53">
        <v>0.875</v>
      </c>
      <c r="AN628" t="s">
        <v>1838</v>
      </c>
      <c r="AV628" s="8">
        <v>43523</v>
      </c>
      <c r="AW628">
        <v>0</v>
      </c>
    </row>
    <row r="629" spans="1:49" x14ac:dyDescent="0.25">
      <c r="A629">
        <v>26</v>
      </c>
      <c r="C629" t="s">
        <v>59</v>
      </c>
      <c r="G629" s="1" t="s">
        <v>87</v>
      </c>
      <c r="I629" s="1" t="s">
        <v>369</v>
      </c>
      <c r="J629">
        <v>10</v>
      </c>
      <c r="K629" t="s">
        <v>60</v>
      </c>
      <c r="W629" s="1" t="s">
        <v>71</v>
      </c>
      <c r="AB629" t="s">
        <v>86</v>
      </c>
      <c r="AC629" t="str">
        <f t="shared" si="11"/>
        <v>A10SO-A5</v>
      </c>
      <c r="AF629" t="s">
        <v>246</v>
      </c>
    </row>
    <row r="630" spans="1:49" x14ac:dyDescent="0.25">
      <c r="A630">
        <v>27</v>
      </c>
      <c r="C630" t="s">
        <v>59</v>
      </c>
      <c r="G630" s="1" t="s">
        <v>87</v>
      </c>
      <c r="I630" s="1" t="s">
        <v>369</v>
      </c>
      <c r="J630">
        <v>10</v>
      </c>
      <c r="K630" t="s">
        <v>60</v>
      </c>
      <c r="W630" s="1" t="s">
        <v>71</v>
      </c>
      <c r="AB630" t="s">
        <v>86</v>
      </c>
      <c r="AC630" t="str">
        <f t="shared" si="11"/>
        <v>A10SO-B1</v>
      </c>
      <c r="AF630" t="s">
        <v>169</v>
      </c>
    </row>
    <row r="631" spans="1:49" x14ac:dyDescent="0.25">
      <c r="A631">
        <v>28</v>
      </c>
      <c r="C631" t="s">
        <v>59</v>
      </c>
      <c r="G631" s="1" t="s">
        <v>87</v>
      </c>
      <c r="I631" s="1" t="s">
        <v>369</v>
      </c>
      <c r="J631">
        <v>10</v>
      </c>
      <c r="K631" t="s">
        <v>60</v>
      </c>
      <c r="W631" s="1" t="s">
        <v>71</v>
      </c>
      <c r="X631" s="8">
        <v>43504</v>
      </c>
      <c r="AB631" t="s">
        <v>86</v>
      </c>
      <c r="AC631" t="str">
        <f t="shared" si="11"/>
        <v>A10SO-E2</v>
      </c>
      <c r="AD631" s="8">
        <v>43558</v>
      </c>
      <c r="AE631">
        <f>AD631-X631</f>
        <v>54</v>
      </c>
      <c r="AF631" t="s">
        <v>178</v>
      </c>
      <c r="AG631" t="s">
        <v>956</v>
      </c>
      <c r="AH631" s="8">
        <v>43558</v>
      </c>
      <c r="AI631">
        <v>16</v>
      </c>
      <c r="AJ631">
        <v>1</v>
      </c>
      <c r="AK631" s="53">
        <v>0.73263888888888884</v>
      </c>
      <c r="AN631" t="s">
        <v>1846</v>
      </c>
    </row>
    <row r="632" spans="1:49" x14ac:dyDescent="0.25">
      <c r="A632">
        <v>29</v>
      </c>
      <c r="C632" t="s">
        <v>59</v>
      </c>
      <c r="G632" s="1" t="s">
        <v>87</v>
      </c>
      <c r="I632" s="1" t="s">
        <v>369</v>
      </c>
      <c r="J632">
        <v>10</v>
      </c>
      <c r="K632" t="s">
        <v>60</v>
      </c>
      <c r="W632" s="1" t="s">
        <v>71</v>
      </c>
      <c r="AB632" t="s">
        <v>86</v>
      </c>
      <c r="AC632" t="str">
        <f t="shared" si="11"/>
        <v>A10SO-G9</v>
      </c>
      <c r="AF632" t="s">
        <v>159</v>
      </c>
    </row>
    <row r="633" spans="1:49" x14ac:dyDescent="0.25">
      <c r="A633">
        <v>30</v>
      </c>
      <c r="C633" t="s">
        <v>59</v>
      </c>
      <c r="G633" s="1" t="s">
        <v>87</v>
      </c>
      <c r="I633" s="1" t="s">
        <v>369</v>
      </c>
      <c r="J633">
        <v>10</v>
      </c>
      <c r="K633" t="s">
        <v>60</v>
      </c>
      <c r="W633" s="1" t="s">
        <v>71</v>
      </c>
      <c r="AB633" t="s">
        <v>86</v>
      </c>
      <c r="AC633" t="str">
        <f t="shared" si="11"/>
        <v>A10SO-E1</v>
      </c>
      <c r="AF633" t="s">
        <v>137</v>
      </c>
    </row>
    <row r="634" spans="1:49" x14ac:dyDescent="0.25">
      <c r="A634">
        <v>1</v>
      </c>
      <c r="G634" s="1" t="s">
        <v>87</v>
      </c>
      <c r="I634" s="1" t="s">
        <v>228</v>
      </c>
      <c r="J634">
        <v>11</v>
      </c>
      <c r="K634" t="s">
        <v>60</v>
      </c>
      <c r="W634" s="1" t="s">
        <v>72</v>
      </c>
      <c r="AB634" t="s">
        <v>85</v>
      </c>
      <c r="AC634" t="s">
        <v>1568</v>
      </c>
      <c r="AD634" s="8">
        <v>43367</v>
      </c>
      <c r="AE634">
        <v>28</v>
      </c>
      <c r="AF634" t="s">
        <v>168</v>
      </c>
      <c r="AG634" t="s">
        <v>593</v>
      </c>
      <c r="AI634">
        <v>8</v>
      </c>
      <c r="AJ634">
        <v>1</v>
      </c>
      <c r="AK634" s="53">
        <v>0.71875</v>
      </c>
      <c r="AL634" s="8">
        <v>43375</v>
      </c>
      <c r="AM634" s="53">
        <v>0.84722222222222221</v>
      </c>
      <c r="AN634" t="s">
        <v>1019</v>
      </c>
    </row>
    <row r="635" spans="1:49" x14ac:dyDescent="0.25">
      <c r="A635">
        <v>2</v>
      </c>
      <c r="G635" s="1" t="s">
        <v>87</v>
      </c>
      <c r="I635" s="1" t="s">
        <v>228</v>
      </c>
      <c r="J635">
        <v>11</v>
      </c>
      <c r="K635" t="s">
        <v>60</v>
      </c>
      <c r="W635" s="1" t="s">
        <v>72</v>
      </c>
      <c r="AB635" t="s">
        <v>85</v>
      </c>
      <c r="AC635" t="s">
        <v>1569</v>
      </c>
      <c r="AD635" s="8">
        <v>43368</v>
      </c>
      <c r="AE635">
        <v>29</v>
      </c>
      <c r="AF635" t="s">
        <v>238</v>
      </c>
      <c r="AG635" t="s">
        <v>593</v>
      </c>
      <c r="AI635">
        <v>2</v>
      </c>
      <c r="AJ635">
        <v>1</v>
      </c>
      <c r="AK635" s="53">
        <v>0.49652777777777773</v>
      </c>
      <c r="AL635" s="8">
        <v>43376</v>
      </c>
      <c r="AM635" s="53">
        <v>0.84722222222222221</v>
      </c>
      <c r="AO635">
        <v>3</v>
      </c>
      <c r="AP635">
        <v>15</v>
      </c>
      <c r="AQ635" s="8">
        <v>43376</v>
      </c>
      <c r="AR635" s="53">
        <v>0.84722222222222221</v>
      </c>
      <c r="AS635" s="8">
        <v>43392</v>
      </c>
      <c r="AT635" s="53">
        <v>0.82638888888888884</v>
      </c>
      <c r="AV635" s="8">
        <v>43392</v>
      </c>
      <c r="AW635">
        <v>0</v>
      </c>
    </row>
    <row r="636" spans="1:49" x14ac:dyDescent="0.25">
      <c r="A636">
        <v>1</v>
      </c>
      <c r="G636" s="1" t="s">
        <v>87</v>
      </c>
      <c r="I636" s="1" t="s">
        <v>294</v>
      </c>
      <c r="J636">
        <v>12</v>
      </c>
      <c r="K636" t="s">
        <v>60</v>
      </c>
      <c r="W636" s="1" t="s">
        <v>73</v>
      </c>
      <c r="AB636" t="s">
        <v>85</v>
      </c>
      <c r="AC636" t="s">
        <v>1572</v>
      </c>
      <c r="AD636" s="8">
        <v>43365</v>
      </c>
      <c r="AE636">
        <v>25</v>
      </c>
      <c r="AF636" t="s">
        <v>167</v>
      </c>
      <c r="AG636" t="s">
        <v>593</v>
      </c>
      <c r="AI636">
        <v>7</v>
      </c>
      <c r="AJ636">
        <v>2</v>
      </c>
      <c r="AK636" s="53">
        <v>0.47916666666666669</v>
      </c>
      <c r="AL636" s="8">
        <v>43369</v>
      </c>
      <c r="AM636" s="53">
        <v>0.4465277777777778</v>
      </c>
    </row>
    <row r="637" spans="1:49" x14ac:dyDescent="0.25">
      <c r="A637">
        <v>2</v>
      </c>
      <c r="G637" s="1" t="s">
        <v>87</v>
      </c>
      <c r="I637" s="1" t="s">
        <v>294</v>
      </c>
      <c r="J637">
        <v>12</v>
      </c>
      <c r="K637" t="s">
        <v>60</v>
      </c>
      <c r="W637" s="1" t="s">
        <v>73</v>
      </c>
      <c r="AB637" t="s">
        <v>85</v>
      </c>
      <c r="AC637" t="str">
        <f>"A12"&amp;AB637&amp;"-"&amp;AF637&amp;"-H"</f>
        <v>A12RT-G3-H</v>
      </c>
      <c r="AD637" s="8">
        <v>43365</v>
      </c>
      <c r="AE637">
        <v>25</v>
      </c>
      <c r="AF637" t="s">
        <v>139</v>
      </c>
      <c r="AG637" t="s">
        <v>593</v>
      </c>
      <c r="AI637">
        <v>25</v>
      </c>
      <c r="AJ637">
        <v>2</v>
      </c>
      <c r="AK637" s="53">
        <v>0.47916666666666669</v>
      </c>
      <c r="AL637" s="8">
        <v>43369</v>
      </c>
      <c r="AM637" s="53">
        <v>0.4465277777777778</v>
      </c>
    </row>
    <row r="638" spans="1:49" x14ac:dyDescent="0.25">
      <c r="A638">
        <v>3</v>
      </c>
      <c r="G638" s="1" t="s">
        <v>87</v>
      </c>
      <c r="I638" s="1" t="s">
        <v>294</v>
      </c>
      <c r="J638">
        <v>12</v>
      </c>
      <c r="K638" t="s">
        <v>60</v>
      </c>
      <c r="W638" s="1" t="s">
        <v>73</v>
      </c>
      <c r="AB638" t="s">
        <v>85</v>
      </c>
      <c r="AC638" t="str">
        <f>"A12"&amp;AB638&amp;"-"&amp;AF638&amp;"-H"</f>
        <v>A12RT-E11-H</v>
      </c>
      <c r="AD638" s="8">
        <v>43367</v>
      </c>
      <c r="AE638">
        <v>27</v>
      </c>
      <c r="AF638" t="s">
        <v>338</v>
      </c>
      <c r="AG638" t="s">
        <v>593</v>
      </c>
      <c r="AI638">
        <v>22</v>
      </c>
      <c r="AJ638">
        <v>2</v>
      </c>
      <c r="AK638" s="53">
        <v>0.71875</v>
      </c>
      <c r="AL638" s="8">
        <v>43375</v>
      </c>
      <c r="AM638" s="53">
        <v>0.84722222222222221</v>
      </c>
    </row>
    <row r="639" spans="1:49" x14ac:dyDescent="0.25">
      <c r="A639">
        <v>4</v>
      </c>
      <c r="G639" s="1" t="s">
        <v>87</v>
      </c>
      <c r="I639" s="1" t="s">
        <v>294</v>
      </c>
      <c r="J639">
        <v>12</v>
      </c>
      <c r="K639" t="s">
        <v>60</v>
      </c>
      <c r="W639" s="1" t="s">
        <v>73</v>
      </c>
      <c r="AB639" t="s">
        <v>85</v>
      </c>
      <c r="AC639" t="str">
        <f>"A12"&amp;AB639&amp;"-"&amp;AF639&amp;"-H"</f>
        <v>A12RT-C10-H</v>
      </c>
      <c r="AD639" s="8">
        <v>43367</v>
      </c>
      <c r="AE639">
        <v>27</v>
      </c>
      <c r="AF639" t="s">
        <v>126</v>
      </c>
      <c r="AG639" t="s">
        <v>593</v>
      </c>
      <c r="AI639">
        <v>1</v>
      </c>
      <c r="AJ639">
        <v>1</v>
      </c>
      <c r="AK639" s="53">
        <v>0.71875</v>
      </c>
      <c r="AL639" s="8">
        <v>43375</v>
      </c>
      <c r="AM639" s="53">
        <v>0.84722222222222221</v>
      </c>
      <c r="AO639">
        <v>3</v>
      </c>
      <c r="AP639">
        <v>24</v>
      </c>
      <c r="AQ639" s="8">
        <v>43375</v>
      </c>
      <c r="AR639" s="53">
        <v>0.84722222222222221</v>
      </c>
      <c r="AS639" s="8">
        <v>43384</v>
      </c>
      <c r="AT639" s="53">
        <v>0.875</v>
      </c>
    </row>
    <row r="640" spans="1:49" x14ac:dyDescent="0.25">
      <c r="A640">
        <v>5</v>
      </c>
      <c r="G640" s="1" t="s">
        <v>87</v>
      </c>
      <c r="I640" s="1" t="s">
        <v>294</v>
      </c>
      <c r="J640">
        <v>12</v>
      </c>
      <c r="K640" t="s">
        <v>60</v>
      </c>
      <c r="W640" s="1" t="s">
        <v>73</v>
      </c>
      <c r="AB640" t="s">
        <v>85</v>
      </c>
      <c r="AC640" t="str">
        <f>"A12"&amp;AB640&amp;"-"&amp;AF640&amp;"-H"</f>
        <v>A12RT-C3-H</v>
      </c>
      <c r="AD640" s="8">
        <v>43372</v>
      </c>
      <c r="AE640">
        <v>32</v>
      </c>
      <c r="AF640" t="s">
        <v>301</v>
      </c>
      <c r="AG640" t="s">
        <v>593</v>
      </c>
      <c r="AI640">
        <v>18</v>
      </c>
      <c r="AJ640">
        <v>6</v>
      </c>
      <c r="AK640" s="53">
        <v>0.47916666666666669</v>
      </c>
      <c r="AL640" s="8">
        <v>43374</v>
      </c>
      <c r="AM640" s="53">
        <v>0.55902777777777779</v>
      </c>
    </row>
    <row r="641" spans="1:29" x14ac:dyDescent="0.25">
      <c r="A641">
        <v>1</v>
      </c>
      <c r="C641" t="s">
        <v>58</v>
      </c>
      <c r="G641" s="1" t="s">
        <v>87</v>
      </c>
      <c r="I641" s="1" t="s">
        <v>461</v>
      </c>
      <c r="J641">
        <v>13</v>
      </c>
      <c r="K641" t="s">
        <v>60</v>
      </c>
      <c r="W641" s="1" t="s">
        <v>74</v>
      </c>
      <c r="AB641" t="s">
        <v>84</v>
      </c>
      <c r="AC641" t="s">
        <v>462</v>
      </c>
    </row>
    <row r="642" spans="1:29" x14ac:dyDescent="0.25">
      <c r="A642">
        <v>2</v>
      </c>
      <c r="C642" t="s">
        <v>58</v>
      </c>
      <c r="G642" s="1" t="s">
        <v>87</v>
      </c>
      <c r="I642" s="1" t="s">
        <v>461</v>
      </c>
      <c r="J642">
        <v>13</v>
      </c>
      <c r="K642" t="s">
        <v>60</v>
      </c>
      <c r="W642" s="1" t="s">
        <v>74</v>
      </c>
      <c r="AB642" t="s">
        <v>84</v>
      </c>
      <c r="AC642" t="s">
        <v>463</v>
      </c>
    </row>
    <row r="643" spans="1:29" x14ac:dyDescent="0.25">
      <c r="A643">
        <v>3</v>
      </c>
      <c r="C643" t="s">
        <v>58</v>
      </c>
      <c r="G643" s="1" t="s">
        <v>87</v>
      </c>
      <c r="I643" s="1" t="s">
        <v>461</v>
      </c>
      <c r="J643">
        <v>13</v>
      </c>
      <c r="K643" t="s">
        <v>60</v>
      </c>
      <c r="W643" s="1" t="s">
        <v>74</v>
      </c>
      <c r="AB643" t="s">
        <v>84</v>
      </c>
      <c r="AC643" t="s">
        <v>464</v>
      </c>
    </row>
    <row r="644" spans="1:29" x14ac:dyDescent="0.25">
      <c r="A644">
        <v>4</v>
      </c>
      <c r="C644" t="s">
        <v>58</v>
      </c>
      <c r="G644" s="1" t="s">
        <v>87</v>
      </c>
      <c r="I644" s="1" t="s">
        <v>461</v>
      </c>
      <c r="J644">
        <v>13</v>
      </c>
      <c r="K644" t="s">
        <v>60</v>
      </c>
      <c r="W644" s="1" t="s">
        <v>74</v>
      </c>
      <c r="AB644" t="s">
        <v>84</v>
      </c>
      <c r="AC644" t="s">
        <v>465</v>
      </c>
    </row>
    <row r="645" spans="1:29" x14ac:dyDescent="0.25">
      <c r="A645">
        <v>5</v>
      </c>
      <c r="C645" t="s">
        <v>58</v>
      </c>
      <c r="G645" s="1" t="s">
        <v>87</v>
      </c>
      <c r="I645" s="1" t="s">
        <v>461</v>
      </c>
      <c r="J645">
        <v>13</v>
      </c>
      <c r="K645" t="s">
        <v>60</v>
      </c>
      <c r="W645" s="1" t="s">
        <v>74</v>
      </c>
      <c r="AB645" t="s">
        <v>84</v>
      </c>
      <c r="AC645" t="s">
        <v>466</v>
      </c>
    </row>
    <row r="646" spans="1:29" x14ac:dyDescent="0.25">
      <c r="A646">
        <v>6</v>
      </c>
      <c r="C646" t="s">
        <v>58</v>
      </c>
      <c r="G646" s="1" t="s">
        <v>87</v>
      </c>
      <c r="I646" s="1" t="s">
        <v>461</v>
      </c>
      <c r="J646">
        <v>13</v>
      </c>
      <c r="K646" t="s">
        <v>60</v>
      </c>
      <c r="W646" s="1" t="s">
        <v>74</v>
      </c>
      <c r="AB646" t="s">
        <v>84</v>
      </c>
      <c r="AC646" t="s">
        <v>467</v>
      </c>
    </row>
    <row r="647" spans="1:29" x14ac:dyDescent="0.25">
      <c r="A647">
        <v>7</v>
      </c>
      <c r="C647" t="s">
        <v>58</v>
      </c>
      <c r="G647" s="1" t="s">
        <v>87</v>
      </c>
      <c r="I647" s="1" t="s">
        <v>461</v>
      </c>
      <c r="J647">
        <v>13</v>
      </c>
      <c r="K647" t="s">
        <v>60</v>
      </c>
      <c r="W647" s="1" t="s">
        <v>74</v>
      </c>
      <c r="AB647" t="s">
        <v>84</v>
      </c>
      <c r="AC647" t="s">
        <v>468</v>
      </c>
    </row>
    <row r="648" spans="1:29" x14ac:dyDescent="0.25">
      <c r="A648">
        <v>8</v>
      </c>
      <c r="C648" t="s">
        <v>58</v>
      </c>
      <c r="G648" s="1" t="s">
        <v>87</v>
      </c>
      <c r="I648" s="1" t="s">
        <v>461</v>
      </c>
      <c r="J648">
        <v>13</v>
      </c>
      <c r="K648" t="s">
        <v>60</v>
      </c>
      <c r="W648" s="1" t="s">
        <v>74</v>
      </c>
      <c r="AB648" t="s">
        <v>84</v>
      </c>
      <c r="AC648" t="s">
        <v>469</v>
      </c>
    </row>
    <row r="649" spans="1:29" x14ac:dyDescent="0.25">
      <c r="A649">
        <v>9</v>
      </c>
      <c r="C649" t="s">
        <v>58</v>
      </c>
      <c r="G649" s="1" t="s">
        <v>87</v>
      </c>
      <c r="I649" s="1" t="s">
        <v>461</v>
      </c>
      <c r="J649">
        <v>13</v>
      </c>
      <c r="K649" t="s">
        <v>60</v>
      </c>
      <c r="W649" s="1" t="s">
        <v>74</v>
      </c>
      <c r="AB649" t="s">
        <v>84</v>
      </c>
      <c r="AC649" t="s">
        <v>470</v>
      </c>
    </row>
    <row r="650" spans="1:29" x14ac:dyDescent="0.25">
      <c r="A650">
        <v>10</v>
      </c>
      <c r="C650" t="s">
        <v>58</v>
      </c>
      <c r="G650" s="1" t="s">
        <v>87</v>
      </c>
      <c r="I650" s="1" t="s">
        <v>461</v>
      </c>
      <c r="J650">
        <v>13</v>
      </c>
      <c r="K650" t="s">
        <v>60</v>
      </c>
      <c r="W650" s="1" t="s">
        <v>74</v>
      </c>
      <c r="AB650" t="s">
        <v>84</v>
      </c>
      <c r="AC650" t="s">
        <v>471</v>
      </c>
    </row>
    <row r="651" spans="1:29" x14ac:dyDescent="0.25">
      <c r="A651">
        <v>11</v>
      </c>
      <c r="C651" t="s">
        <v>58</v>
      </c>
      <c r="G651" s="1" t="s">
        <v>87</v>
      </c>
      <c r="I651" s="1" t="s">
        <v>461</v>
      </c>
      <c r="J651">
        <v>13</v>
      </c>
      <c r="K651" t="s">
        <v>60</v>
      </c>
      <c r="W651" s="1" t="s">
        <v>74</v>
      </c>
      <c r="AB651" t="s">
        <v>84</v>
      </c>
      <c r="AC651" t="s">
        <v>472</v>
      </c>
    </row>
    <row r="652" spans="1:29" x14ac:dyDescent="0.25">
      <c r="A652">
        <v>12</v>
      </c>
      <c r="C652" t="s">
        <v>58</v>
      </c>
      <c r="G652" s="1" t="s">
        <v>87</v>
      </c>
      <c r="I652" s="1" t="s">
        <v>461</v>
      </c>
      <c r="J652">
        <v>13</v>
      </c>
      <c r="K652" t="s">
        <v>60</v>
      </c>
      <c r="W652" s="1" t="s">
        <v>74</v>
      </c>
      <c r="AB652" t="s">
        <v>84</v>
      </c>
      <c r="AC652" t="s">
        <v>473</v>
      </c>
    </row>
    <row r="653" spans="1:29" x14ac:dyDescent="0.25">
      <c r="A653">
        <v>13</v>
      </c>
      <c r="C653" t="s">
        <v>58</v>
      </c>
      <c r="G653" s="1" t="s">
        <v>87</v>
      </c>
      <c r="I653" s="1" t="s">
        <v>461</v>
      </c>
      <c r="J653">
        <v>13</v>
      </c>
      <c r="K653" t="s">
        <v>60</v>
      </c>
      <c r="W653" s="1" t="s">
        <v>74</v>
      </c>
      <c r="AB653" t="s">
        <v>84</v>
      </c>
      <c r="AC653" t="s">
        <v>474</v>
      </c>
    </row>
    <row r="654" spans="1:29" x14ac:dyDescent="0.25">
      <c r="A654">
        <v>14</v>
      </c>
      <c r="C654" t="s">
        <v>58</v>
      </c>
      <c r="G654" s="1" t="s">
        <v>87</v>
      </c>
      <c r="I654" s="1" t="s">
        <v>461</v>
      </c>
      <c r="J654">
        <v>13</v>
      </c>
      <c r="K654" t="s">
        <v>60</v>
      </c>
      <c r="W654" s="1" t="s">
        <v>74</v>
      </c>
      <c r="AB654" t="s">
        <v>84</v>
      </c>
      <c r="AC654" t="s">
        <v>475</v>
      </c>
    </row>
    <row r="655" spans="1:29" x14ac:dyDescent="0.25">
      <c r="A655">
        <v>15</v>
      </c>
      <c r="C655" t="s">
        <v>58</v>
      </c>
      <c r="G655" s="1" t="s">
        <v>87</v>
      </c>
      <c r="I655" s="1" t="s">
        <v>461</v>
      </c>
      <c r="J655">
        <v>13</v>
      </c>
      <c r="K655" t="s">
        <v>60</v>
      </c>
      <c r="W655" s="1" t="s">
        <v>74</v>
      </c>
      <c r="AB655" t="s">
        <v>84</v>
      </c>
      <c r="AC655" t="s">
        <v>476</v>
      </c>
    </row>
    <row r="656" spans="1:29" x14ac:dyDescent="0.25">
      <c r="A656">
        <v>16</v>
      </c>
      <c r="C656" t="s">
        <v>59</v>
      </c>
      <c r="G656" s="1" t="s">
        <v>87</v>
      </c>
      <c r="I656" s="1" t="s">
        <v>461</v>
      </c>
      <c r="J656">
        <v>13</v>
      </c>
      <c r="K656" t="s">
        <v>60</v>
      </c>
      <c r="W656" s="1" t="s">
        <v>74</v>
      </c>
      <c r="AB656" t="s">
        <v>84</v>
      </c>
      <c r="AC656" t="s">
        <v>477</v>
      </c>
    </row>
    <row r="657" spans="1:32" x14ac:dyDescent="0.25">
      <c r="A657">
        <v>17</v>
      </c>
      <c r="C657" t="s">
        <v>59</v>
      </c>
      <c r="G657" s="1" t="s">
        <v>87</v>
      </c>
      <c r="I657" s="1" t="s">
        <v>461</v>
      </c>
      <c r="J657">
        <v>13</v>
      </c>
      <c r="K657" t="s">
        <v>60</v>
      </c>
      <c r="W657" s="1" t="s">
        <v>74</v>
      </c>
      <c r="AB657" t="s">
        <v>84</v>
      </c>
      <c r="AC657" t="s">
        <v>478</v>
      </c>
    </row>
    <row r="658" spans="1:32" x14ac:dyDescent="0.25">
      <c r="A658">
        <v>18</v>
      </c>
      <c r="C658" t="s">
        <v>59</v>
      </c>
      <c r="G658" s="1" t="s">
        <v>87</v>
      </c>
      <c r="I658" s="1" t="s">
        <v>461</v>
      </c>
      <c r="J658">
        <v>13</v>
      </c>
      <c r="K658" t="s">
        <v>60</v>
      </c>
      <c r="W658" s="1" t="s">
        <v>74</v>
      </c>
      <c r="AB658" t="s">
        <v>84</v>
      </c>
      <c r="AC658" t="s">
        <v>479</v>
      </c>
    </row>
    <row r="659" spans="1:32" x14ac:dyDescent="0.25">
      <c r="A659">
        <v>19</v>
      </c>
      <c r="C659" t="s">
        <v>59</v>
      </c>
      <c r="G659" s="1" t="s">
        <v>87</v>
      </c>
      <c r="I659" s="1" t="s">
        <v>461</v>
      </c>
      <c r="J659">
        <v>13</v>
      </c>
      <c r="K659" t="s">
        <v>60</v>
      </c>
      <c r="W659" s="1" t="s">
        <v>74</v>
      </c>
      <c r="AB659" t="s">
        <v>84</v>
      </c>
      <c r="AC659" t="s">
        <v>480</v>
      </c>
    </row>
    <row r="660" spans="1:32" x14ac:dyDescent="0.25">
      <c r="A660">
        <v>20</v>
      </c>
      <c r="C660" t="s">
        <v>59</v>
      </c>
      <c r="G660" s="1" t="s">
        <v>87</v>
      </c>
      <c r="I660" s="1" t="s">
        <v>461</v>
      </c>
      <c r="J660">
        <v>13</v>
      </c>
      <c r="K660" t="s">
        <v>60</v>
      </c>
      <c r="W660" s="1" t="s">
        <v>74</v>
      </c>
      <c r="AB660" t="s">
        <v>84</v>
      </c>
      <c r="AC660" t="s">
        <v>481</v>
      </c>
    </row>
    <row r="661" spans="1:32" x14ac:dyDescent="0.25">
      <c r="A661">
        <v>21</v>
      </c>
      <c r="C661" t="s">
        <v>59</v>
      </c>
      <c r="G661" s="1" t="s">
        <v>87</v>
      </c>
      <c r="I661" s="1" t="s">
        <v>461</v>
      </c>
      <c r="J661">
        <v>13</v>
      </c>
      <c r="K661" t="s">
        <v>60</v>
      </c>
      <c r="W661" s="1" t="s">
        <v>74</v>
      </c>
      <c r="AB661" t="s">
        <v>84</v>
      </c>
      <c r="AC661" t="s">
        <v>482</v>
      </c>
    </row>
    <row r="662" spans="1:32" x14ac:dyDescent="0.25">
      <c r="A662">
        <v>22</v>
      </c>
      <c r="C662" t="s">
        <v>59</v>
      </c>
      <c r="G662" s="1" t="s">
        <v>87</v>
      </c>
      <c r="I662" s="1" t="s">
        <v>461</v>
      </c>
      <c r="J662">
        <v>13</v>
      </c>
      <c r="K662" t="s">
        <v>60</v>
      </c>
      <c r="W662" s="1" t="s">
        <v>74</v>
      </c>
      <c r="AB662" t="s">
        <v>84</v>
      </c>
      <c r="AC662" t="s">
        <v>483</v>
      </c>
    </row>
    <row r="663" spans="1:32" x14ac:dyDescent="0.25">
      <c r="A663">
        <v>23</v>
      </c>
      <c r="C663" t="s">
        <v>59</v>
      </c>
      <c r="G663" s="1" t="s">
        <v>87</v>
      </c>
      <c r="I663" s="1" t="s">
        <v>461</v>
      </c>
      <c r="J663">
        <v>13</v>
      </c>
      <c r="K663" t="s">
        <v>60</v>
      </c>
      <c r="W663" s="1" t="s">
        <v>74</v>
      </c>
      <c r="AB663" t="s">
        <v>84</v>
      </c>
      <c r="AC663" t="s">
        <v>484</v>
      </c>
    </row>
    <row r="664" spans="1:32" x14ac:dyDescent="0.25">
      <c r="A664">
        <v>24</v>
      </c>
      <c r="C664" t="s">
        <v>59</v>
      </c>
      <c r="G664" s="1" t="s">
        <v>87</v>
      </c>
      <c r="I664" s="1" t="s">
        <v>461</v>
      </c>
      <c r="J664">
        <v>13</v>
      </c>
      <c r="K664" t="s">
        <v>60</v>
      </c>
      <c r="W664" s="1" t="s">
        <v>74</v>
      </c>
      <c r="AB664" t="s">
        <v>84</v>
      </c>
      <c r="AC664" t="s">
        <v>485</v>
      </c>
    </row>
    <row r="665" spans="1:32" x14ac:dyDescent="0.25">
      <c r="A665">
        <v>25</v>
      </c>
      <c r="C665" t="s">
        <v>59</v>
      </c>
      <c r="G665" s="1" t="s">
        <v>87</v>
      </c>
      <c r="I665" s="1" t="s">
        <v>461</v>
      </c>
      <c r="J665">
        <v>13</v>
      </c>
      <c r="K665" t="s">
        <v>60</v>
      </c>
      <c r="W665" s="1" t="s">
        <v>74</v>
      </c>
      <c r="AB665" t="s">
        <v>84</v>
      </c>
      <c r="AC665" t="s">
        <v>486</v>
      </c>
    </row>
    <row r="666" spans="1:32" x14ac:dyDescent="0.25">
      <c r="A666">
        <v>26</v>
      </c>
      <c r="C666" t="s">
        <v>59</v>
      </c>
      <c r="G666" s="1" t="s">
        <v>87</v>
      </c>
      <c r="I666" s="1" t="s">
        <v>461</v>
      </c>
      <c r="J666">
        <v>13</v>
      </c>
      <c r="K666" t="s">
        <v>60</v>
      </c>
      <c r="W666" s="1" t="s">
        <v>74</v>
      </c>
      <c r="AB666" t="s">
        <v>84</v>
      </c>
      <c r="AC666" t="s">
        <v>487</v>
      </c>
    </row>
    <row r="667" spans="1:32" x14ac:dyDescent="0.25">
      <c r="A667">
        <v>27</v>
      </c>
      <c r="C667" t="s">
        <v>59</v>
      </c>
      <c r="G667" s="1" t="s">
        <v>87</v>
      </c>
      <c r="I667" s="1" t="s">
        <v>461</v>
      </c>
      <c r="J667">
        <v>13</v>
      </c>
      <c r="K667" t="s">
        <v>60</v>
      </c>
      <c r="W667" s="1" t="s">
        <v>74</v>
      </c>
      <c r="AB667" t="s">
        <v>84</v>
      </c>
      <c r="AC667" t="s">
        <v>488</v>
      </c>
    </row>
    <row r="668" spans="1:32" x14ac:dyDescent="0.25">
      <c r="A668">
        <v>28</v>
      </c>
      <c r="C668" t="s">
        <v>59</v>
      </c>
      <c r="G668" s="1" t="s">
        <v>87</v>
      </c>
      <c r="I668" s="1" t="s">
        <v>461</v>
      </c>
      <c r="J668">
        <v>13</v>
      </c>
      <c r="K668" t="s">
        <v>60</v>
      </c>
      <c r="W668" s="1" t="s">
        <v>74</v>
      </c>
      <c r="AB668" t="s">
        <v>84</v>
      </c>
      <c r="AC668" t="s">
        <v>489</v>
      </c>
    </row>
    <row r="669" spans="1:32" x14ac:dyDescent="0.25">
      <c r="A669">
        <v>29</v>
      </c>
      <c r="C669" t="s">
        <v>59</v>
      </c>
      <c r="G669" s="1" t="s">
        <v>87</v>
      </c>
      <c r="I669" s="1" t="s">
        <v>461</v>
      </c>
      <c r="J669">
        <v>13</v>
      </c>
      <c r="K669" t="s">
        <v>60</v>
      </c>
      <c r="W669" s="1" t="s">
        <v>74</v>
      </c>
      <c r="AB669" t="s">
        <v>84</v>
      </c>
      <c r="AC669" t="s">
        <v>490</v>
      </c>
    </row>
    <row r="670" spans="1:32" x14ac:dyDescent="0.25">
      <c r="A670">
        <v>30</v>
      </c>
      <c r="C670" t="s">
        <v>59</v>
      </c>
      <c r="G670" s="1" t="s">
        <v>87</v>
      </c>
      <c r="I670" s="1" t="s">
        <v>461</v>
      </c>
      <c r="J670">
        <v>13</v>
      </c>
      <c r="K670" t="s">
        <v>60</v>
      </c>
      <c r="W670" s="1" t="s">
        <v>74</v>
      </c>
      <c r="AB670" t="s">
        <v>84</v>
      </c>
      <c r="AC670" t="s">
        <v>491</v>
      </c>
    </row>
    <row r="671" spans="1:32" x14ac:dyDescent="0.25">
      <c r="A671">
        <v>1</v>
      </c>
      <c r="C671" t="s">
        <v>58</v>
      </c>
      <c r="G671" s="1" t="s">
        <v>87</v>
      </c>
      <c r="I671" s="1" t="s">
        <v>461</v>
      </c>
      <c r="J671">
        <v>13</v>
      </c>
      <c r="K671" t="s">
        <v>60</v>
      </c>
      <c r="W671" s="1" t="s">
        <v>74</v>
      </c>
      <c r="AB671" t="s">
        <v>85</v>
      </c>
      <c r="AC671" t="str">
        <f t="shared" ref="AC671:AC702" si="12">"A13"&amp;AB671&amp;"-"&amp;AF671</f>
        <v>A13RT-G6</v>
      </c>
      <c r="AF671" t="s">
        <v>235</v>
      </c>
    </row>
    <row r="672" spans="1:32" x14ac:dyDescent="0.25">
      <c r="A672">
        <v>2</v>
      </c>
      <c r="C672" t="s">
        <v>58</v>
      </c>
      <c r="G672" s="1" t="s">
        <v>87</v>
      </c>
      <c r="I672" s="1" t="s">
        <v>461</v>
      </c>
      <c r="J672">
        <v>13</v>
      </c>
      <c r="K672" t="s">
        <v>60</v>
      </c>
      <c r="W672" s="1" t="s">
        <v>74</v>
      </c>
      <c r="AB672" t="s">
        <v>85</v>
      </c>
      <c r="AC672" t="str">
        <f t="shared" si="12"/>
        <v>A13RT-G10</v>
      </c>
      <c r="AF672" t="s">
        <v>302</v>
      </c>
    </row>
    <row r="673" spans="1:49" x14ac:dyDescent="0.25">
      <c r="A673">
        <v>3</v>
      </c>
      <c r="C673" t="s">
        <v>58</v>
      </c>
      <c r="G673" s="1" t="s">
        <v>87</v>
      </c>
      <c r="I673" s="1" t="s">
        <v>461</v>
      </c>
      <c r="J673">
        <v>13</v>
      </c>
      <c r="K673" t="s">
        <v>60</v>
      </c>
      <c r="W673" s="1" t="s">
        <v>74</v>
      </c>
      <c r="AB673" t="s">
        <v>85</v>
      </c>
      <c r="AC673" t="str">
        <f t="shared" si="12"/>
        <v>A13RT-A11</v>
      </c>
      <c r="AD673" s="8">
        <v>43370</v>
      </c>
      <c r="AE673">
        <v>29</v>
      </c>
      <c r="AF673" t="s">
        <v>237</v>
      </c>
      <c r="AG673" t="s">
        <v>956</v>
      </c>
      <c r="AI673">
        <v>29</v>
      </c>
      <c r="AJ673">
        <v>1</v>
      </c>
      <c r="AK673" s="53">
        <v>0.64583333333333337</v>
      </c>
      <c r="AL673" s="8">
        <v>43379</v>
      </c>
      <c r="AM673" s="53">
        <v>0.89583333333333337</v>
      </c>
      <c r="AO673">
        <v>4</v>
      </c>
      <c r="AP673">
        <v>9</v>
      </c>
      <c r="AQ673" s="8">
        <v>43379</v>
      </c>
      <c r="AR673" s="53">
        <v>0.89583333333333337</v>
      </c>
      <c r="AS673" s="8">
        <v>43412</v>
      </c>
      <c r="AT673" s="53">
        <v>0.84375</v>
      </c>
      <c r="AU673" s="61"/>
      <c r="AV673" s="8">
        <v>43412</v>
      </c>
      <c r="AW673">
        <v>0</v>
      </c>
    </row>
    <row r="674" spans="1:49" x14ac:dyDescent="0.25">
      <c r="A674">
        <v>4</v>
      </c>
      <c r="C674" t="s">
        <v>58</v>
      </c>
      <c r="G674" s="1" t="s">
        <v>87</v>
      </c>
      <c r="I674" s="1" t="s">
        <v>461</v>
      </c>
      <c r="J674">
        <v>13</v>
      </c>
      <c r="K674" t="s">
        <v>60</v>
      </c>
      <c r="W674" s="1" t="s">
        <v>74</v>
      </c>
      <c r="AB674" t="s">
        <v>85</v>
      </c>
      <c r="AC674" t="str">
        <f t="shared" si="12"/>
        <v>A13RT-B11</v>
      </c>
      <c r="AF674" t="s">
        <v>129</v>
      </c>
    </row>
    <row r="675" spans="1:49" x14ac:dyDescent="0.25">
      <c r="A675">
        <v>5</v>
      </c>
      <c r="C675" t="s">
        <v>58</v>
      </c>
      <c r="G675" s="1" t="s">
        <v>87</v>
      </c>
      <c r="I675" s="1" t="s">
        <v>461</v>
      </c>
      <c r="J675">
        <v>13</v>
      </c>
      <c r="K675" t="s">
        <v>60</v>
      </c>
      <c r="W675" s="1" t="s">
        <v>74</v>
      </c>
      <c r="AB675" t="s">
        <v>85</v>
      </c>
      <c r="AC675" t="str">
        <f t="shared" si="12"/>
        <v>A13RT-F12</v>
      </c>
      <c r="AF675" t="s">
        <v>121</v>
      </c>
    </row>
    <row r="676" spans="1:49" x14ac:dyDescent="0.25">
      <c r="A676">
        <v>6</v>
      </c>
      <c r="C676" t="s">
        <v>58</v>
      </c>
      <c r="G676" s="1" t="s">
        <v>87</v>
      </c>
      <c r="I676" s="1" t="s">
        <v>461</v>
      </c>
      <c r="J676">
        <v>13</v>
      </c>
      <c r="K676" t="s">
        <v>60</v>
      </c>
      <c r="W676" s="1" t="s">
        <v>74</v>
      </c>
      <c r="AB676" t="s">
        <v>85</v>
      </c>
      <c r="AC676" t="str">
        <f t="shared" si="12"/>
        <v>A13RT-H7</v>
      </c>
      <c r="AD676" s="8">
        <v>43370</v>
      </c>
      <c r="AE676">
        <v>29</v>
      </c>
      <c r="AF676" t="s">
        <v>286</v>
      </c>
      <c r="AG676" t="s">
        <v>956</v>
      </c>
      <c r="AI676">
        <v>27</v>
      </c>
      <c r="AJ676">
        <v>1</v>
      </c>
      <c r="AK676" s="53">
        <v>0.64583333333333337</v>
      </c>
      <c r="AL676" s="8">
        <v>43379</v>
      </c>
      <c r="AM676" s="53">
        <v>0.89583333333333337</v>
      </c>
      <c r="AO676">
        <v>4</v>
      </c>
      <c r="AP676">
        <v>28</v>
      </c>
      <c r="AQ676" s="8">
        <v>43379</v>
      </c>
      <c r="AR676" s="53">
        <v>0.89583333333333337</v>
      </c>
      <c r="AS676" s="8">
        <v>43418</v>
      </c>
      <c r="AT676" s="53">
        <v>0.84722222222222221</v>
      </c>
      <c r="AV676" s="8">
        <v>43418</v>
      </c>
      <c r="AW676">
        <v>0</v>
      </c>
    </row>
    <row r="677" spans="1:49" x14ac:dyDescent="0.25">
      <c r="A677">
        <v>7</v>
      </c>
      <c r="C677" t="s">
        <v>58</v>
      </c>
      <c r="G677" s="1" t="s">
        <v>87</v>
      </c>
      <c r="I677" s="1" t="s">
        <v>461</v>
      </c>
      <c r="J677">
        <v>13</v>
      </c>
      <c r="K677" t="s">
        <v>60</v>
      </c>
      <c r="W677" s="1" t="s">
        <v>74</v>
      </c>
      <c r="AB677" t="s">
        <v>85</v>
      </c>
      <c r="AC677" t="str">
        <f t="shared" si="12"/>
        <v>A13RT-D9</v>
      </c>
      <c r="AD677" s="8">
        <v>43370</v>
      </c>
      <c r="AE677">
        <v>29</v>
      </c>
      <c r="AF677" t="s">
        <v>151</v>
      </c>
      <c r="AG677" t="s">
        <v>956</v>
      </c>
      <c r="AN677" t="s">
        <v>969</v>
      </c>
    </row>
    <row r="678" spans="1:49" x14ac:dyDescent="0.25">
      <c r="A678">
        <v>8</v>
      </c>
      <c r="C678" t="s">
        <v>58</v>
      </c>
      <c r="G678" s="1" t="s">
        <v>87</v>
      </c>
      <c r="I678" s="1" t="s">
        <v>461</v>
      </c>
      <c r="J678">
        <v>13</v>
      </c>
      <c r="K678" t="s">
        <v>60</v>
      </c>
      <c r="W678" s="1" t="s">
        <v>74</v>
      </c>
      <c r="AB678" t="s">
        <v>85</v>
      </c>
      <c r="AC678" t="str">
        <f t="shared" si="12"/>
        <v>A13RT-F6</v>
      </c>
      <c r="AF678" t="s">
        <v>291</v>
      </c>
    </row>
    <row r="679" spans="1:49" x14ac:dyDescent="0.25">
      <c r="A679">
        <v>9</v>
      </c>
      <c r="C679" t="s">
        <v>58</v>
      </c>
      <c r="G679" s="1" t="s">
        <v>87</v>
      </c>
      <c r="I679" s="1" t="s">
        <v>461</v>
      </c>
      <c r="J679">
        <v>13</v>
      </c>
      <c r="K679" t="s">
        <v>60</v>
      </c>
      <c r="W679" s="1" t="s">
        <v>74</v>
      </c>
      <c r="AB679" t="s">
        <v>85</v>
      </c>
      <c r="AC679" t="str">
        <f t="shared" si="12"/>
        <v>A13RT-E5</v>
      </c>
      <c r="AD679" s="8">
        <v>43370</v>
      </c>
      <c r="AE679">
        <v>29</v>
      </c>
      <c r="AF679" t="s">
        <v>305</v>
      </c>
      <c r="AG679" t="s">
        <v>956</v>
      </c>
      <c r="AI679">
        <v>31</v>
      </c>
      <c r="AJ679">
        <v>1</v>
      </c>
      <c r="AK679" s="53">
        <v>0.64583333333333337</v>
      </c>
      <c r="AL679" s="8">
        <v>43379</v>
      </c>
      <c r="AM679" s="53">
        <v>0.89583333333333337</v>
      </c>
      <c r="AO679">
        <v>4</v>
      </c>
      <c r="AP679">
        <v>23</v>
      </c>
      <c r="AQ679" s="8">
        <v>43379</v>
      </c>
      <c r="AR679" s="53">
        <v>0.89583333333333337</v>
      </c>
      <c r="AS679" s="8">
        <v>43483</v>
      </c>
      <c r="AT679" s="53">
        <v>0.85416666666666663</v>
      </c>
      <c r="AU679" t="s">
        <v>1764</v>
      </c>
      <c r="AV679" s="8">
        <v>43483</v>
      </c>
      <c r="AW679">
        <v>0</v>
      </c>
    </row>
    <row r="680" spans="1:49" x14ac:dyDescent="0.25">
      <c r="A680">
        <v>10</v>
      </c>
      <c r="C680" t="s">
        <v>58</v>
      </c>
      <c r="G680" s="1" t="s">
        <v>87</v>
      </c>
      <c r="I680" s="1" t="s">
        <v>461</v>
      </c>
      <c r="J680">
        <v>13</v>
      </c>
      <c r="K680" t="s">
        <v>60</v>
      </c>
      <c r="W680" s="1" t="s">
        <v>74</v>
      </c>
      <c r="AB680" t="s">
        <v>85</v>
      </c>
      <c r="AC680" t="str">
        <f t="shared" si="12"/>
        <v>A13RT-D2</v>
      </c>
      <c r="AD680" s="8">
        <v>43370</v>
      </c>
      <c r="AE680">
        <v>29</v>
      </c>
      <c r="AF680" t="s">
        <v>172</v>
      </c>
      <c r="AG680" t="s">
        <v>956</v>
      </c>
      <c r="AI680">
        <v>24</v>
      </c>
      <c r="AJ680">
        <v>1</v>
      </c>
      <c r="AK680" s="53">
        <v>0.64583333333333337</v>
      </c>
      <c r="AL680" s="8">
        <v>43379</v>
      </c>
      <c r="AM680" s="53">
        <v>0.89583333333333337</v>
      </c>
      <c r="AO680">
        <v>4</v>
      </c>
      <c r="AP680">
        <v>16</v>
      </c>
      <c r="AQ680" s="8">
        <v>43379</v>
      </c>
      <c r="AR680" s="53">
        <v>0.89583333333333337</v>
      </c>
      <c r="AS680" s="8">
        <v>43418</v>
      </c>
      <c r="AT680" s="53">
        <v>0.84722222222222221</v>
      </c>
      <c r="AV680" s="8">
        <v>43418</v>
      </c>
      <c r="AW680">
        <v>0</v>
      </c>
    </row>
    <row r="681" spans="1:49" x14ac:dyDescent="0.25">
      <c r="A681">
        <v>11</v>
      </c>
      <c r="C681" t="s">
        <v>58</v>
      </c>
      <c r="G681" s="1" t="s">
        <v>87</v>
      </c>
      <c r="I681" s="1" t="s">
        <v>461</v>
      </c>
      <c r="J681">
        <v>13</v>
      </c>
      <c r="K681" t="s">
        <v>60</v>
      </c>
      <c r="W681" s="1" t="s">
        <v>74</v>
      </c>
      <c r="AB681" t="s">
        <v>85</v>
      </c>
      <c r="AC681" t="str">
        <f t="shared" si="12"/>
        <v>A13RT-F10</v>
      </c>
      <c r="AD681" s="8">
        <v>43384</v>
      </c>
      <c r="AE681">
        <v>43</v>
      </c>
      <c r="AF681" t="s">
        <v>289</v>
      </c>
      <c r="AG681" t="s">
        <v>956</v>
      </c>
      <c r="AI681">
        <v>2</v>
      </c>
      <c r="AJ681">
        <v>6</v>
      </c>
      <c r="AK681" s="53">
        <v>0.58333333333333337</v>
      </c>
      <c r="AL681" s="8">
        <v>43391</v>
      </c>
      <c r="AM681" s="53">
        <v>0.82638888888888884</v>
      </c>
      <c r="AO681">
        <v>7</v>
      </c>
      <c r="AP681">
        <v>16</v>
      </c>
      <c r="AQ681" s="8">
        <v>43391</v>
      </c>
      <c r="AR681" s="53">
        <v>0.82638888888888884</v>
      </c>
      <c r="AS681" s="8">
        <v>43447</v>
      </c>
      <c r="AT681" s="53">
        <v>0.83333333333333337</v>
      </c>
      <c r="AV681" s="8">
        <v>43447</v>
      </c>
      <c r="AW681">
        <v>0</v>
      </c>
    </row>
    <row r="682" spans="1:49" x14ac:dyDescent="0.25">
      <c r="A682">
        <v>12</v>
      </c>
      <c r="C682" t="s">
        <v>58</v>
      </c>
      <c r="G682" s="1" t="s">
        <v>87</v>
      </c>
      <c r="I682" s="1" t="s">
        <v>461</v>
      </c>
      <c r="J682">
        <v>13</v>
      </c>
      <c r="K682" t="s">
        <v>60</v>
      </c>
      <c r="W682" s="1" t="s">
        <v>74</v>
      </c>
      <c r="AB682" t="s">
        <v>85</v>
      </c>
      <c r="AC682" t="str">
        <f t="shared" si="12"/>
        <v>A13RT-C12</v>
      </c>
      <c r="AD682" s="8">
        <v>43371</v>
      </c>
      <c r="AE682">
        <v>30</v>
      </c>
      <c r="AF682" t="s">
        <v>303</v>
      </c>
      <c r="AG682" t="s">
        <v>956</v>
      </c>
      <c r="AH682" s="8">
        <v>43371</v>
      </c>
      <c r="AI682">
        <v>7</v>
      </c>
      <c r="AJ682">
        <v>2</v>
      </c>
      <c r="AK682" s="53">
        <v>0.5</v>
      </c>
      <c r="AL682" s="8">
        <v>43379</v>
      </c>
      <c r="AM682" s="53">
        <v>0.90277777777777779</v>
      </c>
      <c r="AO682">
        <v>4</v>
      </c>
      <c r="AP682">
        <v>31</v>
      </c>
      <c r="AQ682" s="8">
        <v>43379</v>
      </c>
      <c r="AR682" s="53">
        <v>0.90277777777777779</v>
      </c>
      <c r="AS682" s="8">
        <v>43417</v>
      </c>
      <c r="AT682" s="53">
        <v>0.85416666666666663</v>
      </c>
      <c r="AU682" t="s">
        <v>1789</v>
      </c>
      <c r="AV682" s="8">
        <v>43417</v>
      </c>
      <c r="AW682">
        <v>1</v>
      </c>
    </row>
    <row r="683" spans="1:49" x14ac:dyDescent="0.25">
      <c r="A683">
        <v>13</v>
      </c>
      <c r="C683" t="s">
        <v>58</v>
      </c>
      <c r="G683" s="1" t="s">
        <v>87</v>
      </c>
      <c r="I683" s="1" t="s">
        <v>461</v>
      </c>
      <c r="J683">
        <v>13</v>
      </c>
      <c r="K683" t="s">
        <v>60</v>
      </c>
      <c r="W683" s="1" t="s">
        <v>74</v>
      </c>
      <c r="AB683" t="s">
        <v>85</v>
      </c>
      <c r="AC683" t="str">
        <f t="shared" si="12"/>
        <v>A13RT-A8</v>
      </c>
      <c r="AD683" s="8">
        <v>43371</v>
      </c>
      <c r="AE683">
        <v>30</v>
      </c>
      <c r="AF683" t="s">
        <v>166</v>
      </c>
      <c r="AG683" t="s">
        <v>956</v>
      </c>
      <c r="AH683" s="8">
        <v>43371</v>
      </c>
      <c r="AI683">
        <v>8</v>
      </c>
      <c r="AJ683">
        <v>2</v>
      </c>
      <c r="AK683" s="53">
        <v>0.5</v>
      </c>
      <c r="AN683" t="s">
        <v>1742</v>
      </c>
      <c r="AU683" t="s">
        <v>1786</v>
      </c>
      <c r="AV683" s="8">
        <v>43414</v>
      </c>
      <c r="AW683">
        <v>0</v>
      </c>
    </row>
    <row r="684" spans="1:49" x14ac:dyDescent="0.25">
      <c r="A684">
        <v>14</v>
      </c>
      <c r="C684" t="s">
        <v>58</v>
      </c>
      <c r="G684" s="1" t="s">
        <v>87</v>
      </c>
      <c r="I684" s="1" t="s">
        <v>461</v>
      </c>
      <c r="J684">
        <v>13</v>
      </c>
      <c r="K684" t="s">
        <v>60</v>
      </c>
      <c r="W684" s="1" t="s">
        <v>74</v>
      </c>
      <c r="AB684" t="s">
        <v>85</v>
      </c>
      <c r="AC684" t="str">
        <f t="shared" si="12"/>
        <v>A13RT-D6</v>
      </c>
      <c r="AD684" s="8">
        <v>43391</v>
      </c>
      <c r="AE684">
        <v>50</v>
      </c>
      <c r="AF684" t="s">
        <v>160</v>
      </c>
      <c r="AG684" t="s">
        <v>956</v>
      </c>
      <c r="AH684" s="8">
        <v>43394</v>
      </c>
      <c r="AI684">
        <v>18</v>
      </c>
      <c r="AJ684">
        <v>6</v>
      </c>
      <c r="AK684" s="53">
        <v>0.72222222222222221</v>
      </c>
      <c r="AL684" s="8">
        <v>43400</v>
      </c>
      <c r="AM684" s="53">
        <v>0</v>
      </c>
      <c r="AO684">
        <v>6</v>
      </c>
      <c r="AP684">
        <v>18</v>
      </c>
      <c r="AQ684" s="8">
        <v>43400</v>
      </c>
      <c r="AR684" s="53">
        <v>0</v>
      </c>
      <c r="AS684" s="8">
        <v>43422</v>
      </c>
      <c r="AT684" s="53">
        <v>0.84375</v>
      </c>
      <c r="AV684" s="8">
        <v>43422</v>
      </c>
      <c r="AW684">
        <v>0</v>
      </c>
    </row>
    <row r="685" spans="1:49" x14ac:dyDescent="0.25">
      <c r="A685">
        <v>15</v>
      </c>
      <c r="C685" t="s">
        <v>58</v>
      </c>
      <c r="G685" s="1" t="s">
        <v>87</v>
      </c>
      <c r="I685" s="1" t="s">
        <v>461</v>
      </c>
      <c r="J685">
        <v>13</v>
      </c>
      <c r="K685" t="s">
        <v>60</v>
      </c>
      <c r="W685" s="1" t="s">
        <v>74</v>
      </c>
      <c r="AB685" t="s">
        <v>85</v>
      </c>
      <c r="AC685" t="str">
        <f t="shared" si="12"/>
        <v>A13RT-C4</v>
      </c>
      <c r="AF685" t="s">
        <v>161</v>
      </c>
    </row>
    <row r="686" spans="1:49" x14ac:dyDescent="0.25">
      <c r="A686">
        <v>16</v>
      </c>
      <c r="C686" t="s">
        <v>59</v>
      </c>
      <c r="G686" s="1" t="s">
        <v>87</v>
      </c>
      <c r="I686" s="1" t="s">
        <v>461</v>
      </c>
      <c r="J686">
        <v>13</v>
      </c>
      <c r="K686" t="s">
        <v>60</v>
      </c>
      <c r="W686" s="1" t="s">
        <v>74</v>
      </c>
      <c r="AB686" t="s">
        <v>85</v>
      </c>
      <c r="AC686" t="str">
        <f t="shared" si="12"/>
        <v>A13RT-H1</v>
      </c>
      <c r="AF686" t="s">
        <v>239</v>
      </c>
    </row>
    <row r="687" spans="1:49" x14ac:dyDescent="0.25">
      <c r="A687">
        <v>17</v>
      </c>
      <c r="C687" t="s">
        <v>59</v>
      </c>
      <c r="G687" s="1" t="s">
        <v>87</v>
      </c>
      <c r="I687" s="1" t="s">
        <v>461</v>
      </c>
      <c r="J687">
        <v>13</v>
      </c>
      <c r="K687" t="s">
        <v>60</v>
      </c>
      <c r="W687" s="1" t="s">
        <v>74</v>
      </c>
      <c r="AB687" t="s">
        <v>85</v>
      </c>
      <c r="AC687" t="str">
        <f t="shared" si="12"/>
        <v>A13RT-A9</v>
      </c>
      <c r="AD687" s="8">
        <v>43386</v>
      </c>
      <c r="AE687">
        <v>45</v>
      </c>
      <c r="AF687" t="s">
        <v>133</v>
      </c>
      <c r="AG687" t="s">
        <v>956</v>
      </c>
      <c r="AI687">
        <v>24</v>
      </c>
      <c r="AJ687">
        <v>6</v>
      </c>
      <c r="AK687" s="53">
        <v>0.57638888888888895</v>
      </c>
      <c r="AL687" s="8">
        <v>43392</v>
      </c>
      <c r="AM687" s="53">
        <v>0.83333333333333337</v>
      </c>
      <c r="AV687" s="8">
        <v>43392</v>
      </c>
      <c r="AW687">
        <v>0</v>
      </c>
    </row>
    <row r="688" spans="1:49" x14ac:dyDescent="0.25">
      <c r="A688">
        <v>18</v>
      </c>
      <c r="C688" t="s">
        <v>59</v>
      </c>
      <c r="G688" s="1" t="s">
        <v>87</v>
      </c>
      <c r="I688" s="1" t="s">
        <v>461</v>
      </c>
      <c r="J688">
        <v>13</v>
      </c>
      <c r="K688" t="s">
        <v>60</v>
      </c>
      <c r="W688" s="1" t="s">
        <v>74</v>
      </c>
      <c r="AB688" t="s">
        <v>85</v>
      </c>
      <c r="AC688" t="str">
        <f t="shared" si="12"/>
        <v>A13RT-E10</v>
      </c>
      <c r="AD688" s="8">
        <v>43371</v>
      </c>
      <c r="AE688">
        <v>30</v>
      </c>
      <c r="AF688" t="s">
        <v>248</v>
      </c>
      <c r="AG688" t="s">
        <v>956</v>
      </c>
      <c r="AI688">
        <v>17</v>
      </c>
      <c r="AJ688">
        <v>1</v>
      </c>
      <c r="AK688" s="53">
        <v>0.5</v>
      </c>
      <c r="AL688" s="8">
        <v>43374</v>
      </c>
      <c r="AM688" s="53">
        <v>0.55902777777777779</v>
      </c>
      <c r="AN688" t="s">
        <v>1129</v>
      </c>
    </row>
    <row r="689" spans="1:49" x14ac:dyDescent="0.25">
      <c r="A689">
        <v>19</v>
      </c>
      <c r="C689" t="s">
        <v>59</v>
      </c>
      <c r="G689" s="1" t="s">
        <v>87</v>
      </c>
      <c r="I689" s="1" t="s">
        <v>461</v>
      </c>
      <c r="J689">
        <v>13</v>
      </c>
      <c r="K689" t="s">
        <v>60</v>
      </c>
      <c r="W689" s="1" t="s">
        <v>74</v>
      </c>
      <c r="AB689" t="s">
        <v>85</v>
      </c>
      <c r="AC689" t="str">
        <f t="shared" si="12"/>
        <v>A13RT-G3</v>
      </c>
      <c r="AD689" s="8">
        <v>43519</v>
      </c>
      <c r="AE689" s="83">
        <f>AD689-I689</f>
        <v>179</v>
      </c>
      <c r="AF689" t="s">
        <v>139</v>
      </c>
      <c r="AG689" t="s">
        <v>956</v>
      </c>
      <c r="AH689" s="8">
        <v>43519</v>
      </c>
      <c r="AI689">
        <v>7</v>
      </c>
      <c r="AJ689">
        <v>1</v>
      </c>
      <c r="AK689" s="53">
        <v>0.72569444444444453</v>
      </c>
      <c r="AL689" s="8">
        <v>43530</v>
      </c>
      <c r="AM689" s="53">
        <v>0.83333333333333337</v>
      </c>
      <c r="AO689">
        <v>4</v>
      </c>
      <c r="AP689">
        <v>1</v>
      </c>
      <c r="AQ689" s="8">
        <v>43530</v>
      </c>
      <c r="AR689" s="53">
        <v>0.83333333333333337</v>
      </c>
    </row>
    <row r="690" spans="1:49" x14ac:dyDescent="0.25">
      <c r="A690">
        <v>20</v>
      </c>
      <c r="C690" t="s">
        <v>59</v>
      </c>
      <c r="G690" s="1" t="s">
        <v>87</v>
      </c>
      <c r="I690" s="1" t="s">
        <v>461</v>
      </c>
      <c r="J690">
        <v>13</v>
      </c>
      <c r="K690" t="s">
        <v>60</v>
      </c>
      <c r="W690" s="1" t="s">
        <v>74</v>
      </c>
      <c r="AB690" t="s">
        <v>85</v>
      </c>
      <c r="AC690" t="str">
        <f t="shared" si="12"/>
        <v>A13RT-H9</v>
      </c>
      <c r="AD690" s="8">
        <v>43529</v>
      </c>
      <c r="AE690" s="83">
        <f>AD690-I690</f>
        <v>189</v>
      </c>
      <c r="AF690" t="s">
        <v>287</v>
      </c>
      <c r="AG690" t="s">
        <v>956</v>
      </c>
      <c r="AH690" s="8">
        <v>43529</v>
      </c>
      <c r="AI690">
        <v>32</v>
      </c>
      <c r="AJ690">
        <v>1</v>
      </c>
      <c r="AK690" s="53">
        <v>0.54166666666666663</v>
      </c>
      <c r="AL690" s="8">
        <v>43537</v>
      </c>
      <c r="AM690" s="53">
        <v>0.88541666666666663</v>
      </c>
      <c r="AO690">
        <v>3</v>
      </c>
      <c r="AP690">
        <v>7</v>
      </c>
      <c r="AQ690" s="8">
        <v>43537</v>
      </c>
      <c r="AR690" s="53">
        <v>0.88541666666666663</v>
      </c>
    </row>
    <row r="691" spans="1:49" x14ac:dyDescent="0.25">
      <c r="A691">
        <v>21</v>
      </c>
      <c r="C691" t="s">
        <v>59</v>
      </c>
      <c r="G691" s="1" t="s">
        <v>87</v>
      </c>
      <c r="I691" s="1" t="s">
        <v>461</v>
      </c>
      <c r="J691">
        <v>13</v>
      </c>
      <c r="K691" t="s">
        <v>60</v>
      </c>
      <c r="W691" s="1" t="s">
        <v>74</v>
      </c>
      <c r="AB691" t="s">
        <v>85</v>
      </c>
      <c r="AC691" t="str">
        <f t="shared" si="12"/>
        <v>A13RT-B5</v>
      </c>
      <c r="AD691" s="8">
        <v>43387</v>
      </c>
      <c r="AE691">
        <v>46</v>
      </c>
      <c r="AF691" t="s">
        <v>163</v>
      </c>
      <c r="AG691" t="s">
        <v>956</v>
      </c>
      <c r="AI691">
        <v>12</v>
      </c>
      <c r="AJ691">
        <v>6</v>
      </c>
      <c r="AK691" s="53">
        <v>0.61111111111111105</v>
      </c>
      <c r="AL691" s="8">
        <v>43394</v>
      </c>
      <c r="AM691" s="53">
        <v>0.82638888888888884</v>
      </c>
      <c r="AN691" t="s">
        <v>1742</v>
      </c>
    </row>
    <row r="692" spans="1:49" x14ac:dyDescent="0.25">
      <c r="A692">
        <v>22</v>
      </c>
      <c r="C692" t="s">
        <v>59</v>
      </c>
      <c r="G692" s="1" t="s">
        <v>87</v>
      </c>
      <c r="I692" s="1" t="s">
        <v>461</v>
      </c>
      <c r="J692">
        <v>13</v>
      </c>
      <c r="K692" t="s">
        <v>60</v>
      </c>
      <c r="W692" s="1" t="s">
        <v>74</v>
      </c>
      <c r="AB692" t="s">
        <v>85</v>
      </c>
      <c r="AC692" t="str">
        <f t="shared" si="12"/>
        <v>A13RT-E12</v>
      </c>
      <c r="AD692" s="8">
        <v>43372</v>
      </c>
      <c r="AE692">
        <v>31</v>
      </c>
      <c r="AF692" t="s">
        <v>175</v>
      </c>
      <c r="AG692" t="s">
        <v>956</v>
      </c>
      <c r="AI692">
        <v>16</v>
      </c>
      <c r="AJ692">
        <v>6</v>
      </c>
      <c r="AK692" s="53">
        <v>0.47916666666666669</v>
      </c>
      <c r="AL692" s="8">
        <v>43379</v>
      </c>
      <c r="AM692" s="53">
        <v>0.90277777777777779</v>
      </c>
      <c r="AO692">
        <v>4</v>
      </c>
      <c r="AP692">
        <v>22</v>
      </c>
      <c r="AQ692" s="8">
        <v>43379</v>
      </c>
      <c r="AR692" s="53">
        <v>0.90277777777777779</v>
      </c>
      <c r="AS692" s="8">
        <v>43389</v>
      </c>
      <c r="AT692" s="53">
        <v>0.83333333333333337</v>
      </c>
      <c r="AV692" s="8">
        <v>43389</v>
      </c>
      <c r="AW692">
        <v>0</v>
      </c>
    </row>
    <row r="693" spans="1:49" x14ac:dyDescent="0.25">
      <c r="A693">
        <v>23</v>
      </c>
      <c r="C693" t="s">
        <v>59</v>
      </c>
      <c r="G693" s="1" t="s">
        <v>87</v>
      </c>
      <c r="I693" s="1" t="s">
        <v>461</v>
      </c>
      <c r="J693">
        <v>13</v>
      </c>
      <c r="K693" t="s">
        <v>60</v>
      </c>
      <c r="W693" s="1" t="s">
        <v>74</v>
      </c>
      <c r="AB693" t="s">
        <v>85</v>
      </c>
      <c r="AC693" t="str">
        <f t="shared" si="12"/>
        <v>A13RT-A4</v>
      </c>
      <c r="AD693" s="8">
        <v>43394</v>
      </c>
      <c r="AE693">
        <v>53</v>
      </c>
      <c r="AF693" t="s">
        <v>252</v>
      </c>
      <c r="AG693" t="s">
        <v>956</v>
      </c>
      <c r="AH693" s="8">
        <v>43410</v>
      </c>
      <c r="AI693">
        <v>11</v>
      </c>
      <c r="AJ693">
        <v>1</v>
      </c>
      <c r="AK693" s="53">
        <v>0.52430555555555558</v>
      </c>
      <c r="AL693" s="8">
        <v>43381</v>
      </c>
      <c r="AM693" s="53">
        <v>0.58333333333333337</v>
      </c>
      <c r="AV693" s="8">
        <v>43381</v>
      </c>
      <c r="AW693">
        <v>0</v>
      </c>
    </row>
    <row r="694" spans="1:49" x14ac:dyDescent="0.25">
      <c r="A694">
        <v>24</v>
      </c>
      <c r="C694" t="s">
        <v>59</v>
      </c>
      <c r="G694" s="1" t="s">
        <v>87</v>
      </c>
      <c r="I694" s="1" t="s">
        <v>461</v>
      </c>
      <c r="J694">
        <v>13</v>
      </c>
      <c r="K694" t="s">
        <v>60</v>
      </c>
      <c r="W694" s="1" t="s">
        <v>74</v>
      </c>
      <c r="AB694" t="s">
        <v>85</v>
      </c>
      <c r="AC694" t="str">
        <f t="shared" si="12"/>
        <v>A13RT-A2</v>
      </c>
      <c r="AD694" s="8">
        <v>43371</v>
      </c>
      <c r="AE694">
        <v>30</v>
      </c>
      <c r="AF694" t="s">
        <v>120</v>
      </c>
      <c r="AG694" t="s">
        <v>956</v>
      </c>
      <c r="AI694">
        <v>7</v>
      </c>
      <c r="AJ694">
        <v>6</v>
      </c>
      <c r="AK694" s="53">
        <v>0.5</v>
      </c>
      <c r="AL694" s="8">
        <v>43379</v>
      </c>
      <c r="AM694" s="53">
        <v>0.90277777777777779</v>
      </c>
      <c r="AO694">
        <v>4</v>
      </c>
      <c r="AP694">
        <v>2</v>
      </c>
      <c r="AQ694" s="8">
        <v>43379</v>
      </c>
      <c r="AR694" s="53">
        <v>0.90277777777777779</v>
      </c>
    </row>
    <row r="695" spans="1:49" x14ac:dyDescent="0.25">
      <c r="A695">
        <v>25</v>
      </c>
      <c r="C695" t="s">
        <v>59</v>
      </c>
      <c r="G695" s="1" t="s">
        <v>87</v>
      </c>
      <c r="I695" s="1" t="s">
        <v>461</v>
      </c>
      <c r="J695">
        <v>13</v>
      </c>
      <c r="K695" t="s">
        <v>60</v>
      </c>
      <c r="W695" s="1" t="s">
        <v>74</v>
      </c>
      <c r="AB695" t="s">
        <v>85</v>
      </c>
      <c r="AC695" t="str">
        <f t="shared" si="12"/>
        <v>A13RT-H4</v>
      </c>
      <c r="AD695" s="8">
        <v>43371</v>
      </c>
      <c r="AE695">
        <v>30</v>
      </c>
      <c r="AF695" t="s">
        <v>140</v>
      </c>
      <c r="AG695" t="s">
        <v>956</v>
      </c>
      <c r="AI695">
        <v>19</v>
      </c>
      <c r="AJ695">
        <v>2</v>
      </c>
      <c r="AK695" s="53">
        <v>0.5</v>
      </c>
      <c r="AL695" s="8">
        <v>43379</v>
      </c>
      <c r="AM695" s="53">
        <v>0.90277777777777779</v>
      </c>
      <c r="AO695">
        <v>4</v>
      </c>
      <c r="AP695">
        <v>30</v>
      </c>
      <c r="AQ695" s="8">
        <v>43379</v>
      </c>
      <c r="AR695" s="53">
        <v>0.90277777777777779</v>
      </c>
      <c r="AS695" s="8">
        <v>43460</v>
      </c>
      <c r="AT695" s="53">
        <v>0.83333333333333337</v>
      </c>
      <c r="AV695" s="8">
        <v>43460</v>
      </c>
      <c r="AW695">
        <v>0</v>
      </c>
    </row>
    <row r="696" spans="1:49" x14ac:dyDescent="0.25">
      <c r="A696">
        <v>26</v>
      </c>
      <c r="C696" t="s">
        <v>59</v>
      </c>
      <c r="G696" s="1" t="s">
        <v>87</v>
      </c>
      <c r="I696" s="1" t="s">
        <v>461</v>
      </c>
      <c r="J696">
        <v>13</v>
      </c>
      <c r="K696" t="s">
        <v>60</v>
      </c>
      <c r="W696" s="1" t="s">
        <v>74</v>
      </c>
      <c r="AB696" t="s">
        <v>85</v>
      </c>
      <c r="AC696" t="str">
        <f t="shared" si="12"/>
        <v>A13RT-B3</v>
      </c>
      <c r="AF696" t="s">
        <v>242</v>
      </c>
    </row>
    <row r="697" spans="1:49" x14ac:dyDescent="0.25">
      <c r="A697">
        <v>27</v>
      </c>
      <c r="C697" t="s">
        <v>59</v>
      </c>
      <c r="G697" s="1" t="s">
        <v>87</v>
      </c>
      <c r="I697" s="1" t="s">
        <v>461</v>
      </c>
      <c r="J697">
        <v>13</v>
      </c>
      <c r="K697" t="s">
        <v>60</v>
      </c>
      <c r="W697" s="1" t="s">
        <v>74</v>
      </c>
      <c r="AB697" t="s">
        <v>85</v>
      </c>
      <c r="AC697" t="str">
        <f t="shared" si="12"/>
        <v>A13RT-C11</v>
      </c>
      <c r="AD697" s="8">
        <v>43404</v>
      </c>
      <c r="AE697" s="83">
        <f>AD697-I696</f>
        <v>64</v>
      </c>
      <c r="AF697" t="s">
        <v>144</v>
      </c>
      <c r="AG697" t="s">
        <v>956</v>
      </c>
      <c r="AN697" t="s">
        <v>1765</v>
      </c>
      <c r="AV697" s="8">
        <v>43404</v>
      </c>
      <c r="AW697">
        <v>1</v>
      </c>
    </row>
    <row r="698" spans="1:49" x14ac:dyDescent="0.25">
      <c r="A698">
        <v>28</v>
      </c>
      <c r="C698" t="s">
        <v>59</v>
      </c>
      <c r="G698" s="1" t="s">
        <v>87</v>
      </c>
      <c r="I698" s="1" t="s">
        <v>461</v>
      </c>
      <c r="J698">
        <v>13</v>
      </c>
      <c r="K698" t="s">
        <v>60</v>
      </c>
      <c r="W698" s="1" t="s">
        <v>74</v>
      </c>
      <c r="AB698" t="s">
        <v>85</v>
      </c>
      <c r="AC698" t="str">
        <f t="shared" si="12"/>
        <v>A13RT-G5</v>
      </c>
      <c r="AF698" t="s">
        <v>337</v>
      </c>
    </row>
    <row r="699" spans="1:49" x14ac:dyDescent="0.25">
      <c r="A699">
        <v>29</v>
      </c>
      <c r="C699" t="s">
        <v>59</v>
      </c>
      <c r="G699" s="1" t="s">
        <v>87</v>
      </c>
      <c r="I699" s="1" t="s">
        <v>461</v>
      </c>
      <c r="J699">
        <v>13</v>
      </c>
      <c r="K699" t="s">
        <v>60</v>
      </c>
      <c r="W699" s="1" t="s">
        <v>74</v>
      </c>
      <c r="AB699" t="s">
        <v>85</v>
      </c>
      <c r="AC699" t="str">
        <f t="shared" si="12"/>
        <v>A13RT-G11</v>
      </c>
      <c r="AD699" s="8">
        <v>43437</v>
      </c>
      <c r="AE699" s="83">
        <f>AD699-I699</f>
        <v>97</v>
      </c>
      <c r="AF699" t="s">
        <v>249</v>
      </c>
      <c r="AG699" t="s">
        <v>956</v>
      </c>
      <c r="AH699" s="8">
        <v>43447</v>
      </c>
      <c r="AI699">
        <v>29</v>
      </c>
      <c r="AJ699">
        <v>1</v>
      </c>
      <c r="AK699" s="53">
        <v>0.85416666666666663</v>
      </c>
      <c r="AL699" s="8">
        <v>43468</v>
      </c>
      <c r="AM699" s="53">
        <v>0.83333333333333337</v>
      </c>
      <c r="AO699">
        <v>4</v>
      </c>
      <c r="AP699">
        <v>4</v>
      </c>
      <c r="AQ699" s="8">
        <v>43468</v>
      </c>
      <c r="AR699" s="53">
        <v>0.83333333333333337</v>
      </c>
      <c r="AS699" s="8">
        <v>43516</v>
      </c>
      <c r="AT699" s="53">
        <v>0.83333333333333337</v>
      </c>
      <c r="AV699" s="8">
        <v>43516</v>
      </c>
      <c r="AW699">
        <v>0</v>
      </c>
    </row>
    <row r="700" spans="1:49" x14ac:dyDescent="0.25">
      <c r="A700">
        <v>30</v>
      </c>
      <c r="C700" t="s">
        <v>59</v>
      </c>
      <c r="G700" s="1" t="s">
        <v>87</v>
      </c>
      <c r="I700" s="1" t="s">
        <v>461</v>
      </c>
      <c r="J700">
        <v>13</v>
      </c>
      <c r="K700" t="s">
        <v>60</v>
      </c>
      <c r="W700" s="1" t="s">
        <v>74</v>
      </c>
      <c r="AB700" t="s">
        <v>85</v>
      </c>
      <c r="AC700" t="str">
        <f t="shared" si="12"/>
        <v>A13RT-H6</v>
      </c>
      <c r="AF700" t="s">
        <v>143</v>
      </c>
    </row>
    <row r="701" spans="1:49" x14ac:dyDescent="0.25">
      <c r="A701">
        <v>1</v>
      </c>
      <c r="C701" t="s">
        <v>58</v>
      </c>
      <c r="G701" s="1" t="s">
        <v>87</v>
      </c>
      <c r="I701" s="1" t="s">
        <v>461</v>
      </c>
      <c r="J701">
        <v>13</v>
      </c>
      <c r="K701" t="s">
        <v>60</v>
      </c>
      <c r="W701" s="1" t="s">
        <v>74</v>
      </c>
      <c r="AB701" t="s">
        <v>86</v>
      </c>
      <c r="AC701" t="str">
        <f t="shared" si="12"/>
        <v>A13SO-A6</v>
      </c>
      <c r="AF701" t="s">
        <v>244</v>
      </c>
    </row>
    <row r="702" spans="1:49" x14ac:dyDescent="0.25">
      <c r="A702">
        <v>2</v>
      </c>
      <c r="C702" t="s">
        <v>58</v>
      </c>
      <c r="G702" s="1" t="s">
        <v>87</v>
      </c>
      <c r="I702" s="1" t="s">
        <v>461</v>
      </c>
      <c r="J702">
        <v>13</v>
      </c>
      <c r="K702" t="s">
        <v>60</v>
      </c>
      <c r="W702" s="1" t="s">
        <v>74</v>
      </c>
      <c r="AB702" t="s">
        <v>86</v>
      </c>
      <c r="AC702" t="str">
        <f t="shared" si="12"/>
        <v>A13SO-F2</v>
      </c>
      <c r="AF702" t="s">
        <v>370</v>
      </c>
    </row>
    <row r="703" spans="1:49" x14ac:dyDescent="0.25">
      <c r="A703">
        <v>3</v>
      </c>
      <c r="C703" t="s">
        <v>58</v>
      </c>
      <c r="G703" s="1" t="s">
        <v>87</v>
      </c>
      <c r="I703" s="1" t="s">
        <v>461</v>
      </c>
      <c r="J703">
        <v>13</v>
      </c>
      <c r="K703" t="s">
        <v>60</v>
      </c>
      <c r="W703" s="1" t="s">
        <v>74</v>
      </c>
      <c r="AB703" t="s">
        <v>86</v>
      </c>
      <c r="AC703" t="str">
        <f t="shared" ref="AC703:AC730" si="13">"A13"&amp;AB703&amp;"-"&amp;AF703</f>
        <v>A13SO-D12</v>
      </c>
      <c r="AF703" t="s">
        <v>162</v>
      </c>
    </row>
    <row r="704" spans="1:49" x14ac:dyDescent="0.25">
      <c r="A704">
        <v>4</v>
      </c>
      <c r="C704" t="s">
        <v>58</v>
      </c>
      <c r="G704" s="1" t="s">
        <v>87</v>
      </c>
      <c r="I704" s="1" t="s">
        <v>461</v>
      </c>
      <c r="J704">
        <v>13</v>
      </c>
      <c r="K704" t="s">
        <v>60</v>
      </c>
      <c r="W704" s="1" t="s">
        <v>74</v>
      </c>
      <c r="AB704" t="s">
        <v>86</v>
      </c>
      <c r="AC704" t="str">
        <f t="shared" si="13"/>
        <v>A13SO-E4</v>
      </c>
      <c r="AF704" t="s">
        <v>304</v>
      </c>
    </row>
    <row r="705" spans="1:37" x14ac:dyDescent="0.25">
      <c r="A705">
        <v>5</v>
      </c>
      <c r="C705" t="s">
        <v>58</v>
      </c>
      <c r="G705" s="1" t="s">
        <v>87</v>
      </c>
      <c r="I705" s="1" t="s">
        <v>461</v>
      </c>
      <c r="J705">
        <v>13</v>
      </c>
      <c r="K705" t="s">
        <v>60</v>
      </c>
      <c r="W705" s="1" t="s">
        <v>74</v>
      </c>
      <c r="AB705" t="s">
        <v>86</v>
      </c>
      <c r="AC705" t="str">
        <f t="shared" si="13"/>
        <v>A13SO-E1</v>
      </c>
      <c r="AF705" t="s">
        <v>137</v>
      </c>
    </row>
    <row r="706" spans="1:37" x14ac:dyDescent="0.25">
      <c r="A706">
        <v>6</v>
      </c>
      <c r="C706" t="s">
        <v>58</v>
      </c>
      <c r="G706" s="1" t="s">
        <v>87</v>
      </c>
      <c r="I706" s="1" t="s">
        <v>461</v>
      </c>
      <c r="J706">
        <v>13</v>
      </c>
      <c r="K706" t="s">
        <v>60</v>
      </c>
      <c r="W706" s="1" t="s">
        <v>74</v>
      </c>
      <c r="AB706" t="s">
        <v>86</v>
      </c>
      <c r="AC706" t="str">
        <f t="shared" si="13"/>
        <v>A13SO-E6</v>
      </c>
      <c r="AF706" t="s">
        <v>156</v>
      </c>
    </row>
    <row r="707" spans="1:37" x14ac:dyDescent="0.25">
      <c r="A707">
        <v>7</v>
      </c>
      <c r="C707" t="s">
        <v>58</v>
      </c>
      <c r="G707" s="1" t="s">
        <v>87</v>
      </c>
      <c r="I707" s="1" t="s">
        <v>461</v>
      </c>
      <c r="J707">
        <v>13</v>
      </c>
      <c r="K707" t="s">
        <v>60</v>
      </c>
      <c r="W707" s="1" t="s">
        <v>74</v>
      </c>
      <c r="X707" s="8">
        <v>43508</v>
      </c>
      <c r="AB707" t="s">
        <v>86</v>
      </c>
      <c r="AC707" t="str">
        <f t="shared" si="13"/>
        <v>A13SO-F9</v>
      </c>
      <c r="AD707" s="8">
        <v>43550</v>
      </c>
      <c r="AE707">
        <v>42</v>
      </c>
      <c r="AF707" t="s">
        <v>240</v>
      </c>
      <c r="AG707" t="s">
        <v>956</v>
      </c>
      <c r="AH707" s="8">
        <v>43550</v>
      </c>
      <c r="AI707">
        <v>2</v>
      </c>
      <c r="AJ707">
        <v>2</v>
      </c>
      <c r="AK707" s="53">
        <v>0.70486111111111116</v>
      </c>
    </row>
    <row r="708" spans="1:37" x14ac:dyDescent="0.25">
      <c r="A708">
        <v>8</v>
      </c>
      <c r="C708" t="s">
        <v>58</v>
      </c>
      <c r="G708" s="1" t="s">
        <v>87</v>
      </c>
      <c r="I708" s="1" t="s">
        <v>461</v>
      </c>
      <c r="J708">
        <v>13</v>
      </c>
      <c r="K708" t="s">
        <v>60</v>
      </c>
      <c r="W708" s="1" t="s">
        <v>74</v>
      </c>
      <c r="AB708" t="s">
        <v>86</v>
      </c>
      <c r="AC708" t="str">
        <f t="shared" si="13"/>
        <v>A13SO-F3</v>
      </c>
      <c r="AF708" t="s">
        <v>241</v>
      </c>
    </row>
    <row r="709" spans="1:37" x14ac:dyDescent="0.25">
      <c r="A709">
        <v>9</v>
      </c>
      <c r="C709" t="s">
        <v>58</v>
      </c>
      <c r="G709" s="1" t="s">
        <v>87</v>
      </c>
      <c r="I709" s="1" t="s">
        <v>461</v>
      </c>
      <c r="J709">
        <v>13</v>
      </c>
      <c r="K709" t="s">
        <v>60</v>
      </c>
      <c r="W709" s="1" t="s">
        <v>74</v>
      </c>
      <c r="AB709" t="s">
        <v>86</v>
      </c>
      <c r="AC709" t="str">
        <f t="shared" si="13"/>
        <v>A13SO-A1</v>
      </c>
      <c r="AF709" t="s">
        <v>247</v>
      </c>
    </row>
    <row r="710" spans="1:37" x14ac:dyDescent="0.25">
      <c r="A710">
        <v>10</v>
      </c>
      <c r="C710" t="s">
        <v>58</v>
      </c>
      <c r="G710" s="1" t="s">
        <v>87</v>
      </c>
      <c r="I710" s="1" t="s">
        <v>461</v>
      </c>
      <c r="J710">
        <v>13</v>
      </c>
      <c r="K710" t="s">
        <v>60</v>
      </c>
      <c r="W710" s="1" t="s">
        <v>74</v>
      </c>
      <c r="AB710" t="s">
        <v>86</v>
      </c>
      <c r="AC710" t="str">
        <f t="shared" si="13"/>
        <v>A13SO-C7</v>
      </c>
      <c r="AF710" t="s">
        <v>135</v>
      </c>
    </row>
    <row r="711" spans="1:37" x14ac:dyDescent="0.25">
      <c r="A711">
        <v>11</v>
      </c>
      <c r="C711" t="s">
        <v>58</v>
      </c>
      <c r="G711" s="1" t="s">
        <v>87</v>
      </c>
      <c r="I711" s="1" t="s">
        <v>461</v>
      </c>
      <c r="J711">
        <v>13</v>
      </c>
      <c r="K711" t="s">
        <v>60</v>
      </c>
      <c r="W711" s="1" t="s">
        <v>74</v>
      </c>
      <c r="AB711" t="s">
        <v>86</v>
      </c>
      <c r="AC711" t="str">
        <f t="shared" si="13"/>
        <v>A13SO-D4</v>
      </c>
      <c r="AF711" t="s">
        <v>236</v>
      </c>
    </row>
    <row r="712" spans="1:37" x14ac:dyDescent="0.25">
      <c r="A712">
        <v>12</v>
      </c>
      <c r="C712" t="s">
        <v>58</v>
      </c>
      <c r="G712" s="1" t="s">
        <v>87</v>
      </c>
      <c r="I712" s="1" t="s">
        <v>461</v>
      </c>
      <c r="J712">
        <v>13</v>
      </c>
      <c r="K712" t="s">
        <v>60</v>
      </c>
      <c r="W712" s="1" t="s">
        <v>74</v>
      </c>
      <c r="AB712" t="s">
        <v>86</v>
      </c>
      <c r="AC712" t="str">
        <f t="shared" si="13"/>
        <v>A13SO-F11</v>
      </c>
      <c r="AF712" t="s">
        <v>158</v>
      </c>
    </row>
    <row r="713" spans="1:37" x14ac:dyDescent="0.25">
      <c r="A713">
        <v>13</v>
      </c>
      <c r="C713" t="s">
        <v>58</v>
      </c>
      <c r="G713" s="1" t="s">
        <v>87</v>
      </c>
      <c r="I713" s="1" t="s">
        <v>461</v>
      </c>
      <c r="J713">
        <v>13</v>
      </c>
      <c r="K713" t="s">
        <v>60</v>
      </c>
      <c r="W713" s="1" t="s">
        <v>74</v>
      </c>
      <c r="AB713" t="s">
        <v>86</v>
      </c>
      <c r="AC713" t="str">
        <f t="shared" si="13"/>
        <v>A13SO-D8</v>
      </c>
      <c r="AF713" t="s">
        <v>170</v>
      </c>
    </row>
    <row r="714" spans="1:37" x14ac:dyDescent="0.25">
      <c r="A714">
        <v>14</v>
      </c>
      <c r="C714" t="s">
        <v>58</v>
      </c>
      <c r="G714" s="1" t="s">
        <v>87</v>
      </c>
      <c r="I714" s="1" t="s">
        <v>461</v>
      </c>
      <c r="J714">
        <v>13</v>
      </c>
      <c r="K714" t="s">
        <v>60</v>
      </c>
      <c r="W714" s="1" t="s">
        <v>74</v>
      </c>
      <c r="X714" s="8">
        <v>43508</v>
      </c>
      <c r="AB714" t="s">
        <v>86</v>
      </c>
      <c r="AC714" t="str">
        <f t="shared" si="13"/>
        <v>A13SO-A7</v>
      </c>
      <c r="AD714" s="8">
        <v>43556</v>
      </c>
      <c r="AE714">
        <f>AD714-X714</f>
        <v>48</v>
      </c>
      <c r="AF714" t="s">
        <v>164</v>
      </c>
      <c r="AG714" t="s">
        <v>956</v>
      </c>
      <c r="AH714" s="8">
        <v>43556</v>
      </c>
      <c r="AI714">
        <v>9</v>
      </c>
      <c r="AJ714">
        <v>1</v>
      </c>
      <c r="AK714" s="53">
        <v>0.74652777777777779</v>
      </c>
    </row>
    <row r="715" spans="1:37" x14ac:dyDescent="0.25">
      <c r="A715">
        <v>15</v>
      </c>
      <c r="C715" t="s">
        <v>58</v>
      </c>
      <c r="G715" s="1" t="s">
        <v>87</v>
      </c>
      <c r="I715" s="1" t="s">
        <v>461</v>
      </c>
      <c r="J715">
        <v>13</v>
      </c>
      <c r="K715" t="s">
        <v>60</v>
      </c>
      <c r="W715" s="1" t="s">
        <v>74</v>
      </c>
      <c r="AB715" t="s">
        <v>86</v>
      </c>
      <c r="AC715" t="str">
        <f t="shared" si="13"/>
        <v>A13SO-G9</v>
      </c>
      <c r="AF715" t="s">
        <v>159</v>
      </c>
    </row>
    <row r="716" spans="1:37" x14ac:dyDescent="0.25">
      <c r="A716">
        <v>16</v>
      </c>
      <c r="C716" t="s">
        <v>59</v>
      </c>
      <c r="G716" s="1" t="s">
        <v>87</v>
      </c>
      <c r="I716" s="1" t="s">
        <v>461</v>
      </c>
      <c r="J716">
        <v>13</v>
      </c>
      <c r="K716" t="s">
        <v>60</v>
      </c>
      <c r="W716" s="1" t="s">
        <v>74</v>
      </c>
      <c r="AB716" t="s">
        <v>86</v>
      </c>
      <c r="AC716" t="str">
        <f t="shared" si="13"/>
        <v>A13SO-B6</v>
      </c>
      <c r="AF716" t="s">
        <v>130</v>
      </c>
    </row>
    <row r="717" spans="1:37" x14ac:dyDescent="0.25">
      <c r="A717">
        <v>17</v>
      </c>
      <c r="C717" t="s">
        <v>59</v>
      </c>
      <c r="G717" s="1" t="s">
        <v>87</v>
      </c>
      <c r="I717" s="1" t="s">
        <v>461</v>
      </c>
      <c r="J717">
        <v>13</v>
      </c>
      <c r="K717" t="s">
        <v>60</v>
      </c>
      <c r="W717" s="1" t="s">
        <v>74</v>
      </c>
      <c r="AB717" t="s">
        <v>86</v>
      </c>
      <c r="AC717" t="str">
        <f t="shared" si="13"/>
        <v>A13SO-H10</v>
      </c>
      <c r="AF717" t="s">
        <v>174</v>
      </c>
    </row>
    <row r="718" spans="1:37" x14ac:dyDescent="0.25">
      <c r="A718">
        <v>18</v>
      </c>
      <c r="C718" t="s">
        <v>59</v>
      </c>
      <c r="G718" s="1" t="s">
        <v>87</v>
      </c>
      <c r="I718" s="1" t="s">
        <v>461</v>
      </c>
      <c r="J718">
        <v>13</v>
      </c>
      <c r="K718" t="s">
        <v>60</v>
      </c>
      <c r="W718" s="1" t="s">
        <v>74</v>
      </c>
      <c r="AB718" t="s">
        <v>86</v>
      </c>
      <c r="AC718" t="str">
        <f t="shared" si="13"/>
        <v>A13SO-C1</v>
      </c>
      <c r="AF718" t="s">
        <v>146</v>
      </c>
    </row>
    <row r="719" spans="1:37" x14ac:dyDescent="0.25">
      <c r="A719">
        <v>19</v>
      </c>
      <c r="C719" t="s">
        <v>59</v>
      </c>
      <c r="G719" s="1" t="s">
        <v>87</v>
      </c>
      <c r="I719" s="1" t="s">
        <v>461</v>
      </c>
      <c r="J719">
        <v>13</v>
      </c>
      <c r="K719" t="s">
        <v>60</v>
      </c>
      <c r="W719" s="1" t="s">
        <v>74</v>
      </c>
      <c r="AB719" t="s">
        <v>86</v>
      </c>
      <c r="AC719" t="str">
        <f t="shared" si="13"/>
        <v>A13SO-D5</v>
      </c>
      <c r="AF719" t="s">
        <v>251</v>
      </c>
    </row>
    <row r="720" spans="1:37" x14ac:dyDescent="0.25">
      <c r="A720">
        <v>20</v>
      </c>
      <c r="C720" t="s">
        <v>59</v>
      </c>
      <c r="G720" s="1" t="s">
        <v>87</v>
      </c>
      <c r="I720" s="1" t="s">
        <v>461</v>
      </c>
      <c r="J720">
        <v>13</v>
      </c>
      <c r="K720" t="s">
        <v>60</v>
      </c>
      <c r="W720" s="1" t="s">
        <v>74</v>
      </c>
      <c r="AB720" t="s">
        <v>86</v>
      </c>
      <c r="AC720" t="str">
        <f t="shared" si="13"/>
        <v>A13SO-E2</v>
      </c>
      <c r="AF720" t="s">
        <v>178</v>
      </c>
    </row>
    <row r="721" spans="1:37" x14ac:dyDescent="0.25">
      <c r="A721">
        <v>21</v>
      </c>
      <c r="C721" t="s">
        <v>59</v>
      </c>
      <c r="G721" s="1" t="s">
        <v>87</v>
      </c>
      <c r="I721" s="1" t="s">
        <v>461</v>
      </c>
      <c r="J721">
        <v>13</v>
      </c>
      <c r="K721" t="s">
        <v>60</v>
      </c>
      <c r="W721" s="1" t="s">
        <v>74</v>
      </c>
      <c r="AB721" t="s">
        <v>86</v>
      </c>
      <c r="AC721" t="str">
        <f t="shared" si="13"/>
        <v>A13SO-G4</v>
      </c>
      <c r="AF721" t="s">
        <v>243</v>
      </c>
    </row>
    <row r="722" spans="1:37" x14ac:dyDescent="0.25">
      <c r="A722">
        <v>22</v>
      </c>
      <c r="C722" t="s">
        <v>59</v>
      </c>
      <c r="G722" s="1" t="s">
        <v>87</v>
      </c>
      <c r="I722" s="1" t="s">
        <v>461</v>
      </c>
      <c r="J722">
        <v>13</v>
      </c>
      <c r="K722" t="s">
        <v>60</v>
      </c>
      <c r="W722" s="1" t="s">
        <v>74</v>
      </c>
      <c r="AB722" t="s">
        <v>86</v>
      </c>
      <c r="AC722" t="str">
        <f t="shared" si="13"/>
        <v>A13SO-D1</v>
      </c>
      <c r="AF722" t="s">
        <v>288</v>
      </c>
    </row>
    <row r="723" spans="1:37" x14ac:dyDescent="0.25">
      <c r="A723">
        <v>23</v>
      </c>
      <c r="C723" t="s">
        <v>59</v>
      </c>
      <c r="G723" s="1" t="s">
        <v>87</v>
      </c>
      <c r="I723" s="1" t="s">
        <v>461</v>
      </c>
      <c r="J723">
        <v>13</v>
      </c>
      <c r="K723" t="s">
        <v>60</v>
      </c>
      <c r="W723" s="1" t="s">
        <v>74</v>
      </c>
      <c r="X723" s="8">
        <v>43508</v>
      </c>
      <c r="AB723" t="s">
        <v>86</v>
      </c>
      <c r="AC723" t="str">
        <f t="shared" si="13"/>
        <v>A13SO-C5</v>
      </c>
      <c r="AD723" s="8">
        <v>43549</v>
      </c>
      <c r="AE723">
        <f>AD723-X723</f>
        <v>41</v>
      </c>
      <c r="AF723" t="s">
        <v>123</v>
      </c>
      <c r="AG723" t="s">
        <v>956</v>
      </c>
      <c r="AH723" s="8">
        <v>43549</v>
      </c>
      <c r="AI723">
        <v>32</v>
      </c>
      <c r="AJ723">
        <v>1</v>
      </c>
      <c r="AK723" s="53">
        <v>0.64236111111111105</v>
      </c>
    </row>
    <row r="724" spans="1:37" x14ac:dyDescent="0.25">
      <c r="A724">
        <v>24</v>
      </c>
      <c r="C724" t="s">
        <v>59</v>
      </c>
      <c r="G724" s="1" t="s">
        <v>87</v>
      </c>
      <c r="I724" s="1" t="s">
        <v>461</v>
      </c>
      <c r="J724">
        <v>13</v>
      </c>
      <c r="K724" t="s">
        <v>60</v>
      </c>
      <c r="W724" s="1" t="s">
        <v>74</v>
      </c>
      <c r="AB724" t="s">
        <v>86</v>
      </c>
      <c r="AC724" t="str">
        <f t="shared" si="13"/>
        <v>A13SO-A5</v>
      </c>
      <c r="AF724" t="s">
        <v>246</v>
      </c>
    </row>
    <row r="725" spans="1:37" x14ac:dyDescent="0.25">
      <c r="A725">
        <v>25</v>
      </c>
      <c r="C725" t="s">
        <v>59</v>
      </c>
      <c r="G725" s="1" t="s">
        <v>87</v>
      </c>
      <c r="I725" s="1" t="s">
        <v>461</v>
      </c>
      <c r="J725">
        <v>13</v>
      </c>
      <c r="K725" t="s">
        <v>60</v>
      </c>
      <c r="W725" s="1" t="s">
        <v>74</v>
      </c>
      <c r="AB725" t="s">
        <v>86</v>
      </c>
      <c r="AC725" t="str">
        <f t="shared" si="13"/>
        <v>A13SO-E8</v>
      </c>
      <c r="AF725" t="s">
        <v>292</v>
      </c>
    </row>
    <row r="726" spans="1:37" x14ac:dyDescent="0.25">
      <c r="A726">
        <v>26</v>
      </c>
      <c r="C726" t="s">
        <v>59</v>
      </c>
      <c r="G726" s="1" t="s">
        <v>87</v>
      </c>
      <c r="I726" s="1" t="s">
        <v>461</v>
      </c>
      <c r="J726">
        <v>13</v>
      </c>
      <c r="K726" t="s">
        <v>60</v>
      </c>
      <c r="W726" s="1" t="s">
        <v>74</v>
      </c>
      <c r="AB726" t="s">
        <v>86</v>
      </c>
      <c r="AC726" t="str">
        <f t="shared" si="13"/>
        <v>A13SO-B10</v>
      </c>
      <c r="AF726" t="s">
        <v>154</v>
      </c>
    </row>
    <row r="727" spans="1:37" x14ac:dyDescent="0.25">
      <c r="A727">
        <v>27</v>
      </c>
      <c r="C727" t="s">
        <v>59</v>
      </c>
      <c r="G727" s="1" t="s">
        <v>87</v>
      </c>
      <c r="I727" s="1" t="s">
        <v>461</v>
      </c>
      <c r="J727">
        <v>13</v>
      </c>
      <c r="K727" t="s">
        <v>60</v>
      </c>
      <c r="W727" s="1" t="s">
        <v>74</v>
      </c>
      <c r="AB727" t="s">
        <v>86</v>
      </c>
      <c r="AC727" t="str">
        <f t="shared" si="13"/>
        <v>A13SO-H11</v>
      </c>
      <c r="AF727" t="s">
        <v>141</v>
      </c>
    </row>
    <row r="728" spans="1:37" x14ac:dyDescent="0.25">
      <c r="A728">
        <v>28</v>
      </c>
      <c r="C728" t="s">
        <v>59</v>
      </c>
      <c r="G728" s="1" t="s">
        <v>87</v>
      </c>
      <c r="I728" s="1" t="s">
        <v>461</v>
      </c>
      <c r="J728">
        <v>13</v>
      </c>
      <c r="K728" t="s">
        <v>60</v>
      </c>
      <c r="W728" s="1" t="s">
        <v>74</v>
      </c>
      <c r="AB728" t="s">
        <v>86</v>
      </c>
      <c r="AC728" t="str">
        <f t="shared" si="13"/>
        <v>A13SO-D3</v>
      </c>
      <c r="AF728" t="s">
        <v>155</v>
      </c>
    </row>
    <row r="729" spans="1:37" x14ac:dyDescent="0.25">
      <c r="A729">
        <v>29</v>
      </c>
      <c r="C729" t="s">
        <v>59</v>
      </c>
      <c r="G729" s="1" t="s">
        <v>87</v>
      </c>
      <c r="I729" s="1" t="s">
        <v>461</v>
      </c>
      <c r="J729">
        <v>13</v>
      </c>
      <c r="K729" t="s">
        <v>60</v>
      </c>
      <c r="W729" s="1" t="s">
        <v>74</v>
      </c>
      <c r="AB729" t="s">
        <v>86</v>
      </c>
      <c r="AC729" t="str">
        <f t="shared" si="13"/>
        <v>A13SO-B12</v>
      </c>
      <c r="AF729" t="s">
        <v>132</v>
      </c>
    </row>
    <row r="730" spans="1:37" x14ac:dyDescent="0.25">
      <c r="A730">
        <v>30</v>
      </c>
      <c r="C730" t="s">
        <v>59</v>
      </c>
      <c r="G730" s="1" t="s">
        <v>87</v>
      </c>
      <c r="I730" s="1" t="s">
        <v>461</v>
      </c>
      <c r="J730">
        <v>13</v>
      </c>
      <c r="K730" t="s">
        <v>60</v>
      </c>
      <c r="W730" s="1" t="s">
        <v>74</v>
      </c>
      <c r="AB730" t="s">
        <v>86</v>
      </c>
      <c r="AC730" t="str">
        <f t="shared" si="13"/>
        <v>A13SO-E9</v>
      </c>
      <c r="AF730" t="s">
        <v>167</v>
      </c>
    </row>
    <row r="731" spans="1:37" x14ac:dyDescent="0.25">
      <c r="A731">
        <v>1</v>
      </c>
      <c r="C731" t="s">
        <v>58</v>
      </c>
      <c r="G731" s="1" t="s">
        <v>87</v>
      </c>
      <c r="I731" s="1" t="s">
        <v>187</v>
      </c>
      <c r="J731">
        <v>14</v>
      </c>
      <c r="K731" t="s">
        <v>60</v>
      </c>
      <c r="W731" s="1" t="s">
        <v>75</v>
      </c>
      <c r="AB731" t="s">
        <v>84</v>
      </c>
      <c r="AC731" t="s">
        <v>492</v>
      </c>
    </row>
    <row r="732" spans="1:37" x14ac:dyDescent="0.25">
      <c r="A732">
        <v>2</v>
      </c>
      <c r="C732" t="s">
        <v>58</v>
      </c>
      <c r="G732" s="1" t="s">
        <v>87</v>
      </c>
      <c r="I732" s="1" t="s">
        <v>187</v>
      </c>
      <c r="J732">
        <v>14</v>
      </c>
      <c r="K732" t="s">
        <v>60</v>
      </c>
      <c r="W732" s="1" t="s">
        <v>75</v>
      </c>
      <c r="AB732" t="s">
        <v>84</v>
      </c>
      <c r="AC732" t="s">
        <v>493</v>
      </c>
    </row>
    <row r="733" spans="1:37" x14ac:dyDescent="0.25">
      <c r="A733">
        <v>3</v>
      </c>
      <c r="C733" t="s">
        <v>58</v>
      </c>
      <c r="G733" s="1" t="s">
        <v>87</v>
      </c>
      <c r="I733" s="1" t="s">
        <v>187</v>
      </c>
      <c r="J733">
        <v>14</v>
      </c>
      <c r="K733" t="s">
        <v>60</v>
      </c>
      <c r="W733" s="1" t="s">
        <v>75</v>
      </c>
      <c r="AB733" t="s">
        <v>84</v>
      </c>
      <c r="AC733" t="s">
        <v>494</v>
      </c>
    </row>
    <row r="734" spans="1:37" x14ac:dyDescent="0.25">
      <c r="A734">
        <v>4</v>
      </c>
      <c r="C734" t="s">
        <v>58</v>
      </c>
      <c r="G734" s="1" t="s">
        <v>87</v>
      </c>
      <c r="I734" s="1" t="s">
        <v>187</v>
      </c>
      <c r="J734">
        <v>14</v>
      </c>
      <c r="K734" t="s">
        <v>60</v>
      </c>
      <c r="W734" s="1" t="s">
        <v>75</v>
      </c>
      <c r="AB734" t="s">
        <v>84</v>
      </c>
      <c r="AC734" t="s">
        <v>495</v>
      </c>
    </row>
    <row r="735" spans="1:37" x14ac:dyDescent="0.25">
      <c r="A735">
        <v>5</v>
      </c>
      <c r="C735" t="s">
        <v>58</v>
      </c>
      <c r="G735" s="1" t="s">
        <v>87</v>
      </c>
      <c r="I735" s="1" t="s">
        <v>187</v>
      </c>
      <c r="J735">
        <v>14</v>
      </c>
      <c r="K735" t="s">
        <v>60</v>
      </c>
      <c r="W735" s="1" t="s">
        <v>75</v>
      </c>
      <c r="AB735" t="s">
        <v>84</v>
      </c>
      <c r="AC735" t="s">
        <v>496</v>
      </c>
    </row>
    <row r="736" spans="1:37" x14ac:dyDescent="0.25">
      <c r="A736">
        <v>6</v>
      </c>
      <c r="C736" t="s">
        <v>58</v>
      </c>
      <c r="G736" s="1" t="s">
        <v>87</v>
      </c>
      <c r="I736" s="1" t="s">
        <v>187</v>
      </c>
      <c r="J736">
        <v>14</v>
      </c>
      <c r="K736" t="s">
        <v>60</v>
      </c>
      <c r="W736" s="1" t="s">
        <v>75</v>
      </c>
      <c r="AB736" t="s">
        <v>84</v>
      </c>
      <c r="AC736" t="s">
        <v>497</v>
      </c>
    </row>
    <row r="737" spans="1:29" x14ac:dyDescent="0.25">
      <c r="A737">
        <v>7</v>
      </c>
      <c r="C737" t="s">
        <v>58</v>
      </c>
      <c r="G737" s="1" t="s">
        <v>87</v>
      </c>
      <c r="I737" s="1" t="s">
        <v>187</v>
      </c>
      <c r="J737">
        <v>14</v>
      </c>
      <c r="K737" t="s">
        <v>60</v>
      </c>
      <c r="W737" s="1" t="s">
        <v>75</v>
      </c>
      <c r="AB737" t="s">
        <v>84</v>
      </c>
      <c r="AC737" t="s">
        <v>498</v>
      </c>
    </row>
    <row r="738" spans="1:29" x14ac:dyDescent="0.25">
      <c r="A738">
        <v>8</v>
      </c>
      <c r="C738" t="s">
        <v>58</v>
      </c>
      <c r="G738" s="1" t="s">
        <v>87</v>
      </c>
      <c r="I738" s="1" t="s">
        <v>187</v>
      </c>
      <c r="J738">
        <v>14</v>
      </c>
      <c r="K738" t="s">
        <v>60</v>
      </c>
      <c r="W738" s="1" t="s">
        <v>75</v>
      </c>
      <c r="AB738" t="s">
        <v>84</v>
      </c>
      <c r="AC738" t="s">
        <v>499</v>
      </c>
    </row>
    <row r="739" spans="1:29" x14ac:dyDescent="0.25">
      <c r="A739">
        <v>9</v>
      </c>
      <c r="C739" t="s">
        <v>58</v>
      </c>
      <c r="G739" s="1" t="s">
        <v>87</v>
      </c>
      <c r="I739" s="1" t="s">
        <v>187</v>
      </c>
      <c r="J739">
        <v>14</v>
      </c>
      <c r="K739" t="s">
        <v>60</v>
      </c>
      <c r="W739" s="1" t="s">
        <v>75</v>
      </c>
      <c r="AB739" t="s">
        <v>84</v>
      </c>
      <c r="AC739" t="s">
        <v>500</v>
      </c>
    </row>
    <row r="740" spans="1:29" x14ac:dyDescent="0.25">
      <c r="A740">
        <v>10</v>
      </c>
      <c r="C740" t="s">
        <v>58</v>
      </c>
      <c r="G740" s="1" t="s">
        <v>87</v>
      </c>
      <c r="I740" s="1" t="s">
        <v>187</v>
      </c>
      <c r="J740">
        <v>14</v>
      </c>
      <c r="K740" t="s">
        <v>60</v>
      </c>
      <c r="W740" s="1" t="s">
        <v>75</v>
      </c>
      <c r="AB740" t="s">
        <v>84</v>
      </c>
      <c r="AC740" t="s">
        <v>501</v>
      </c>
    </row>
    <row r="741" spans="1:29" x14ac:dyDescent="0.25">
      <c r="A741">
        <v>11</v>
      </c>
      <c r="C741" t="s">
        <v>58</v>
      </c>
      <c r="G741" s="1" t="s">
        <v>87</v>
      </c>
      <c r="I741" s="1" t="s">
        <v>187</v>
      </c>
      <c r="J741">
        <v>14</v>
      </c>
      <c r="K741" t="s">
        <v>60</v>
      </c>
      <c r="W741" s="1" t="s">
        <v>75</v>
      </c>
      <c r="AB741" t="s">
        <v>84</v>
      </c>
      <c r="AC741" t="s">
        <v>502</v>
      </c>
    </row>
    <row r="742" spans="1:29" x14ac:dyDescent="0.25">
      <c r="A742">
        <v>12</v>
      </c>
      <c r="C742" t="s">
        <v>58</v>
      </c>
      <c r="G742" s="1" t="s">
        <v>87</v>
      </c>
      <c r="I742" s="1" t="s">
        <v>187</v>
      </c>
      <c r="J742">
        <v>14</v>
      </c>
      <c r="K742" t="s">
        <v>60</v>
      </c>
      <c r="W742" s="1" t="s">
        <v>75</v>
      </c>
      <c r="AB742" t="s">
        <v>84</v>
      </c>
      <c r="AC742" t="s">
        <v>503</v>
      </c>
    </row>
    <row r="743" spans="1:29" x14ac:dyDescent="0.25">
      <c r="A743">
        <v>13</v>
      </c>
      <c r="C743" t="s">
        <v>58</v>
      </c>
      <c r="G743" s="1" t="s">
        <v>87</v>
      </c>
      <c r="I743" s="1" t="s">
        <v>187</v>
      </c>
      <c r="J743">
        <v>14</v>
      </c>
      <c r="K743" t="s">
        <v>60</v>
      </c>
      <c r="W743" s="1" t="s">
        <v>75</v>
      </c>
      <c r="AB743" t="s">
        <v>84</v>
      </c>
      <c r="AC743" t="s">
        <v>504</v>
      </c>
    </row>
    <row r="744" spans="1:29" x14ac:dyDescent="0.25">
      <c r="A744">
        <v>14</v>
      </c>
      <c r="C744" t="s">
        <v>58</v>
      </c>
      <c r="G744" s="1" t="s">
        <v>87</v>
      </c>
      <c r="I744" s="1" t="s">
        <v>187</v>
      </c>
      <c r="J744">
        <v>14</v>
      </c>
      <c r="K744" t="s">
        <v>60</v>
      </c>
      <c r="W744" s="1" t="s">
        <v>75</v>
      </c>
      <c r="AB744" t="s">
        <v>84</v>
      </c>
      <c r="AC744" t="s">
        <v>505</v>
      </c>
    </row>
    <row r="745" spans="1:29" x14ac:dyDescent="0.25">
      <c r="A745">
        <v>15</v>
      </c>
      <c r="C745" t="s">
        <v>58</v>
      </c>
      <c r="G745" s="1" t="s">
        <v>87</v>
      </c>
      <c r="I745" s="1" t="s">
        <v>187</v>
      </c>
      <c r="J745">
        <v>14</v>
      </c>
      <c r="K745" t="s">
        <v>60</v>
      </c>
      <c r="W745" s="1" t="s">
        <v>75</v>
      </c>
      <c r="AB745" t="s">
        <v>84</v>
      </c>
      <c r="AC745" t="s">
        <v>506</v>
      </c>
    </row>
    <row r="746" spans="1:29" x14ac:dyDescent="0.25">
      <c r="A746">
        <v>16</v>
      </c>
      <c r="C746" t="s">
        <v>59</v>
      </c>
      <c r="G746" s="1" t="s">
        <v>87</v>
      </c>
      <c r="I746" s="1" t="s">
        <v>187</v>
      </c>
      <c r="J746">
        <v>14</v>
      </c>
      <c r="K746" t="s">
        <v>60</v>
      </c>
      <c r="W746" s="1" t="s">
        <v>75</v>
      </c>
      <c r="AB746" t="s">
        <v>84</v>
      </c>
      <c r="AC746" t="s">
        <v>507</v>
      </c>
    </row>
    <row r="747" spans="1:29" x14ac:dyDescent="0.25">
      <c r="A747">
        <v>17</v>
      </c>
      <c r="C747" t="s">
        <v>59</v>
      </c>
      <c r="G747" s="1" t="s">
        <v>87</v>
      </c>
      <c r="I747" s="1" t="s">
        <v>187</v>
      </c>
      <c r="J747">
        <v>14</v>
      </c>
      <c r="K747" t="s">
        <v>60</v>
      </c>
      <c r="W747" s="1" t="s">
        <v>75</v>
      </c>
      <c r="AB747" t="s">
        <v>84</v>
      </c>
      <c r="AC747" t="s">
        <v>508</v>
      </c>
    </row>
    <row r="748" spans="1:29" x14ac:dyDescent="0.25">
      <c r="A748">
        <v>18</v>
      </c>
      <c r="C748" t="s">
        <v>59</v>
      </c>
      <c r="G748" s="1" t="s">
        <v>87</v>
      </c>
      <c r="I748" s="1" t="s">
        <v>187</v>
      </c>
      <c r="J748">
        <v>14</v>
      </c>
      <c r="K748" t="s">
        <v>60</v>
      </c>
      <c r="W748" s="1" t="s">
        <v>75</v>
      </c>
      <c r="AB748" t="s">
        <v>84</v>
      </c>
      <c r="AC748" t="s">
        <v>509</v>
      </c>
    </row>
    <row r="749" spans="1:29" x14ac:dyDescent="0.25">
      <c r="A749">
        <v>19</v>
      </c>
      <c r="C749" t="s">
        <v>59</v>
      </c>
      <c r="G749" s="1" t="s">
        <v>87</v>
      </c>
      <c r="I749" s="1" t="s">
        <v>187</v>
      </c>
      <c r="J749">
        <v>14</v>
      </c>
      <c r="K749" t="s">
        <v>60</v>
      </c>
      <c r="W749" s="1" t="s">
        <v>75</v>
      </c>
      <c r="AB749" t="s">
        <v>84</v>
      </c>
      <c r="AC749" t="s">
        <v>510</v>
      </c>
    </row>
    <row r="750" spans="1:29" x14ac:dyDescent="0.25">
      <c r="A750">
        <v>20</v>
      </c>
      <c r="C750" t="s">
        <v>59</v>
      </c>
      <c r="G750" s="1" t="s">
        <v>87</v>
      </c>
      <c r="I750" s="1" t="s">
        <v>187</v>
      </c>
      <c r="J750">
        <v>14</v>
      </c>
      <c r="K750" t="s">
        <v>60</v>
      </c>
      <c r="W750" s="1" t="s">
        <v>75</v>
      </c>
      <c r="AB750" t="s">
        <v>84</v>
      </c>
      <c r="AC750" t="s">
        <v>511</v>
      </c>
    </row>
    <row r="751" spans="1:29" x14ac:dyDescent="0.25">
      <c r="A751">
        <v>21</v>
      </c>
      <c r="C751" t="s">
        <v>59</v>
      </c>
      <c r="G751" s="1" t="s">
        <v>87</v>
      </c>
      <c r="I751" s="1" t="s">
        <v>187</v>
      </c>
      <c r="J751">
        <v>14</v>
      </c>
      <c r="K751" t="s">
        <v>60</v>
      </c>
      <c r="W751" s="1" t="s">
        <v>75</v>
      </c>
      <c r="AB751" t="s">
        <v>84</v>
      </c>
      <c r="AC751" t="s">
        <v>512</v>
      </c>
    </row>
    <row r="752" spans="1:29" x14ac:dyDescent="0.25">
      <c r="A752">
        <v>22</v>
      </c>
      <c r="C752" t="s">
        <v>59</v>
      </c>
      <c r="G752" s="1" t="s">
        <v>87</v>
      </c>
      <c r="I752" s="1" t="s">
        <v>187</v>
      </c>
      <c r="J752">
        <v>14</v>
      </c>
      <c r="K752" t="s">
        <v>60</v>
      </c>
      <c r="W752" s="1" t="s">
        <v>75</v>
      </c>
      <c r="AB752" t="s">
        <v>84</v>
      </c>
      <c r="AC752" t="s">
        <v>513</v>
      </c>
    </row>
    <row r="753" spans="1:49" x14ac:dyDescent="0.25">
      <c r="A753">
        <v>23</v>
      </c>
      <c r="C753" t="s">
        <v>59</v>
      </c>
      <c r="G753" s="1" t="s">
        <v>87</v>
      </c>
      <c r="I753" s="1" t="s">
        <v>187</v>
      </c>
      <c r="J753">
        <v>14</v>
      </c>
      <c r="K753" t="s">
        <v>60</v>
      </c>
      <c r="W753" s="1" t="s">
        <v>75</v>
      </c>
      <c r="AB753" t="s">
        <v>84</v>
      </c>
      <c r="AC753" t="s">
        <v>514</v>
      </c>
    </row>
    <row r="754" spans="1:49" x14ac:dyDescent="0.25">
      <c r="A754">
        <v>24</v>
      </c>
      <c r="C754" t="s">
        <v>59</v>
      </c>
      <c r="G754" s="1" t="s">
        <v>87</v>
      </c>
      <c r="I754" s="1" t="s">
        <v>187</v>
      </c>
      <c r="J754">
        <v>14</v>
      </c>
      <c r="K754" t="s">
        <v>60</v>
      </c>
      <c r="W754" s="1" t="s">
        <v>75</v>
      </c>
      <c r="AB754" t="s">
        <v>84</v>
      </c>
      <c r="AC754" t="s">
        <v>515</v>
      </c>
    </row>
    <row r="755" spans="1:49" x14ac:dyDescent="0.25">
      <c r="A755">
        <v>25</v>
      </c>
      <c r="C755" t="s">
        <v>59</v>
      </c>
      <c r="G755" s="1" t="s">
        <v>87</v>
      </c>
      <c r="I755" s="1" t="s">
        <v>187</v>
      </c>
      <c r="J755">
        <v>14</v>
      </c>
      <c r="K755" t="s">
        <v>60</v>
      </c>
      <c r="W755" s="1" t="s">
        <v>75</v>
      </c>
      <c r="AB755" t="s">
        <v>84</v>
      </c>
      <c r="AC755" t="s">
        <v>516</v>
      </c>
    </row>
    <row r="756" spans="1:49" x14ac:dyDescent="0.25">
      <c r="A756">
        <v>26</v>
      </c>
      <c r="C756" t="s">
        <v>59</v>
      </c>
      <c r="G756" s="1" t="s">
        <v>87</v>
      </c>
      <c r="I756" s="1" t="s">
        <v>187</v>
      </c>
      <c r="J756">
        <v>14</v>
      </c>
      <c r="K756" t="s">
        <v>60</v>
      </c>
      <c r="W756" s="1" t="s">
        <v>75</v>
      </c>
      <c r="AB756" t="s">
        <v>84</v>
      </c>
      <c r="AC756" t="s">
        <v>517</v>
      </c>
    </row>
    <row r="757" spans="1:49" x14ac:dyDescent="0.25">
      <c r="A757">
        <v>27</v>
      </c>
      <c r="C757" t="s">
        <v>59</v>
      </c>
      <c r="G757" s="1" t="s">
        <v>87</v>
      </c>
      <c r="I757" s="1" t="s">
        <v>187</v>
      </c>
      <c r="J757">
        <v>14</v>
      </c>
      <c r="K757" t="s">
        <v>60</v>
      </c>
      <c r="W757" s="1" t="s">
        <v>75</v>
      </c>
      <c r="AB757" t="s">
        <v>84</v>
      </c>
      <c r="AC757" t="s">
        <v>518</v>
      </c>
    </row>
    <row r="758" spans="1:49" x14ac:dyDescent="0.25">
      <c r="A758">
        <v>28</v>
      </c>
      <c r="C758" t="s">
        <v>59</v>
      </c>
      <c r="G758" s="1" t="s">
        <v>87</v>
      </c>
      <c r="I758" s="1" t="s">
        <v>187</v>
      </c>
      <c r="J758">
        <v>14</v>
      </c>
      <c r="K758" t="s">
        <v>60</v>
      </c>
      <c r="W758" s="1" t="s">
        <v>75</v>
      </c>
      <c r="AB758" t="s">
        <v>84</v>
      </c>
      <c r="AC758" t="s">
        <v>519</v>
      </c>
    </row>
    <row r="759" spans="1:49" x14ac:dyDescent="0.25">
      <c r="A759">
        <v>29</v>
      </c>
      <c r="C759" t="s">
        <v>59</v>
      </c>
      <c r="G759" s="1" t="s">
        <v>87</v>
      </c>
      <c r="I759" s="1" t="s">
        <v>187</v>
      </c>
      <c r="J759">
        <v>14</v>
      </c>
      <c r="K759" t="s">
        <v>60</v>
      </c>
      <c r="W759" s="1" t="s">
        <v>75</v>
      </c>
      <c r="AB759" t="s">
        <v>84</v>
      </c>
      <c r="AC759" t="s">
        <v>520</v>
      </c>
    </row>
    <row r="760" spans="1:49" x14ac:dyDescent="0.25">
      <c r="A760">
        <v>30</v>
      </c>
      <c r="C760" t="s">
        <v>59</v>
      </c>
      <c r="G760" s="1" t="s">
        <v>87</v>
      </c>
      <c r="I760" s="1" t="s">
        <v>187</v>
      </c>
      <c r="J760">
        <v>14</v>
      </c>
      <c r="K760" t="s">
        <v>60</v>
      </c>
      <c r="W760" s="1" t="s">
        <v>75</v>
      </c>
      <c r="AB760" t="s">
        <v>84</v>
      </c>
      <c r="AC760" t="s">
        <v>521</v>
      </c>
    </row>
    <row r="761" spans="1:49" x14ac:dyDescent="0.25">
      <c r="A761">
        <v>1</v>
      </c>
      <c r="C761" t="s">
        <v>58</v>
      </c>
      <c r="G761" s="1" t="s">
        <v>87</v>
      </c>
      <c r="I761" s="1" t="s">
        <v>187</v>
      </c>
      <c r="J761">
        <v>14</v>
      </c>
      <c r="K761" t="s">
        <v>60</v>
      </c>
      <c r="W761" s="1" t="s">
        <v>75</v>
      </c>
      <c r="AB761" t="s">
        <v>85</v>
      </c>
      <c r="AC761" t="str">
        <f t="shared" ref="AC761:AC792" si="14">"A14"&amp;AB761&amp;"-"&amp;AF761</f>
        <v>A14RT-G1</v>
      </c>
      <c r="AF761" t="s">
        <v>290</v>
      </c>
    </row>
    <row r="762" spans="1:49" x14ac:dyDescent="0.25">
      <c r="A762">
        <v>2</v>
      </c>
      <c r="C762" t="s">
        <v>58</v>
      </c>
      <c r="G762" s="1" t="s">
        <v>87</v>
      </c>
      <c r="I762" s="1" t="s">
        <v>187</v>
      </c>
      <c r="J762">
        <v>14</v>
      </c>
      <c r="K762" t="s">
        <v>60</v>
      </c>
      <c r="W762" s="1" t="s">
        <v>75</v>
      </c>
      <c r="AB762" t="s">
        <v>85</v>
      </c>
      <c r="AC762" t="str">
        <f t="shared" si="14"/>
        <v>A14RT-H4</v>
      </c>
      <c r="AD762" s="8">
        <v>43372</v>
      </c>
      <c r="AE762">
        <v>30</v>
      </c>
      <c r="AF762" t="s">
        <v>140</v>
      </c>
      <c r="AG762" t="s">
        <v>956</v>
      </c>
      <c r="AI762">
        <v>5</v>
      </c>
      <c r="AJ762">
        <v>6</v>
      </c>
      <c r="AK762" s="53">
        <v>0.47916666666666669</v>
      </c>
      <c r="AL762" s="8">
        <v>43379</v>
      </c>
      <c r="AM762" s="53">
        <v>0.90277777777777779</v>
      </c>
      <c r="AO762">
        <v>4</v>
      </c>
      <c r="AP762">
        <v>7</v>
      </c>
      <c r="AQ762" s="8">
        <v>43379</v>
      </c>
      <c r="AR762" s="53">
        <v>0.90277777777777779</v>
      </c>
      <c r="AS762" s="8">
        <v>43447</v>
      </c>
      <c r="AT762" s="53">
        <v>0.83333333333333337</v>
      </c>
      <c r="AU762" t="s">
        <v>1809</v>
      </c>
      <c r="AV762" s="8">
        <v>43447</v>
      </c>
      <c r="AW762">
        <v>0</v>
      </c>
    </row>
    <row r="763" spans="1:49" x14ac:dyDescent="0.25">
      <c r="A763">
        <v>3</v>
      </c>
      <c r="C763" t="s">
        <v>58</v>
      </c>
      <c r="G763" s="1" t="s">
        <v>87</v>
      </c>
      <c r="I763" s="1" t="s">
        <v>187</v>
      </c>
      <c r="J763">
        <v>14</v>
      </c>
      <c r="K763" t="s">
        <v>60</v>
      </c>
      <c r="W763" s="1" t="s">
        <v>75</v>
      </c>
      <c r="AB763" t="s">
        <v>85</v>
      </c>
      <c r="AC763" t="str">
        <f t="shared" si="14"/>
        <v>A14RT-E11</v>
      </c>
      <c r="AD763" s="8">
        <v>43373</v>
      </c>
      <c r="AE763">
        <v>31</v>
      </c>
      <c r="AF763" t="s">
        <v>338</v>
      </c>
      <c r="AG763" t="s">
        <v>956</v>
      </c>
      <c r="AN763" t="s">
        <v>1024</v>
      </c>
    </row>
    <row r="764" spans="1:49" x14ac:dyDescent="0.25">
      <c r="A764">
        <v>4</v>
      </c>
      <c r="C764" t="s">
        <v>58</v>
      </c>
      <c r="G764" s="1" t="s">
        <v>87</v>
      </c>
      <c r="I764" s="1" t="s">
        <v>187</v>
      </c>
      <c r="J764">
        <v>14</v>
      </c>
      <c r="K764" t="s">
        <v>60</v>
      </c>
      <c r="W764" s="1" t="s">
        <v>75</v>
      </c>
      <c r="AB764" t="s">
        <v>85</v>
      </c>
      <c r="AC764" t="str">
        <f t="shared" si="14"/>
        <v>A14RT-G10</v>
      </c>
      <c r="AF764" t="s">
        <v>302</v>
      </c>
    </row>
    <row r="765" spans="1:49" x14ac:dyDescent="0.25">
      <c r="A765">
        <v>5</v>
      </c>
      <c r="C765" t="s">
        <v>58</v>
      </c>
      <c r="G765" s="1" t="s">
        <v>87</v>
      </c>
      <c r="I765" s="1" t="s">
        <v>187</v>
      </c>
      <c r="J765">
        <v>14</v>
      </c>
      <c r="K765" t="s">
        <v>60</v>
      </c>
      <c r="W765" s="1" t="s">
        <v>75</v>
      </c>
      <c r="AB765" t="s">
        <v>85</v>
      </c>
      <c r="AC765" t="str">
        <f t="shared" si="14"/>
        <v>A14RT-B9</v>
      </c>
      <c r="AD765" s="8">
        <v>43373</v>
      </c>
      <c r="AE765">
        <v>31</v>
      </c>
      <c r="AF765" t="s">
        <v>125</v>
      </c>
      <c r="AG765" t="s">
        <v>956</v>
      </c>
      <c r="AI765">
        <v>12</v>
      </c>
      <c r="AJ765">
        <v>6</v>
      </c>
      <c r="AK765" s="53">
        <v>0.52777777777777779</v>
      </c>
      <c r="AL765" s="8">
        <v>43381</v>
      </c>
      <c r="AM765" s="53">
        <v>0.84375</v>
      </c>
      <c r="AO765">
        <v>4</v>
      </c>
      <c r="AP765">
        <v>25</v>
      </c>
      <c r="AQ765" s="8">
        <v>43381</v>
      </c>
      <c r="AR765" s="53">
        <v>0.84375</v>
      </c>
      <c r="AS765" s="8">
        <v>43389</v>
      </c>
      <c r="AT765" s="53">
        <v>0.83333333333333337</v>
      </c>
      <c r="AV765" s="8">
        <v>43389</v>
      </c>
      <c r="AW765">
        <v>0</v>
      </c>
    </row>
    <row r="766" spans="1:49" x14ac:dyDescent="0.25">
      <c r="A766">
        <v>6</v>
      </c>
      <c r="C766" t="s">
        <v>58</v>
      </c>
      <c r="G766" s="1" t="s">
        <v>87</v>
      </c>
      <c r="I766" s="1" t="s">
        <v>187</v>
      </c>
      <c r="J766">
        <v>14</v>
      </c>
      <c r="K766" t="s">
        <v>60</v>
      </c>
      <c r="W766" s="1" t="s">
        <v>75</v>
      </c>
      <c r="AB766" t="s">
        <v>85</v>
      </c>
      <c r="AC766" t="str">
        <f t="shared" si="14"/>
        <v>A14RT-B2</v>
      </c>
      <c r="AF766" t="s">
        <v>142</v>
      </c>
    </row>
    <row r="767" spans="1:49" x14ac:dyDescent="0.25">
      <c r="A767">
        <v>7</v>
      </c>
      <c r="C767" t="s">
        <v>58</v>
      </c>
      <c r="G767" s="1" t="s">
        <v>87</v>
      </c>
      <c r="I767" s="1" t="s">
        <v>187</v>
      </c>
      <c r="J767">
        <v>14</v>
      </c>
      <c r="K767" t="s">
        <v>60</v>
      </c>
      <c r="W767" s="1" t="s">
        <v>75</v>
      </c>
      <c r="AB767" t="s">
        <v>85</v>
      </c>
      <c r="AC767" t="str">
        <f t="shared" si="14"/>
        <v>A14RT-F10</v>
      </c>
      <c r="AF767" t="s">
        <v>289</v>
      </c>
    </row>
    <row r="768" spans="1:49" x14ac:dyDescent="0.25">
      <c r="A768">
        <v>8</v>
      </c>
      <c r="C768" t="s">
        <v>58</v>
      </c>
      <c r="G768" s="1" t="s">
        <v>87</v>
      </c>
      <c r="I768" s="1" t="s">
        <v>187</v>
      </c>
      <c r="J768">
        <v>14</v>
      </c>
      <c r="K768" t="s">
        <v>60</v>
      </c>
      <c r="W768" s="1" t="s">
        <v>75</v>
      </c>
      <c r="AB768" t="s">
        <v>85</v>
      </c>
      <c r="AC768" t="str">
        <f t="shared" si="14"/>
        <v>A14RT-E12</v>
      </c>
      <c r="AF768" t="s">
        <v>175</v>
      </c>
    </row>
    <row r="769" spans="1:49" x14ac:dyDescent="0.25">
      <c r="A769">
        <v>9</v>
      </c>
      <c r="C769" t="s">
        <v>58</v>
      </c>
      <c r="G769" s="1" t="s">
        <v>87</v>
      </c>
      <c r="I769" s="1" t="s">
        <v>187</v>
      </c>
      <c r="J769">
        <v>14</v>
      </c>
      <c r="K769" t="s">
        <v>60</v>
      </c>
      <c r="W769" s="1" t="s">
        <v>75</v>
      </c>
      <c r="AB769" t="s">
        <v>85</v>
      </c>
      <c r="AC769" t="str">
        <f t="shared" si="14"/>
        <v>A14RT-C5</v>
      </c>
      <c r="AF769" t="s">
        <v>123</v>
      </c>
    </row>
    <row r="770" spans="1:49" x14ac:dyDescent="0.25">
      <c r="A770">
        <v>10</v>
      </c>
      <c r="C770" t="s">
        <v>58</v>
      </c>
      <c r="G770" s="1" t="s">
        <v>87</v>
      </c>
      <c r="I770" s="1" t="s">
        <v>187</v>
      </c>
      <c r="J770">
        <v>14</v>
      </c>
      <c r="K770" t="s">
        <v>60</v>
      </c>
      <c r="W770" s="1" t="s">
        <v>75</v>
      </c>
      <c r="AB770" t="s">
        <v>85</v>
      </c>
      <c r="AC770" t="str">
        <f t="shared" si="14"/>
        <v>A14RT-G11</v>
      </c>
      <c r="AD770" s="8">
        <v>43372</v>
      </c>
      <c r="AE770">
        <v>30</v>
      </c>
      <c r="AF770" t="s">
        <v>249</v>
      </c>
      <c r="AG770" t="s">
        <v>956</v>
      </c>
      <c r="AI770">
        <v>9</v>
      </c>
      <c r="AJ770">
        <v>6</v>
      </c>
      <c r="AK770" s="53">
        <v>0.47916666666666669</v>
      </c>
      <c r="AL770" s="8">
        <v>43379</v>
      </c>
      <c r="AM770" s="53">
        <v>0.90277777777777779</v>
      </c>
      <c r="AO770">
        <v>5</v>
      </c>
      <c r="AP770">
        <v>8</v>
      </c>
      <c r="AQ770" s="8">
        <v>43379</v>
      </c>
      <c r="AR770" s="53">
        <v>0.90277777777777779</v>
      </c>
      <c r="AS770" s="8">
        <v>43475</v>
      </c>
      <c r="AT770" s="53">
        <v>0.83333333333333337</v>
      </c>
      <c r="AV770" s="8">
        <v>43475</v>
      </c>
      <c r="AW770">
        <v>0</v>
      </c>
    </row>
    <row r="771" spans="1:49" x14ac:dyDescent="0.25">
      <c r="A771">
        <v>11</v>
      </c>
      <c r="C771" t="s">
        <v>58</v>
      </c>
      <c r="G771" s="1" t="s">
        <v>87</v>
      </c>
      <c r="I771" s="1" t="s">
        <v>187</v>
      </c>
      <c r="J771">
        <v>14</v>
      </c>
      <c r="K771" t="s">
        <v>60</v>
      </c>
      <c r="W771" s="1" t="s">
        <v>75</v>
      </c>
      <c r="AB771" t="s">
        <v>85</v>
      </c>
      <c r="AC771" t="str">
        <f t="shared" si="14"/>
        <v>A14RT-C7</v>
      </c>
      <c r="AF771" t="s">
        <v>135</v>
      </c>
    </row>
    <row r="772" spans="1:49" x14ac:dyDescent="0.25">
      <c r="A772">
        <v>12</v>
      </c>
      <c r="C772" t="s">
        <v>58</v>
      </c>
      <c r="G772" s="1" t="s">
        <v>87</v>
      </c>
      <c r="I772" s="1" t="s">
        <v>187</v>
      </c>
      <c r="J772">
        <v>14</v>
      </c>
      <c r="K772" t="s">
        <v>60</v>
      </c>
      <c r="W772" s="1" t="s">
        <v>75</v>
      </c>
      <c r="AB772" t="s">
        <v>85</v>
      </c>
      <c r="AC772" t="str">
        <f t="shared" si="14"/>
        <v>A14RT-B1</v>
      </c>
      <c r="AF772" t="s">
        <v>169</v>
      </c>
    </row>
    <row r="773" spans="1:49" x14ac:dyDescent="0.25">
      <c r="A773">
        <v>13</v>
      </c>
      <c r="C773" t="s">
        <v>58</v>
      </c>
      <c r="G773" s="1" t="s">
        <v>87</v>
      </c>
      <c r="I773" s="1" t="s">
        <v>187</v>
      </c>
      <c r="J773">
        <v>14</v>
      </c>
      <c r="K773" t="s">
        <v>60</v>
      </c>
      <c r="W773" s="1" t="s">
        <v>75</v>
      </c>
      <c r="AB773" t="s">
        <v>85</v>
      </c>
      <c r="AC773" t="str">
        <f t="shared" si="14"/>
        <v>A14RT-H9</v>
      </c>
      <c r="AD773" s="8">
        <v>43373</v>
      </c>
      <c r="AE773">
        <v>31</v>
      </c>
      <c r="AF773" t="s">
        <v>287</v>
      </c>
      <c r="AG773" t="s">
        <v>956</v>
      </c>
      <c r="AI773">
        <v>19</v>
      </c>
      <c r="AJ773">
        <v>6</v>
      </c>
      <c r="AK773" s="53">
        <v>0.52777777777777779</v>
      </c>
      <c r="AL773" s="8">
        <v>43381</v>
      </c>
      <c r="AM773" s="53">
        <v>0.84375</v>
      </c>
      <c r="AO773">
        <v>4</v>
      </c>
      <c r="AP773">
        <v>19</v>
      </c>
      <c r="AQ773" s="8">
        <v>43381</v>
      </c>
      <c r="AR773" s="53">
        <v>0.84375</v>
      </c>
      <c r="AS773" s="8">
        <v>43483</v>
      </c>
      <c r="AT773" s="53">
        <v>0.85416666666666663</v>
      </c>
      <c r="AU773" t="s">
        <v>1764</v>
      </c>
      <c r="AV773" s="8">
        <v>43483</v>
      </c>
      <c r="AW773">
        <v>0</v>
      </c>
    </row>
    <row r="774" spans="1:49" x14ac:dyDescent="0.25">
      <c r="A774">
        <v>14</v>
      </c>
      <c r="C774" t="s">
        <v>58</v>
      </c>
      <c r="G774" s="1" t="s">
        <v>87</v>
      </c>
      <c r="I774" s="1" t="s">
        <v>187</v>
      </c>
      <c r="J774">
        <v>14</v>
      </c>
      <c r="K774" t="s">
        <v>60</v>
      </c>
      <c r="W774" s="1" t="s">
        <v>75</v>
      </c>
      <c r="AB774" t="s">
        <v>85</v>
      </c>
      <c r="AC774" t="str">
        <f t="shared" si="14"/>
        <v>A14RT-D1</v>
      </c>
      <c r="AF774" t="s">
        <v>288</v>
      </c>
    </row>
    <row r="775" spans="1:49" x14ac:dyDescent="0.25">
      <c r="A775">
        <v>15</v>
      </c>
      <c r="C775" t="s">
        <v>58</v>
      </c>
      <c r="G775" s="1" t="s">
        <v>87</v>
      </c>
      <c r="I775" s="1" t="s">
        <v>187</v>
      </c>
      <c r="J775">
        <v>14</v>
      </c>
      <c r="K775" t="s">
        <v>60</v>
      </c>
      <c r="W775" s="1" t="s">
        <v>75</v>
      </c>
      <c r="AB775" t="s">
        <v>85</v>
      </c>
      <c r="AC775" t="str">
        <f t="shared" si="14"/>
        <v>A14RT-D11</v>
      </c>
      <c r="AD775" s="8">
        <v>43381</v>
      </c>
      <c r="AE775">
        <v>39</v>
      </c>
      <c r="AF775" t="s">
        <v>128</v>
      </c>
      <c r="AG775" t="s">
        <v>956</v>
      </c>
      <c r="AI775">
        <v>11</v>
      </c>
      <c r="AJ775">
        <v>1</v>
      </c>
      <c r="AK775" s="53">
        <v>0.54999999999999993</v>
      </c>
      <c r="AL775" s="8">
        <v>43389</v>
      </c>
      <c r="AM775" s="53">
        <v>0.81944444444444453</v>
      </c>
      <c r="AO775">
        <v>7</v>
      </c>
      <c r="AP775">
        <v>3</v>
      </c>
      <c r="AQ775" s="8">
        <v>43389</v>
      </c>
      <c r="AR775" s="53">
        <v>0.81944444444444453</v>
      </c>
      <c r="AS775" s="8">
        <v>43516</v>
      </c>
      <c r="AT775" s="53">
        <v>0.83333333333333337</v>
      </c>
      <c r="AV775" s="8">
        <v>43516</v>
      </c>
      <c r="AW775">
        <v>0</v>
      </c>
    </row>
    <row r="776" spans="1:49" x14ac:dyDescent="0.25">
      <c r="A776">
        <v>16</v>
      </c>
      <c r="C776" t="s">
        <v>59</v>
      </c>
      <c r="G776" s="1" t="s">
        <v>87</v>
      </c>
      <c r="I776" s="1" t="s">
        <v>187</v>
      </c>
      <c r="J776">
        <v>14</v>
      </c>
      <c r="K776" t="s">
        <v>60</v>
      </c>
      <c r="W776" s="1" t="s">
        <v>75</v>
      </c>
      <c r="AB776" t="s">
        <v>85</v>
      </c>
      <c r="AC776" t="str">
        <f t="shared" si="14"/>
        <v>A14RT-H3</v>
      </c>
      <c r="AF776" t="s">
        <v>165</v>
      </c>
    </row>
    <row r="777" spans="1:49" x14ac:dyDescent="0.25">
      <c r="A777">
        <v>17</v>
      </c>
      <c r="C777" t="s">
        <v>59</v>
      </c>
      <c r="G777" s="1" t="s">
        <v>87</v>
      </c>
      <c r="I777" s="1" t="s">
        <v>187</v>
      </c>
      <c r="J777">
        <v>14</v>
      </c>
      <c r="K777" t="s">
        <v>60</v>
      </c>
      <c r="W777" s="1" t="s">
        <v>75</v>
      </c>
      <c r="AB777" t="s">
        <v>85</v>
      </c>
      <c r="AC777" t="str">
        <f t="shared" si="14"/>
        <v>A14RT-F7</v>
      </c>
      <c r="AD777" s="8">
        <v>43373</v>
      </c>
      <c r="AE777">
        <v>31</v>
      </c>
      <c r="AF777" t="s">
        <v>171</v>
      </c>
      <c r="AG777" t="s">
        <v>956</v>
      </c>
      <c r="AI777">
        <v>13</v>
      </c>
      <c r="AJ777">
        <v>6</v>
      </c>
      <c r="AK777" s="53">
        <v>0.52777777777777779</v>
      </c>
      <c r="AL777" s="8">
        <v>43381</v>
      </c>
      <c r="AM777" s="53">
        <v>0.84375</v>
      </c>
      <c r="AO777">
        <v>4</v>
      </c>
      <c r="AP777">
        <v>6</v>
      </c>
      <c r="AQ777" s="8">
        <v>43381</v>
      </c>
      <c r="AR777" s="53">
        <v>0.84375</v>
      </c>
      <c r="AS777" s="8">
        <v>43430</v>
      </c>
      <c r="AT777" s="53">
        <v>0.86111111111111116</v>
      </c>
      <c r="AV777" s="8">
        <v>43430</v>
      </c>
      <c r="AW777">
        <v>0</v>
      </c>
    </row>
    <row r="778" spans="1:49" x14ac:dyDescent="0.25">
      <c r="A778">
        <v>18</v>
      </c>
      <c r="C778" t="s">
        <v>59</v>
      </c>
      <c r="G778" s="1" t="s">
        <v>87</v>
      </c>
      <c r="I778" s="1" t="s">
        <v>187</v>
      </c>
      <c r="J778">
        <v>14</v>
      </c>
      <c r="K778" t="s">
        <v>60</v>
      </c>
      <c r="W778" s="1" t="s">
        <v>75</v>
      </c>
      <c r="AB778" t="s">
        <v>85</v>
      </c>
      <c r="AC778" t="str">
        <f t="shared" si="14"/>
        <v>A14RT-G9</v>
      </c>
      <c r="AD778" s="8">
        <v>43408</v>
      </c>
      <c r="AE778" s="83">
        <f>AD778-I780</f>
        <v>67</v>
      </c>
      <c r="AF778" t="s">
        <v>159</v>
      </c>
      <c r="AG778" t="s">
        <v>956</v>
      </c>
      <c r="AN778" t="s">
        <v>1765</v>
      </c>
      <c r="AV778" s="8">
        <v>43408</v>
      </c>
      <c r="AW778">
        <v>1</v>
      </c>
    </row>
    <row r="779" spans="1:49" x14ac:dyDescent="0.25">
      <c r="A779">
        <v>19</v>
      </c>
      <c r="C779" t="s">
        <v>59</v>
      </c>
      <c r="G779" s="1" t="s">
        <v>87</v>
      </c>
      <c r="I779" s="1" t="s">
        <v>187</v>
      </c>
      <c r="J779">
        <v>14</v>
      </c>
      <c r="K779" t="s">
        <v>60</v>
      </c>
      <c r="W779" s="1" t="s">
        <v>75</v>
      </c>
      <c r="AB779" t="s">
        <v>85</v>
      </c>
      <c r="AC779" t="str">
        <f t="shared" si="14"/>
        <v>A14RT-D6</v>
      </c>
      <c r="AF779" t="s">
        <v>160</v>
      </c>
    </row>
    <row r="780" spans="1:49" x14ac:dyDescent="0.25">
      <c r="A780">
        <v>20</v>
      </c>
      <c r="C780" t="s">
        <v>59</v>
      </c>
      <c r="G780" s="1" t="s">
        <v>87</v>
      </c>
      <c r="I780" s="1" t="s">
        <v>187</v>
      </c>
      <c r="J780">
        <v>14</v>
      </c>
      <c r="K780" t="s">
        <v>60</v>
      </c>
      <c r="W780" s="1" t="s">
        <v>75</v>
      </c>
      <c r="AB780" t="s">
        <v>85</v>
      </c>
      <c r="AC780" t="str">
        <f t="shared" si="14"/>
        <v>A14RT-A9</v>
      </c>
      <c r="AD780" s="8">
        <v>43371</v>
      </c>
      <c r="AE780">
        <v>29</v>
      </c>
      <c r="AF780" t="s">
        <v>133</v>
      </c>
      <c r="AG780" t="s">
        <v>956</v>
      </c>
      <c r="AI780">
        <v>17</v>
      </c>
      <c r="AJ780">
        <v>6</v>
      </c>
      <c r="AK780" s="53">
        <v>0.5</v>
      </c>
      <c r="AL780" s="8">
        <v>43379</v>
      </c>
      <c r="AM780" s="53">
        <v>0.90277777777777779</v>
      </c>
      <c r="AO780">
        <v>4</v>
      </c>
      <c r="AP780">
        <v>32</v>
      </c>
      <c r="AQ780" s="8">
        <v>43379</v>
      </c>
      <c r="AR780" s="53">
        <v>0.90277777777777779</v>
      </c>
      <c r="AS780" s="8">
        <v>43460</v>
      </c>
      <c r="AT780" s="53">
        <v>0.83333333333333337</v>
      </c>
      <c r="AV780" s="8">
        <v>43460</v>
      </c>
      <c r="AW780">
        <v>0</v>
      </c>
    </row>
    <row r="781" spans="1:49" x14ac:dyDescent="0.25">
      <c r="A781">
        <v>21</v>
      </c>
      <c r="C781" t="s">
        <v>59</v>
      </c>
      <c r="G781" s="1" t="s">
        <v>87</v>
      </c>
      <c r="I781" s="1" t="s">
        <v>187</v>
      </c>
      <c r="J781">
        <v>14</v>
      </c>
      <c r="K781" t="s">
        <v>60</v>
      </c>
      <c r="W781" s="1" t="s">
        <v>75</v>
      </c>
      <c r="AB781" t="s">
        <v>85</v>
      </c>
      <c r="AC781" t="str">
        <f t="shared" si="14"/>
        <v>A14RT-E5</v>
      </c>
      <c r="AF781" t="s">
        <v>305</v>
      </c>
    </row>
    <row r="782" spans="1:49" x14ac:dyDescent="0.25">
      <c r="A782">
        <v>22</v>
      </c>
      <c r="C782" t="s">
        <v>59</v>
      </c>
      <c r="G782" s="1" t="s">
        <v>87</v>
      </c>
      <c r="I782" s="1" t="s">
        <v>187</v>
      </c>
      <c r="J782">
        <v>14</v>
      </c>
      <c r="K782" t="s">
        <v>60</v>
      </c>
      <c r="W782" s="1" t="s">
        <v>75</v>
      </c>
      <c r="AB782" t="s">
        <v>85</v>
      </c>
      <c r="AC782" t="str">
        <f t="shared" si="14"/>
        <v>A14RT-B11</v>
      </c>
      <c r="AD782" s="8">
        <v>43398</v>
      </c>
      <c r="AE782">
        <v>56</v>
      </c>
      <c r="AF782" t="s">
        <v>129</v>
      </c>
      <c r="AG782" t="s">
        <v>956</v>
      </c>
      <c r="AH782" s="8">
        <v>43400</v>
      </c>
      <c r="AI782">
        <v>9</v>
      </c>
      <c r="AJ782">
        <v>2</v>
      </c>
      <c r="AK782" s="53">
        <v>2.0833333333333332E-2</v>
      </c>
      <c r="AL782" s="8">
        <v>43435</v>
      </c>
      <c r="AM782" s="53">
        <v>0.54166666666666663</v>
      </c>
      <c r="AV782" s="8">
        <v>43435</v>
      </c>
      <c r="AW782">
        <v>0</v>
      </c>
    </row>
    <row r="783" spans="1:49" x14ac:dyDescent="0.25">
      <c r="A783">
        <v>23</v>
      </c>
      <c r="C783" t="s">
        <v>59</v>
      </c>
      <c r="G783" s="1" t="s">
        <v>87</v>
      </c>
      <c r="I783" s="1" t="s">
        <v>187</v>
      </c>
      <c r="J783">
        <v>14</v>
      </c>
      <c r="K783" t="s">
        <v>60</v>
      </c>
      <c r="W783" s="1" t="s">
        <v>75</v>
      </c>
      <c r="AB783" t="s">
        <v>85</v>
      </c>
      <c r="AC783" t="str">
        <f t="shared" si="14"/>
        <v>A14RT-A12</v>
      </c>
      <c r="AD783" s="8">
        <v>43370</v>
      </c>
      <c r="AE783">
        <v>28</v>
      </c>
      <c r="AF783" t="s">
        <v>284</v>
      </c>
      <c r="AG783" t="s">
        <v>956</v>
      </c>
      <c r="AI783">
        <v>13</v>
      </c>
      <c r="AJ783">
        <v>1</v>
      </c>
      <c r="AK783" s="53">
        <v>0.64583333333333337</v>
      </c>
      <c r="AL783" s="8">
        <v>43379</v>
      </c>
      <c r="AM783" s="53">
        <v>0.89583333333333337</v>
      </c>
      <c r="AO783">
        <v>4</v>
      </c>
      <c r="AP783">
        <v>13</v>
      </c>
      <c r="AQ783" s="8">
        <v>43379</v>
      </c>
      <c r="AR783" s="53">
        <v>0.89583333333333337</v>
      </c>
      <c r="AS783" s="8">
        <v>43412</v>
      </c>
      <c r="AT783" s="53">
        <v>0.84375</v>
      </c>
      <c r="AV783" s="8">
        <v>43412</v>
      </c>
      <c r="AW783">
        <v>0</v>
      </c>
    </row>
    <row r="784" spans="1:49" x14ac:dyDescent="0.25">
      <c r="A784">
        <v>24</v>
      </c>
      <c r="C784" t="s">
        <v>59</v>
      </c>
      <c r="G784" s="1" t="s">
        <v>87</v>
      </c>
      <c r="I784" s="1" t="s">
        <v>187</v>
      </c>
      <c r="J784">
        <v>14</v>
      </c>
      <c r="K784" t="s">
        <v>60</v>
      </c>
      <c r="W784" s="1" t="s">
        <v>75</v>
      </c>
      <c r="AB784" t="s">
        <v>85</v>
      </c>
      <c r="AC784" t="str">
        <f t="shared" si="14"/>
        <v>A14RT-F12</v>
      </c>
      <c r="AD784" s="8">
        <v>43371</v>
      </c>
      <c r="AE784">
        <v>29</v>
      </c>
      <c r="AF784" t="s">
        <v>121</v>
      </c>
      <c r="AG784" t="s">
        <v>956</v>
      </c>
      <c r="AI784">
        <v>6</v>
      </c>
      <c r="AJ784">
        <v>6</v>
      </c>
      <c r="AK784" s="53">
        <v>0.5</v>
      </c>
      <c r="AL784" s="8">
        <v>43379</v>
      </c>
      <c r="AM784" s="53">
        <v>0.89583333333333337</v>
      </c>
    </row>
    <row r="785" spans="1:49" x14ac:dyDescent="0.25">
      <c r="A785">
        <v>25</v>
      </c>
      <c r="C785" t="s">
        <v>59</v>
      </c>
      <c r="G785" s="1" t="s">
        <v>87</v>
      </c>
      <c r="I785" s="1" t="s">
        <v>187</v>
      </c>
      <c r="J785">
        <v>14</v>
      </c>
      <c r="K785" t="s">
        <v>60</v>
      </c>
      <c r="W785" s="1" t="s">
        <v>75</v>
      </c>
      <c r="AB785" t="s">
        <v>85</v>
      </c>
      <c r="AC785" t="str">
        <f t="shared" si="14"/>
        <v>A14RT-C1</v>
      </c>
      <c r="AF785" t="s">
        <v>146</v>
      </c>
    </row>
    <row r="786" spans="1:49" x14ac:dyDescent="0.25">
      <c r="A786">
        <v>26</v>
      </c>
      <c r="C786" t="s">
        <v>59</v>
      </c>
      <c r="G786" s="1" t="s">
        <v>87</v>
      </c>
      <c r="I786" s="1" t="s">
        <v>187</v>
      </c>
      <c r="J786">
        <v>14</v>
      </c>
      <c r="K786" t="s">
        <v>60</v>
      </c>
      <c r="W786" s="1" t="s">
        <v>75</v>
      </c>
      <c r="AB786" t="s">
        <v>85</v>
      </c>
      <c r="AC786" t="str">
        <f t="shared" si="14"/>
        <v>A14RT-E7</v>
      </c>
      <c r="AD786" s="8">
        <v>43373</v>
      </c>
      <c r="AE786">
        <v>31</v>
      </c>
      <c r="AF786" t="s">
        <v>131</v>
      </c>
      <c r="AG786" t="s">
        <v>956</v>
      </c>
      <c r="AI786">
        <v>22</v>
      </c>
      <c r="AJ786">
        <v>6</v>
      </c>
      <c r="AK786" s="53">
        <v>0.52777777777777779</v>
      </c>
      <c r="AL786" s="8">
        <v>43381</v>
      </c>
      <c r="AM786" s="53">
        <v>0.84375</v>
      </c>
      <c r="AN786" t="s">
        <v>1130</v>
      </c>
      <c r="AO786">
        <v>4</v>
      </c>
      <c r="AP786">
        <v>20</v>
      </c>
      <c r="AQ786" s="8">
        <v>43381</v>
      </c>
      <c r="AR786" s="53">
        <v>0.84375</v>
      </c>
      <c r="AS786" s="8">
        <v>43410</v>
      </c>
      <c r="AT786" s="53">
        <v>0.84722222222222221</v>
      </c>
      <c r="AV786" s="8">
        <v>43410</v>
      </c>
      <c r="AW786">
        <v>0</v>
      </c>
    </row>
    <row r="787" spans="1:49" x14ac:dyDescent="0.25">
      <c r="A787">
        <v>27</v>
      </c>
      <c r="C787" t="s">
        <v>59</v>
      </c>
      <c r="G787" s="1" t="s">
        <v>87</v>
      </c>
      <c r="I787" s="1" t="s">
        <v>187</v>
      </c>
      <c r="J787">
        <v>14</v>
      </c>
      <c r="K787" t="s">
        <v>60</v>
      </c>
      <c r="W787" s="1" t="s">
        <v>75</v>
      </c>
      <c r="AB787" t="s">
        <v>85</v>
      </c>
      <c r="AC787" t="str">
        <f t="shared" si="14"/>
        <v>A14RT-E1</v>
      </c>
      <c r="AD787" s="8">
        <v>43370</v>
      </c>
      <c r="AE787">
        <v>28</v>
      </c>
      <c r="AF787" t="s">
        <v>137</v>
      </c>
      <c r="AG787" t="s">
        <v>956</v>
      </c>
      <c r="AI787">
        <v>9</v>
      </c>
      <c r="AJ787">
        <v>1</v>
      </c>
      <c r="AK787" s="53">
        <v>0.64583333333333337</v>
      </c>
      <c r="AL787" s="8">
        <v>43379</v>
      </c>
      <c r="AM787" s="53">
        <v>0.89583333333333337</v>
      </c>
      <c r="AO787">
        <v>4</v>
      </c>
      <c r="AP787">
        <v>17</v>
      </c>
      <c r="AQ787" s="8">
        <v>43379</v>
      </c>
      <c r="AR787" s="53">
        <v>0.89583333333333337</v>
      </c>
      <c r="AS787" s="8">
        <v>43483</v>
      </c>
      <c r="AT787" s="53">
        <v>0.85416666666666663</v>
      </c>
      <c r="AV787" s="8">
        <v>43483</v>
      </c>
      <c r="AW787">
        <v>0</v>
      </c>
    </row>
    <row r="788" spans="1:49" x14ac:dyDescent="0.25">
      <c r="A788">
        <v>28</v>
      </c>
      <c r="C788" t="s">
        <v>59</v>
      </c>
      <c r="G788" s="1" t="s">
        <v>87</v>
      </c>
      <c r="I788" s="1" t="s">
        <v>187</v>
      </c>
      <c r="J788">
        <v>14</v>
      </c>
      <c r="K788" t="s">
        <v>60</v>
      </c>
      <c r="W788" s="1" t="s">
        <v>75</v>
      </c>
      <c r="AB788" t="s">
        <v>85</v>
      </c>
      <c r="AC788" t="str">
        <f t="shared" si="14"/>
        <v>A14RT-C12</v>
      </c>
      <c r="AF788" t="s">
        <v>303</v>
      </c>
    </row>
    <row r="789" spans="1:49" x14ac:dyDescent="0.25">
      <c r="A789">
        <v>29</v>
      </c>
      <c r="C789" t="s">
        <v>59</v>
      </c>
      <c r="G789" s="1" t="s">
        <v>87</v>
      </c>
      <c r="I789" s="1" t="s">
        <v>187</v>
      </c>
      <c r="J789">
        <v>14</v>
      </c>
      <c r="K789" t="s">
        <v>60</v>
      </c>
      <c r="W789" s="1" t="s">
        <v>75</v>
      </c>
      <c r="AB789" t="s">
        <v>85</v>
      </c>
      <c r="AC789" t="str">
        <f t="shared" si="14"/>
        <v>A14RT-H2</v>
      </c>
      <c r="AF789" t="s">
        <v>122</v>
      </c>
    </row>
    <row r="790" spans="1:49" x14ac:dyDescent="0.25">
      <c r="A790">
        <v>30</v>
      </c>
      <c r="C790" t="s">
        <v>59</v>
      </c>
      <c r="G790" s="1" t="s">
        <v>87</v>
      </c>
      <c r="I790" s="1" t="s">
        <v>187</v>
      </c>
      <c r="J790">
        <v>14</v>
      </c>
      <c r="K790" t="s">
        <v>60</v>
      </c>
      <c r="W790" s="1" t="s">
        <v>75</v>
      </c>
      <c r="AB790" t="s">
        <v>85</v>
      </c>
      <c r="AC790" t="str">
        <f t="shared" si="14"/>
        <v>A14RT-E3</v>
      </c>
      <c r="AD790" s="8">
        <v>43415</v>
      </c>
      <c r="AE790" s="83">
        <f>AD790-I790</f>
        <v>74</v>
      </c>
      <c r="AF790" t="s">
        <v>179</v>
      </c>
      <c r="AG790" t="s">
        <v>956</v>
      </c>
      <c r="AH790" s="8">
        <v>43415</v>
      </c>
      <c r="AI790">
        <v>8</v>
      </c>
      <c r="AJ790">
        <v>2</v>
      </c>
      <c r="AK790" s="53">
        <v>0.52430555555555558</v>
      </c>
      <c r="AL790" s="8">
        <v>43430</v>
      </c>
      <c r="AM790" s="53">
        <v>0.85416666666666663</v>
      </c>
      <c r="AO790">
        <v>6</v>
      </c>
      <c r="AP790">
        <v>23</v>
      </c>
      <c r="AQ790" s="8">
        <v>43430</v>
      </c>
      <c r="AR790" s="53">
        <v>0.85416666666666663</v>
      </c>
      <c r="AS790" s="8">
        <v>43523</v>
      </c>
      <c r="AT790" s="53">
        <v>0.875</v>
      </c>
      <c r="AU790" t="s">
        <v>1764</v>
      </c>
      <c r="AV790" s="8">
        <v>43523</v>
      </c>
      <c r="AW790">
        <v>0</v>
      </c>
    </row>
    <row r="791" spans="1:49" x14ac:dyDescent="0.25">
      <c r="A791">
        <v>1</v>
      </c>
      <c r="C791" t="s">
        <v>59</v>
      </c>
      <c r="G791" s="1" t="s">
        <v>87</v>
      </c>
      <c r="I791" s="1" t="s">
        <v>187</v>
      </c>
      <c r="J791">
        <v>14</v>
      </c>
      <c r="K791" t="s">
        <v>60</v>
      </c>
      <c r="W791" s="1" t="s">
        <v>75</v>
      </c>
      <c r="AB791" t="s">
        <v>86</v>
      </c>
      <c r="AC791" t="str">
        <f t="shared" si="14"/>
        <v>A14SO-G4</v>
      </c>
      <c r="AF791" t="s">
        <v>243</v>
      </c>
    </row>
    <row r="792" spans="1:49" x14ac:dyDescent="0.25">
      <c r="A792">
        <v>2</v>
      </c>
      <c r="C792" t="s">
        <v>59</v>
      </c>
      <c r="G792" s="1" t="s">
        <v>87</v>
      </c>
      <c r="I792" s="1" t="s">
        <v>187</v>
      </c>
      <c r="J792">
        <v>14</v>
      </c>
      <c r="K792" t="s">
        <v>60</v>
      </c>
      <c r="W792" s="1" t="s">
        <v>75</v>
      </c>
      <c r="AB792" t="s">
        <v>86</v>
      </c>
      <c r="AC792" t="str">
        <f t="shared" si="14"/>
        <v>A14SO-A10</v>
      </c>
      <c r="AF792" t="s">
        <v>138</v>
      </c>
    </row>
    <row r="793" spans="1:49" x14ac:dyDescent="0.25">
      <c r="A793">
        <v>3</v>
      </c>
      <c r="C793" t="s">
        <v>59</v>
      </c>
      <c r="G793" s="1" t="s">
        <v>87</v>
      </c>
      <c r="I793" s="1" t="s">
        <v>187</v>
      </c>
      <c r="J793">
        <v>14</v>
      </c>
      <c r="K793" t="s">
        <v>60</v>
      </c>
      <c r="W793" s="1" t="s">
        <v>75</v>
      </c>
      <c r="AB793" t="s">
        <v>86</v>
      </c>
      <c r="AC793" t="str">
        <f t="shared" ref="AC793:AC820" si="15">"A14"&amp;AB793&amp;"-"&amp;AF793</f>
        <v>A14SO-C8</v>
      </c>
      <c r="AF793" t="s">
        <v>238</v>
      </c>
    </row>
    <row r="794" spans="1:49" x14ac:dyDescent="0.25">
      <c r="A794">
        <v>4</v>
      </c>
      <c r="C794" t="s">
        <v>59</v>
      </c>
      <c r="G794" s="1" t="s">
        <v>87</v>
      </c>
      <c r="I794" s="1" t="s">
        <v>187</v>
      </c>
      <c r="J794">
        <v>14</v>
      </c>
      <c r="K794" t="s">
        <v>60</v>
      </c>
      <c r="W794" s="1" t="s">
        <v>75</v>
      </c>
      <c r="AB794" t="s">
        <v>86</v>
      </c>
      <c r="AC794" t="str">
        <f t="shared" si="15"/>
        <v>A14SO-C4</v>
      </c>
      <c r="AF794" t="s">
        <v>161</v>
      </c>
    </row>
    <row r="795" spans="1:49" x14ac:dyDescent="0.25">
      <c r="A795">
        <v>5</v>
      </c>
      <c r="C795" t="s">
        <v>59</v>
      </c>
      <c r="G795" s="1" t="s">
        <v>87</v>
      </c>
      <c r="I795" s="1" t="s">
        <v>187</v>
      </c>
      <c r="J795">
        <v>14</v>
      </c>
      <c r="K795" t="s">
        <v>60</v>
      </c>
      <c r="W795" s="1" t="s">
        <v>75</v>
      </c>
      <c r="AB795" t="s">
        <v>86</v>
      </c>
      <c r="AC795" t="str">
        <f t="shared" si="15"/>
        <v>A14SO-D10</v>
      </c>
      <c r="AF795" t="s">
        <v>371</v>
      </c>
    </row>
    <row r="796" spans="1:49" x14ac:dyDescent="0.25">
      <c r="A796">
        <v>6</v>
      </c>
      <c r="C796" t="s">
        <v>59</v>
      </c>
      <c r="G796" s="1" t="s">
        <v>87</v>
      </c>
      <c r="I796" s="1" t="s">
        <v>187</v>
      </c>
      <c r="J796">
        <v>14</v>
      </c>
      <c r="K796" t="s">
        <v>60</v>
      </c>
      <c r="W796" s="1" t="s">
        <v>75</v>
      </c>
      <c r="AB796" t="s">
        <v>86</v>
      </c>
      <c r="AC796" t="str">
        <f t="shared" si="15"/>
        <v>A14SO-G5</v>
      </c>
      <c r="AF796" t="s">
        <v>337</v>
      </c>
    </row>
    <row r="797" spans="1:49" x14ac:dyDescent="0.25">
      <c r="A797">
        <v>7</v>
      </c>
      <c r="C797" t="s">
        <v>59</v>
      </c>
      <c r="G797" s="1" t="s">
        <v>87</v>
      </c>
      <c r="I797" s="1" t="s">
        <v>187</v>
      </c>
      <c r="J797">
        <v>14</v>
      </c>
      <c r="K797" t="s">
        <v>60</v>
      </c>
      <c r="W797" s="1" t="s">
        <v>75</v>
      </c>
      <c r="AB797" t="s">
        <v>86</v>
      </c>
      <c r="AC797" t="str">
        <f t="shared" si="15"/>
        <v>A14SO-F9</v>
      </c>
      <c r="AF797" t="s">
        <v>240</v>
      </c>
    </row>
    <row r="798" spans="1:49" x14ac:dyDescent="0.25">
      <c r="A798">
        <v>8</v>
      </c>
      <c r="C798" t="s">
        <v>59</v>
      </c>
      <c r="G798" s="1" t="s">
        <v>87</v>
      </c>
      <c r="I798" s="1" t="s">
        <v>187</v>
      </c>
      <c r="J798">
        <v>14</v>
      </c>
      <c r="K798" t="s">
        <v>60</v>
      </c>
      <c r="W798" s="1" t="s">
        <v>75</v>
      </c>
      <c r="AB798" t="s">
        <v>86</v>
      </c>
      <c r="AC798" t="str">
        <f t="shared" si="15"/>
        <v>A14SO-D4</v>
      </c>
      <c r="AF798" t="s">
        <v>236</v>
      </c>
    </row>
    <row r="799" spans="1:49" x14ac:dyDescent="0.25">
      <c r="A799">
        <v>9</v>
      </c>
      <c r="C799" t="s">
        <v>59</v>
      </c>
      <c r="G799" s="1" t="s">
        <v>87</v>
      </c>
      <c r="I799" s="1" t="s">
        <v>187</v>
      </c>
      <c r="J799">
        <v>14</v>
      </c>
      <c r="K799" t="s">
        <v>60</v>
      </c>
      <c r="W799" s="1" t="s">
        <v>75</v>
      </c>
      <c r="AB799" t="s">
        <v>86</v>
      </c>
      <c r="AC799" t="str">
        <f t="shared" si="15"/>
        <v>A14SO-H5</v>
      </c>
      <c r="AF799" t="s">
        <v>145</v>
      </c>
    </row>
    <row r="800" spans="1:49" x14ac:dyDescent="0.25">
      <c r="A800">
        <v>10</v>
      </c>
      <c r="C800" t="s">
        <v>59</v>
      </c>
      <c r="G800" s="1" t="s">
        <v>87</v>
      </c>
      <c r="I800" s="1" t="s">
        <v>187</v>
      </c>
      <c r="J800">
        <v>14</v>
      </c>
      <c r="K800" t="s">
        <v>60</v>
      </c>
      <c r="W800" s="1" t="s">
        <v>75</v>
      </c>
      <c r="AB800" t="s">
        <v>86</v>
      </c>
      <c r="AC800" t="str">
        <f t="shared" si="15"/>
        <v>A14SO-F4</v>
      </c>
      <c r="AF800" t="s">
        <v>150</v>
      </c>
    </row>
    <row r="801" spans="1:32" x14ac:dyDescent="0.25">
      <c r="A801">
        <v>11</v>
      </c>
      <c r="C801" t="s">
        <v>59</v>
      </c>
      <c r="G801" s="1" t="s">
        <v>87</v>
      </c>
      <c r="I801" s="1" t="s">
        <v>187</v>
      </c>
      <c r="J801">
        <v>14</v>
      </c>
      <c r="K801" t="s">
        <v>60</v>
      </c>
      <c r="W801" s="1" t="s">
        <v>75</v>
      </c>
      <c r="AB801" t="s">
        <v>86</v>
      </c>
      <c r="AC801" t="str">
        <f t="shared" si="15"/>
        <v>A14SO-C6</v>
      </c>
      <c r="AF801" t="s">
        <v>168</v>
      </c>
    </row>
    <row r="802" spans="1:32" x14ac:dyDescent="0.25">
      <c r="A802">
        <v>12</v>
      </c>
      <c r="C802" t="s">
        <v>59</v>
      </c>
      <c r="G802" s="1" t="s">
        <v>87</v>
      </c>
      <c r="I802" s="1" t="s">
        <v>187</v>
      </c>
      <c r="J802">
        <v>14</v>
      </c>
      <c r="K802" t="s">
        <v>60</v>
      </c>
      <c r="W802" s="1" t="s">
        <v>75</v>
      </c>
      <c r="AB802" t="s">
        <v>86</v>
      </c>
      <c r="AC802" t="str">
        <f t="shared" si="15"/>
        <v>A14SO-D8</v>
      </c>
      <c r="AF802" t="s">
        <v>170</v>
      </c>
    </row>
    <row r="803" spans="1:32" x14ac:dyDescent="0.25">
      <c r="A803">
        <v>13</v>
      </c>
      <c r="C803" t="s">
        <v>59</v>
      </c>
      <c r="G803" s="1" t="s">
        <v>87</v>
      </c>
      <c r="I803" s="1" t="s">
        <v>187</v>
      </c>
      <c r="J803">
        <v>14</v>
      </c>
      <c r="K803" t="s">
        <v>60</v>
      </c>
      <c r="W803" s="1" t="s">
        <v>75</v>
      </c>
      <c r="AB803" t="s">
        <v>86</v>
      </c>
      <c r="AC803" t="str">
        <f t="shared" si="15"/>
        <v>A14SO-A3</v>
      </c>
      <c r="AF803" t="s">
        <v>245</v>
      </c>
    </row>
    <row r="804" spans="1:32" x14ac:dyDescent="0.25">
      <c r="A804">
        <v>14</v>
      </c>
      <c r="C804" t="s">
        <v>59</v>
      </c>
      <c r="G804" s="1" t="s">
        <v>87</v>
      </c>
      <c r="I804" s="1" t="s">
        <v>187</v>
      </c>
      <c r="J804">
        <v>14</v>
      </c>
      <c r="K804" t="s">
        <v>60</v>
      </c>
      <c r="W804" s="1" t="s">
        <v>75</v>
      </c>
      <c r="AB804" t="s">
        <v>86</v>
      </c>
      <c r="AC804" t="str">
        <f t="shared" si="15"/>
        <v>A14SO-B3</v>
      </c>
      <c r="AF804" t="s">
        <v>242</v>
      </c>
    </row>
    <row r="805" spans="1:32" x14ac:dyDescent="0.25">
      <c r="A805">
        <v>15</v>
      </c>
      <c r="C805" t="s">
        <v>59</v>
      </c>
      <c r="G805" s="1" t="s">
        <v>87</v>
      </c>
      <c r="I805" s="1" t="s">
        <v>187</v>
      </c>
      <c r="J805">
        <v>14</v>
      </c>
      <c r="K805" t="s">
        <v>60</v>
      </c>
      <c r="W805" s="1" t="s">
        <v>75</v>
      </c>
      <c r="AB805" t="s">
        <v>86</v>
      </c>
      <c r="AC805" t="str">
        <f t="shared" si="15"/>
        <v>A14SO-F5</v>
      </c>
      <c r="AF805" t="s">
        <v>250</v>
      </c>
    </row>
    <row r="806" spans="1:32" x14ac:dyDescent="0.25">
      <c r="A806">
        <v>16</v>
      </c>
      <c r="C806" t="s">
        <v>58</v>
      </c>
      <c r="G806" s="1" t="s">
        <v>87</v>
      </c>
      <c r="I806" s="1" t="s">
        <v>187</v>
      </c>
      <c r="J806">
        <v>14</v>
      </c>
      <c r="K806" t="s">
        <v>60</v>
      </c>
      <c r="W806" s="1" t="s">
        <v>75</v>
      </c>
      <c r="AB806" t="s">
        <v>86</v>
      </c>
      <c r="AC806" t="str">
        <f t="shared" si="15"/>
        <v>A14SO-B10</v>
      </c>
      <c r="AF806" t="s">
        <v>154</v>
      </c>
    </row>
    <row r="807" spans="1:32" x14ac:dyDescent="0.25">
      <c r="A807">
        <v>17</v>
      </c>
      <c r="C807" t="s">
        <v>58</v>
      </c>
      <c r="G807" s="1" t="s">
        <v>87</v>
      </c>
      <c r="I807" s="1" t="s">
        <v>187</v>
      </c>
      <c r="J807">
        <v>14</v>
      </c>
      <c r="K807" t="s">
        <v>60</v>
      </c>
      <c r="W807" s="1" t="s">
        <v>75</v>
      </c>
      <c r="AB807" t="s">
        <v>86</v>
      </c>
      <c r="AC807" t="str">
        <f t="shared" si="15"/>
        <v>A14SO-D12</v>
      </c>
      <c r="AF807" t="s">
        <v>162</v>
      </c>
    </row>
    <row r="808" spans="1:32" x14ac:dyDescent="0.25">
      <c r="A808">
        <v>18</v>
      </c>
      <c r="C808" t="s">
        <v>58</v>
      </c>
      <c r="G808" s="1" t="s">
        <v>87</v>
      </c>
      <c r="I808" s="1" t="s">
        <v>187</v>
      </c>
      <c r="J808">
        <v>14</v>
      </c>
      <c r="K808" t="s">
        <v>60</v>
      </c>
      <c r="W808" s="1" t="s">
        <v>75</v>
      </c>
      <c r="AB808" t="s">
        <v>86</v>
      </c>
      <c r="AC808" t="str">
        <f t="shared" si="15"/>
        <v>A14SO-B6</v>
      </c>
      <c r="AF808" t="s">
        <v>130</v>
      </c>
    </row>
    <row r="809" spans="1:32" x14ac:dyDescent="0.25">
      <c r="A809">
        <v>19</v>
      </c>
      <c r="C809" t="s">
        <v>58</v>
      </c>
      <c r="G809" s="1" t="s">
        <v>87</v>
      </c>
      <c r="I809" s="1" t="s">
        <v>187</v>
      </c>
      <c r="J809">
        <v>14</v>
      </c>
      <c r="K809" t="s">
        <v>60</v>
      </c>
      <c r="W809" s="1" t="s">
        <v>75</v>
      </c>
      <c r="AB809" t="s">
        <v>86</v>
      </c>
      <c r="AC809" t="str">
        <f t="shared" si="15"/>
        <v>A14SO-G12</v>
      </c>
      <c r="AF809" t="s">
        <v>147</v>
      </c>
    </row>
    <row r="810" spans="1:32" x14ac:dyDescent="0.25">
      <c r="A810">
        <v>20</v>
      </c>
      <c r="C810" t="s">
        <v>58</v>
      </c>
      <c r="G810" s="1" t="s">
        <v>87</v>
      </c>
      <c r="I810" s="1" t="s">
        <v>187</v>
      </c>
      <c r="J810">
        <v>14</v>
      </c>
      <c r="K810" t="s">
        <v>60</v>
      </c>
      <c r="W810" s="1" t="s">
        <v>75</v>
      </c>
      <c r="AB810" t="s">
        <v>86</v>
      </c>
      <c r="AC810" t="str">
        <f t="shared" si="15"/>
        <v>A14SO-A8</v>
      </c>
      <c r="AF810" t="s">
        <v>166</v>
      </c>
    </row>
    <row r="811" spans="1:32" x14ac:dyDescent="0.25">
      <c r="A811">
        <v>21</v>
      </c>
      <c r="C811" t="s">
        <v>58</v>
      </c>
      <c r="G811" s="1" t="s">
        <v>87</v>
      </c>
      <c r="I811" s="1" t="s">
        <v>187</v>
      </c>
      <c r="J811">
        <v>14</v>
      </c>
      <c r="K811" t="s">
        <v>60</v>
      </c>
      <c r="W811" s="1" t="s">
        <v>75</v>
      </c>
      <c r="AB811" t="s">
        <v>86</v>
      </c>
      <c r="AC811" t="str">
        <f t="shared" si="15"/>
        <v>A14SO-G6</v>
      </c>
      <c r="AF811" t="s">
        <v>235</v>
      </c>
    </row>
    <row r="812" spans="1:32" x14ac:dyDescent="0.25">
      <c r="A812">
        <v>22</v>
      </c>
      <c r="C812" t="s">
        <v>58</v>
      </c>
      <c r="G812" s="1" t="s">
        <v>87</v>
      </c>
      <c r="I812" s="1" t="s">
        <v>187</v>
      </c>
      <c r="J812">
        <v>14</v>
      </c>
      <c r="K812" t="s">
        <v>60</v>
      </c>
      <c r="W812" s="1" t="s">
        <v>75</v>
      </c>
      <c r="AB812" t="s">
        <v>86</v>
      </c>
      <c r="AC812" t="str">
        <f t="shared" si="15"/>
        <v>A14SO-B12</v>
      </c>
      <c r="AF812" t="s">
        <v>132</v>
      </c>
    </row>
    <row r="813" spans="1:32" x14ac:dyDescent="0.25">
      <c r="A813">
        <v>23</v>
      </c>
      <c r="C813" t="s">
        <v>58</v>
      </c>
      <c r="G813" s="1" t="s">
        <v>87</v>
      </c>
      <c r="I813" s="1" t="s">
        <v>187</v>
      </c>
      <c r="J813">
        <v>14</v>
      </c>
      <c r="K813" t="s">
        <v>60</v>
      </c>
      <c r="W813" s="1" t="s">
        <v>75</v>
      </c>
      <c r="AB813" t="s">
        <v>86</v>
      </c>
      <c r="AC813" t="str">
        <f t="shared" si="15"/>
        <v>A14SO-H1</v>
      </c>
      <c r="AF813" t="s">
        <v>239</v>
      </c>
    </row>
    <row r="814" spans="1:32" x14ac:dyDescent="0.25">
      <c r="A814">
        <v>24</v>
      </c>
      <c r="C814" t="s">
        <v>58</v>
      </c>
      <c r="G814" s="1" t="s">
        <v>87</v>
      </c>
      <c r="I814" s="1" t="s">
        <v>187</v>
      </c>
      <c r="J814">
        <v>14</v>
      </c>
      <c r="K814" t="s">
        <v>60</v>
      </c>
      <c r="W814" s="1" t="s">
        <v>75</v>
      </c>
      <c r="AB814" t="s">
        <v>86</v>
      </c>
      <c r="AC814" t="str">
        <f t="shared" si="15"/>
        <v>A14SO-G8</v>
      </c>
      <c r="AF814" t="s">
        <v>148</v>
      </c>
    </row>
    <row r="815" spans="1:32" x14ac:dyDescent="0.25">
      <c r="A815">
        <v>25</v>
      </c>
      <c r="C815" t="s">
        <v>58</v>
      </c>
      <c r="G815" s="1" t="s">
        <v>87</v>
      </c>
      <c r="I815" s="1" t="s">
        <v>187</v>
      </c>
      <c r="J815">
        <v>14</v>
      </c>
      <c r="K815" t="s">
        <v>60</v>
      </c>
      <c r="W815" s="1" t="s">
        <v>75</v>
      </c>
      <c r="AB815" t="s">
        <v>86</v>
      </c>
      <c r="AC815" t="str">
        <f t="shared" si="15"/>
        <v>A14SO-C9</v>
      </c>
      <c r="AF815" t="s">
        <v>176</v>
      </c>
    </row>
    <row r="816" spans="1:32" x14ac:dyDescent="0.25">
      <c r="A816">
        <v>26</v>
      </c>
      <c r="C816" t="s">
        <v>58</v>
      </c>
      <c r="G816" s="1" t="s">
        <v>87</v>
      </c>
      <c r="I816" s="1" t="s">
        <v>187</v>
      </c>
      <c r="J816">
        <v>14</v>
      </c>
      <c r="K816" t="s">
        <v>60</v>
      </c>
      <c r="W816" s="1" t="s">
        <v>75</v>
      </c>
      <c r="AB816" t="s">
        <v>86</v>
      </c>
      <c r="AC816" t="str">
        <f t="shared" si="15"/>
        <v>A14SO-D7</v>
      </c>
      <c r="AF816" t="s">
        <v>285</v>
      </c>
    </row>
    <row r="817" spans="1:44" x14ac:dyDescent="0.25">
      <c r="A817">
        <v>27</v>
      </c>
      <c r="C817" t="s">
        <v>58</v>
      </c>
      <c r="G817" s="1" t="s">
        <v>87</v>
      </c>
      <c r="I817" s="1" t="s">
        <v>187</v>
      </c>
      <c r="J817">
        <v>14</v>
      </c>
      <c r="K817" t="s">
        <v>60</v>
      </c>
      <c r="W817" s="1" t="s">
        <v>75</v>
      </c>
      <c r="AB817" t="s">
        <v>86</v>
      </c>
      <c r="AC817" t="str">
        <f t="shared" si="15"/>
        <v>A14SO-H10</v>
      </c>
      <c r="AF817" t="s">
        <v>174</v>
      </c>
    </row>
    <row r="818" spans="1:44" x14ac:dyDescent="0.25">
      <c r="A818">
        <v>28</v>
      </c>
      <c r="C818" t="s">
        <v>58</v>
      </c>
      <c r="G818" s="1" t="s">
        <v>87</v>
      </c>
      <c r="I818" s="1" t="s">
        <v>187</v>
      </c>
      <c r="J818">
        <v>14</v>
      </c>
      <c r="K818" t="s">
        <v>60</v>
      </c>
      <c r="W818" s="1" t="s">
        <v>75</v>
      </c>
      <c r="X818" s="8">
        <v>43509</v>
      </c>
      <c r="AB818" t="s">
        <v>86</v>
      </c>
      <c r="AC818" t="str">
        <f t="shared" si="15"/>
        <v>A14SO-F1</v>
      </c>
      <c r="AD818" s="8">
        <v>43557</v>
      </c>
      <c r="AE818">
        <f>AD818-X818</f>
        <v>48</v>
      </c>
      <c r="AF818" t="s">
        <v>157</v>
      </c>
      <c r="AG818" t="s">
        <v>956</v>
      </c>
      <c r="AH818" s="8">
        <v>43557</v>
      </c>
      <c r="AI818">
        <v>32</v>
      </c>
      <c r="AJ818">
        <v>2</v>
      </c>
      <c r="AK818" s="53">
        <v>0.70347222222222217</v>
      </c>
    </row>
    <row r="819" spans="1:44" x14ac:dyDescent="0.25">
      <c r="A819">
        <v>29</v>
      </c>
      <c r="C819" t="s">
        <v>58</v>
      </c>
      <c r="G819" s="1" t="s">
        <v>87</v>
      </c>
      <c r="I819" s="1" t="s">
        <v>187</v>
      </c>
      <c r="J819">
        <v>14</v>
      </c>
      <c r="K819" t="s">
        <v>60</v>
      </c>
      <c r="W819" s="1" t="s">
        <v>75</v>
      </c>
      <c r="X819" s="8">
        <v>43509</v>
      </c>
      <c r="AB819" t="s">
        <v>86</v>
      </c>
      <c r="AC819" t="str">
        <f t="shared" si="15"/>
        <v>A14SO-C3</v>
      </c>
      <c r="AD819" s="8">
        <v>43550</v>
      </c>
      <c r="AE819">
        <f>AD819-X819</f>
        <v>41</v>
      </c>
      <c r="AF819" t="s">
        <v>301</v>
      </c>
      <c r="AG819" t="s">
        <v>956</v>
      </c>
      <c r="AH819" s="8">
        <v>43550</v>
      </c>
      <c r="AI819">
        <v>9</v>
      </c>
      <c r="AJ819">
        <v>2</v>
      </c>
      <c r="AK819" s="53">
        <v>0.70486111111111116</v>
      </c>
    </row>
    <row r="820" spans="1:44" x14ac:dyDescent="0.25">
      <c r="A820">
        <v>30</v>
      </c>
      <c r="C820" t="s">
        <v>58</v>
      </c>
      <c r="G820" s="1" t="s">
        <v>87</v>
      </c>
      <c r="I820" s="1" t="s">
        <v>187</v>
      </c>
      <c r="J820">
        <v>14</v>
      </c>
      <c r="K820" t="s">
        <v>60</v>
      </c>
      <c r="W820" s="1" t="s">
        <v>75</v>
      </c>
      <c r="X820" s="8">
        <v>43509</v>
      </c>
      <c r="AB820" t="s">
        <v>86</v>
      </c>
      <c r="AC820" t="str">
        <f t="shared" si="15"/>
        <v>A14SO-C10</v>
      </c>
      <c r="AD820" s="8">
        <v>43544</v>
      </c>
      <c r="AE820">
        <f>AD820-X820</f>
        <v>35</v>
      </c>
      <c r="AF820" t="s">
        <v>126</v>
      </c>
      <c r="AG820" t="s">
        <v>956</v>
      </c>
      <c r="AH820" s="8">
        <v>43544</v>
      </c>
      <c r="AI820">
        <v>25</v>
      </c>
      <c r="AJ820">
        <v>1</v>
      </c>
      <c r="AK820" s="53">
        <v>0.74513888888888891</v>
      </c>
      <c r="AL820" s="8">
        <v>43556</v>
      </c>
      <c r="AM820" s="53">
        <v>0.83680555555555547</v>
      </c>
      <c r="AO820">
        <v>3</v>
      </c>
      <c r="AP820">
        <v>19</v>
      </c>
      <c r="AQ820" s="8">
        <v>43556</v>
      </c>
      <c r="AR820" s="53">
        <v>0.83680555555555547</v>
      </c>
    </row>
    <row r="821" spans="1:44" x14ac:dyDescent="0.25">
      <c r="A821">
        <v>1</v>
      </c>
      <c r="C821" t="s">
        <v>58</v>
      </c>
      <c r="G821" s="1" t="s">
        <v>87</v>
      </c>
      <c r="I821" s="1" t="s">
        <v>522</v>
      </c>
      <c r="J821">
        <v>15</v>
      </c>
      <c r="K821" t="s">
        <v>60</v>
      </c>
      <c r="W821" s="1" t="s">
        <v>76</v>
      </c>
      <c r="AB821" t="s">
        <v>84</v>
      </c>
      <c r="AC821" t="s">
        <v>523</v>
      </c>
    </row>
    <row r="822" spans="1:44" x14ac:dyDescent="0.25">
      <c r="A822">
        <v>2</v>
      </c>
      <c r="C822" t="s">
        <v>58</v>
      </c>
      <c r="G822" s="1" t="s">
        <v>87</v>
      </c>
      <c r="I822" s="1" t="s">
        <v>522</v>
      </c>
      <c r="J822">
        <v>15</v>
      </c>
      <c r="K822" t="s">
        <v>60</v>
      </c>
      <c r="W822" s="1" t="s">
        <v>76</v>
      </c>
      <c r="AB822" t="s">
        <v>84</v>
      </c>
      <c r="AC822" t="s">
        <v>524</v>
      </c>
    </row>
    <row r="823" spans="1:44" x14ac:dyDescent="0.25">
      <c r="A823">
        <v>3</v>
      </c>
      <c r="C823" t="s">
        <v>58</v>
      </c>
      <c r="G823" s="1" t="s">
        <v>87</v>
      </c>
      <c r="I823" s="1" t="s">
        <v>522</v>
      </c>
      <c r="J823">
        <v>15</v>
      </c>
      <c r="K823" t="s">
        <v>60</v>
      </c>
      <c r="W823" s="1" t="s">
        <v>76</v>
      </c>
      <c r="AB823" t="s">
        <v>84</v>
      </c>
      <c r="AC823" t="s">
        <v>525</v>
      </c>
    </row>
    <row r="824" spans="1:44" x14ac:dyDescent="0.25">
      <c r="A824">
        <v>4</v>
      </c>
      <c r="C824" t="s">
        <v>58</v>
      </c>
      <c r="G824" s="1" t="s">
        <v>87</v>
      </c>
      <c r="I824" s="1" t="s">
        <v>522</v>
      </c>
      <c r="J824">
        <v>15</v>
      </c>
      <c r="K824" t="s">
        <v>60</v>
      </c>
      <c r="W824" s="1" t="s">
        <v>76</v>
      </c>
      <c r="AB824" t="s">
        <v>84</v>
      </c>
      <c r="AC824" t="s">
        <v>526</v>
      </c>
    </row>
    <row r="825" spans="1:44" x14ac:dyDescent="0.25">
      <c r="A825">
        <v>5</v>
      </c>
      <c r="C825" t="s">
        <v>58</v>
      </c>
      <c r="G825" s="1" t="s">
        <v>87</v>
      </c>
      <c r="I825" s="1" t="s">
        <v>522</v>
      </c>
      <c r="J825">
        <v>15</v>
      </c>
      <c r="K825" t="s">
        <v>60</v>
      </c>
      <c r="W825" s="1" t="s">
        <v>76</v>
      </c>
      <c r="AB825" t="s">
        <v>84</v>
      </c>
      <c r="AC825" t="s">
        <v>527</v>
      </c>
    </row>
    <row r="826" spans="1:44" x14ac:dyDescent="0.25">
      <c r="A826">
        <v>6</v>
      </c>
      <c r="C826" t="s">
        <v>58</v>
      </c>
      <c r="G826" s="1" t="s">
        <v>87</v>
      </c>
      <c r="I826" s="1" t="s">
        <v>522</v>
      </c>
      <c r="J826">
        <v>15</v>
      </c>
      <c r="K826" t="s">
        <v>60</v>
      </c>
      <c r="W826" s="1" t="s">
        <v>76</v>
      </c>
      <c r="AB826" t="s">
        <v>84</v>
      </c>
      <c r="AC826" t="s">
        <v>528</v>
      </c>
    </row>
    <row r="827" spans="1:44" x14ac:dyDescent="0.25">
      <c r="A827">
        <v>7</v>
      </c>
      <c r="C827" t="s">
        <v>58</v>
      </c>
      <c r="G827" s="1" t="s">
        <v>87</v>
      </c>
      <c r="I827" s="1" t="s">
        <v>522</v>
      </c>
      <c r="J827">
        <v>15</v>
      </c>
      <c r="K827" t="s">
        <v>60</v>
      </c>
      <c r="W827" s="1" t="s">
        <v>76</v>
      </c>
      <c r="AB827" t="s">
        <v>84</v>
      </c>
      <c r="AC827" t="s">
        <v>529</v>
      </c>
    </row>
    <row r="828" spans="1:44" x14ac:dyDescent="0.25">
      <c r="A828">
        <v>8</v>
      </c>
      <c r="C828" t="s">
        <v>58</v>
      </c>
      <c r="G828" s="1" t="s">
        <v>87</v>
      </c>
      <c r="I828" s="1" t="s">
        <v>522</v>
      </c>
      <c r="J828">
        <v>15</v>
      </c>
      <c r="K828" t="s">
        <v>60</v>
      </c>
      <c r="W828" s="1" t="s">
        <v>76</v>
      </c>
      <c r="AB828" t="s">
        <v>84</v>
      </c>
      <c r="AC828" t="s">
        <v>530</v>
      </c>
    </row>
    <row r="829" spans="1:44" x14ac:dyDescent="0.25">
      <c r="A829">
        <v>9</v>
      </c>
      <c r="C829" t="s">
        <v>58</v>
      </c>
      <c r="G829" s="1" t="s">
        <v>87</v>
      </c>
      <c r="I829" s="1" t="s">
        <v>522</v>
      </c>
      <c r="J829">
        <v>15</v>
      </c>
      <c r="K829" t="s">
        <v>60</v>
      </c>
      <c r="W829" s="1" t="s">
        <v>76</v>
      </c>
      <c r="AB829" t="s">
        <v>84</v>
      </c>
      <c r="AC829" t="s">
        <v>531</v>
      </c>
    </row>
    <row r="830" spans="1:44" x14ac:dyDescent="0.25">
      <c r="A830">
        <v>10</v>
      </c>
      <c r="C830" t="s">
        <v>58</v>
      </c>
      <c r="G830" s="1" t="s">
        <v>87</v>
      </c>
      <c r="I830" s="1" t="s">
        <v>522</v>
      </c>
      <c r="J830">
        <v>15</v>
      </c>
      <c r="K830" t="s">
        <v>60</v>
      </c>
      <c r="W830" s="1" t="s">
        <v>76</v>
      </c>
      <c r="AB830" t="s">
        <v>84</v>
      </c>
      <c r="AC830" t="s">
        <v>532</v>
      </c>
    </row>
    <row r="831" spans="1:44" x14ac:dyDescent="0.25">
      <c r="A831">
        <v>11</v>
      </c>
      <c r="C831" t="s">
        <v>58</v>
      </c>
      <c r="G831" s="1" t="s">
        <v>87</v>
      </c>
      <c r="I831" s="1" t="s">
        <v>522</v>
      </c>
      <c r="J831">
        <v>15</v>
      </c>
      <c r="K831" t="s">
        <v>60</v>
      </c>
      <c r="W831" s="1" t="s">
        <v>76</v>
      </c>
      <c r="AB831" t="s">
        <v>84</v>
      </c>
      <c r="AC831" t="s">
        <v>533</v>
      </c>
    </row>
    <row r="832" spans="1:44" x14ac:dyDescent="0.25">
      <c r="A832">
        <v>12</v>
      </c>
      <c r="C832" t="s">
        <v>58</v>
      </c>
      <c r="G832" s="1" t="s">
        <v>87</v>
      </c>
      <c r="I832" s="1" t="s">
        <v>522</v>
      </c>
      <c r="J832">
        <v>15</v>
      </c>
      <c r="K832" t="s">
        <v>60</v>
      </c>
      <c r="W832" s="1" t="s">
        <v>76</v>
      </c>
      <c r="AB832" t="s">
        <v>84</v>
      </c>
      <c r="AC832" t="s">
        <v>534</v>
      </c>
    </row>
    <row r="833" spans="1:29" x14ac:dyDescent="0.25">
      <c r="A833">
        <v>13</v>
      </c>
      <c r="C833" t="s">
        <v>58</v>
      </c>
      <c r="G833" s="1" t="s">
        <v>87</v>
      </c>
      <c r="I833" s="1" t="s">
        <v>522</v>
      </c>
      <c r="J833">
        <v>15</v>
      </c>
      <c r="K833" t="s">
        <v>60</v>
      </c>
      <c r="W833" s="1" t="s">
        <v>76</v>
      </c>
      <c r="AB833" t="s">
        <v>84</v>
      </c>
      <c r="AC833" t="s">
        <v>535</v>
      </c>
    </row>
    <row r="834" spans="1:29" x14ac:dyDescent="0.25">
      <c r="A834">
        <v>14</v>
      </c>
      <c r="C834" t="s">
        <v>58</v>
      </c>
      <c r="G834" s="1" t="s">
        <v>87</v>
      </c>
      <c r="I834" s="1" t="s">
        <v>522</v>
      </c>
      <c r="J834">
        <v>15</v>
      </c>
      <c r="K834" t="s">
        <v>60</v>
      </c>
      <c r="W834" s="1" t="s">
        <v>76</v>
      </c>
      <c r="AB834" t="s">
        <v>84</v>
      </c>
      <c r="AC834" t="s">
        <v>536</v>
      </c>
    </row>
    <row r="835" spans="1:29" x14ac:dyDescent="0.25">
      <c r="A835">
        <v>15</v>
      </c>
      <c r="C835" t="s">
        <v>58</v>
      </c>
      <c r="G835" s="1" t="s">
        <v>87</v>
      </c>
      <c r="I835" s="1" t="s">
        <v>522</v>
      </c>
      <c r="J835">
        <v>15</v>
      </c>
      <c r="K835" t="s">
        <v>60</v>
      </c>
      <c r="W835" s="1" t="s">
        <v>76</v>
      </c>
      <c r="AB835" t="s">
        <v>84</v>
      </c>
      <c r="AC835" t="s">
        <v>537</v>
      </c>
    </row>
    <row r="836" spans="1:29" x14ac:dyDescent="0.25">
      <c r="A836">
        <v>16</v>
      </c>
      <c r="C836" t="s">
        <v>59</v>
      </c>
      <c r="G836" s="1" t="s">
        <v>87</v>
      </c>
      <c r="I836" s="1" t="s">
        <v>522</v>
      </c>
      <c r="J836">
        <v>15</v>
      </c>
      <c r="K836" t="s">
        <v>60</v>
      </c>
      <c r="W836" s="1" t="s">
        <v>76</v>
      </c>
      <c r="AB836" t="s">
        <v>84</v>
      </c>
      <c r="AC836" t="s">
        <v>538</v>
      </c>
    </row>
    <row r="837" spans="1:29" x14ac:dyDescent="0.25">
      <c r="A837">
        <v>17</v>
      </c>
      <c r="C837" t="s">
        <v>59</v>
      </c>
      <c r="G837" s="1" t="s">
        <v>87</v>
      </c>
      <c r="I837" s="1" t="s">
        <v>522</v>
      </c>
      <c r="J837">
        <v>15</v>
      </c>
      <c r="K837" t="s">
        <v>60</v>
      </c>
      <c r="W837" s="1" t="s">
        <v>76</v>
      </c>
      <c r="AB837" t="s">
        <v>84</v>
      </c>
      <c r="AC837" t="s">
        <v>539</v>
      </c>
    </row>
    <row r="838" spans="1:29" x14ac:dyDescent="0.25">
      <c r="A838">
        <v>18</v>
      </c>
      <c r="C838" t="s">
        <v>59</v>
      </c>
      <c r="G838" s="1" t="s">
        <v>87</v>
      </c>
      <c r="I838" s="1" t="s">
        <v>522</v>
      </c>
      <c r="J838">
        <v>15</v>
      </c>
      <c r="K838" t="s">
        <v>60</v>
      </c>
      <c r="W838" s="1" t="s">
        <v>76</v>
      </c>
      <c r="AB838" t="s">
        <v>84</v>
      </c>
      <c r="AC838" t="s">
        <v>540</v>
      </c>
    </row>
    <row r="839" spans="1:29" x14ac:dyDescent="0.25">
      <c r="A839">
        <v>19</v>
      </c>
      <c r="C839" t="s">
        <v>59</v>
      </c>
      <c r="G839" s="1" t="s">
        <v>87</v>
      </c>
      <c r="I839" s="1" t="s">
        <v>522</v>
      </c>
      <c r="J839">
        <v>15</v>
      </c>
      <c r="K839" t="s">
        <v>60</v>
      </c>
      <c r="W839" s="1" t="s">
        <v>76</v>
      </c>
      <c r="AB839" t="s">
        <v>84</v>
      </c>
      <c r="AC839" t="s">
        <v>541</v>
      </c>
    </row>
    <row r="840" spans="1:29" x14ac:dyDescent="0.25">
      <c r="A840">
        <v>20</v>
      </c>
      <c r="C840" t="s">
        <v>59</v>
      </c>
      <c r="G840" s="1" t="s">
        <v>87</v>
      </c>
      <c r="I840" s="1" t="s">
        <v>522</v>
      </c>
      <c r="J840">
        <v>15</v>
      </c>
      <c r="K840" t="s">
        <v>60</v>
      </c>
      <c r="W840" s="1" t="s">
        <v>76</v>
      </c>
      <c r="AB840" t="s">
        <v>84</v>
      </c>
      <c r="AC840" t="s">
        <v>542</v>
      </c>
    </row>
    <row r="841" spans="1:29" x14ac:dyDescent="0.25">
      <c r="A841">
        <v>21</v>
      </c>
      <c r="C841" t="s">
        <v>59</v>
      </c>
      <c r="G841" s="1" t="s">
        <v>87</v>
      </c>
      <c r="I841" s="1" t="s">
        <v>522</v>
      </c>
      <c r="J841">
        <v>15</v>
      </c>
      <c r="K841" t="s">
        <v>60</v>
      </c>
      <c r="W841" s="1" t="s">
        <v>76</v>
      </c>
      <c r="AB841" t="s">
        <v>84</v>
      </c>
      <c r="AC841" t="s">
        <v>543</v>
      </c>
    </row>
    <row r="842" spans="1:29" x14ac:dyDescent="0.25">
      <c r="A842">
        <v>22</v>
      </c>
      <c r="C842" t="s">
        <v>59</v>
      </c>
      <c r="G842" s="1" t="s">
        <v>87</v>
      </c>
      <c r="I842" s="1" t="s">
        <v>522</v>
      </c>
      <c r="J842">
        <v>15</v>
      </c>
      <c r="K842" t="s">
        <v>60</v>
      </c>
      <c r="W842" s="1" t="s">
        <v>76</v>
      </c>
      <c r="AB842" t="s">
        <v>84</v>
      </c>
      <c r="AC842" t="s">
        <v>544</v>
      </c>
    </row>
    <row r="843" spans="1:29" x14ac:dyDescent="0.25">
      <c r="A843">
        <v>23</v>
      </c>
      <c r="C843" t="s">
        <v>59</v>
      </c>
      <c r="G843" s="1" t="s">
        <v>87</v>
      </c>
      <c r="I843" s="1" t="s">
        <v>522</v>
      </c>
      <c r="J843">
        <v>15</v>
      </c>
      <c r="K843" t="s">
        <v>60</v>
      </c>
      <c r="W843" s="1" t="s">
        <v>76</v>
      </c>
      <c r="AB843" t="s">
        <v>84</v>
      </c>
      <c r="AC843" t="s">
        <v>545</v>
      </c>
    </row>
    <row r="844" spans="1:29" x14ac:dyDescent="0.25">
      <c r="A844">
        <v>24</v>
      </c>
      <c r="C844" t="s">
        <v>59</v>
      </c>
      <c r="G844" s="1" t="s">
        <v>87</v>
      </c>
      <c r="I844" s="1" t="s">
        <v>522</v>
      </c>
      <c r="J844">
        <v>15</v>
      </c>
      <c r="K844" t="s">
        <v>60</v>
      </c>
      <c r="W844" s="1" t="s">
        <v>76</v>
      </c>
      <c r="AB844" t="s">
        <v>84</v>
      </c>
      <c r="AC844" t="s">
        <v>546</v>
      </c>
    </row>
    <row r="845" spans="1:29" x14ac:dyDescent="0.25">
      <c r="A845">
        <v>25</v>
      </c>
      <c r="C845" t="s">
        <v>59</v>
      </c>
      <c r="G845" s="1" t="s">
        <v>87</v>
      </c>
      <c r="I845" s="1" t="s">
        <v>522</v>
      </c>
      <c r="J845">
        <v>15</v>
      </c>
      <c r="K845" t="s">
        <v>60</v>
      </c>
      <c r="W845" s="1" t="s">
        <v>76</v>
      </c>
      <c r="AB845" t="s">
        <v>84</v>
      </c>
      <c r="AC845" t="s">
        <v>547</v>
      </c>
    </row>
    <row r="846" spans="1:29" x14ac:dyDescent="0.25">
      <c r="A846">
        <v>26</v>
      </c>
      <c r="C846" t="s">
        <v>59</v>
      </c>
      <c r="G846" s="1" t="s">
        <v>87</v>
      </c>
      <c r="I846" s="1" t="s">
        <v>522</v>
      </c>
      <c r="J846">
        <v>15</v>
      </c>
      <c r="K846" t="s">
        <v>60</v>
      </c>
      <c r="W846" s="1" t="s">
        <v>76</v>
      </c>
      <c r="AB846" t="s">
        <v>84</v>
      </c>
      <c r="AC846" t="s">
        <v>548</v>
      </c>
    </row>
    <row r="847" spans="1:29" x14ac:dyDescent="0.25">
      <c r="A847">
        <v>27</v>
      </c>
      <c r="C847" t="s">
        <v>59</v>
      </c>
      <c r="G847" s="1" t="s">
        <v>87</v>
      </c>
      <c r="I847" s="1" t="s">
        <v>522</v>
      </c>
      <c r="J847">
        <v>15</v>
      </c>
      <c r="K847" t="s">
        <v>60</v>
      </c>
      <c r="W847" s="1" t="s">
        <v>76</v>
      </c>
      <c r="AB847" t="s">
        <v>84</v>
      </c>
      <c r="AC847" t="s">
        <v>549</v>
      </c>
    </row>
    <row r="848" spans="1:29" x14ac:dyDescent="0.25">
      <c r="A848">
        <v>28</v>
      </c>
      <c r="C848" t="s">
        <v>59</v>
      </c>
      <c r="G848" s="1" t="s">
        <v>87</v>
      </c>
      <c r="I848" s="1" t="s">
        <v>522</v>
      </c>
      <c r="J848">
        <v>15</v>
      </c>
      <c r="K848" t="s">
        <v>60</v>
      </c>
      <c r="W848" s="1" t="s">
        <v>76</v>
      </c>
      <c r="AB848" t="s">
        <v>84</v>
      </c>
      <c r="AC848" t="s">
        <v>550</v>
      </c>
    </row>
    <row r="849" spans="1:49" x14ac:dyDescent="0.25">
      <c r="A849">
        <v>29</v>
      </c>
      <c r="C849" t="s">
        <v>59</v>
      </c>
      <c r="G849" s="1" t="s">
        <v>87</v>
      </c>
      <c r="I849" s="1" t="s">
        <v>522</v>
      </c>
      <c r="J849">
        <v>15</v>
      </c>
      <c r="K849" t="s">
        <v>60</v>
      </c>
      <c r="W849" s="1" t="s">
        <v>76</v>
      </c>
      <c r="AB849" t="s">
        <v>84</v>
      </c>
      <c r="AC849" t="s">
        <v>551</v>
      </c>
    </row>
    <row r="850" spans="1:49" x14ac:dyDescent="0.25">
      <c r="A850">
        <v>30</v>
      </c>
      <c r="C850" t="s">
        <v>59</v>
      </c>
      <c r="G850" s="1" t="s">
        <v>87</v>
      </c>
      <c r="I850" s="1" t="s">
        <v>522</v>
      </c>
      <c r="J850">
        <v>15</v>
      </c>
      <c r="K850" t="s">
        <v>60</v>
      </c>
      <c r="W850" s="1" t="s">
        <v>76</v>
      </c>
      <c r="AB850" t="s">
        <v>84</v>
      </c>
      <c r="AC850" t="s">
        <v>552</v>
      </c>
    </row>
    <row r="851" spans="1:49" x14ac:dyDescent="0.25">
      <c r="A851">
        <v>1</v>
      </c>
      <c r="C851" t="s">
        <v>58</v>
      </c>
      <c r="G851" s="1" t="s">
        <v>87</v>
      </c>
      <c r="I851" s="1" t="s">
        <v>522</v>
      </c>
      <c r="J851">
        <v>15</v>
      </c>
      <c r="K851" t="s">
        <v>60</v>
      </c>
      <c r="W851" s="1" t="s">
        <v>76</v>
      </c>
      <c r="AB851" t="s">
        <v>85</v>
      </c>
      <c r="AC851" t="str">
        <f t="shared" ref="AC851:AC882" si="16">"A15"&amp;AB851&amp;"-"&amp;AF851</f>
        <v>A15RT-A1</v>
      </c>
      <c r="AF851" t="s">
        <v>247</v>
      </c>
    </row>
    <row r="852" spans="1:49" x14ac:dyDescent="0.25">
      <c r="A852">
        <v>2</v>
      </c>
      <c r="C852" t="s">
        <v>58</v>
      </c>
      <c r="G852" s="1" t="s">
        <v>87</v>
      </c>
      <c r="I852" s="1" t="s">
        <v>522</v>
      </c>
      <c r="J852">
        <v>15</v>
      </c>
      <c r="K852" t="s">
        <v>60</v>
      </c>
      <c r="W852" s="1" t="s">
        <v>76</v>
      </c>
      <c r="AB852" t="s">
        <v>85</v>
      </c>
      <c r="AC852" t="str">
        <f t="shared" si="16"/>
        <v>A15RT-A2</v>
      </c>
      <c r="AD852" s="8">
        <v>43366</v>
      </c>
      <c r="AE852">
        <v>23</v>
      </c>
      <c r="AF852" t="s">
        <v>120</v>
      </c>
      <c r="AG852" t="s">
        <v>593</v>
      </c>
      <c r="AI852">
        <v>2</v>
      </c>
      <c r="AJ852">
        <v>2</v>
      </c>
      <c r="AK852" s="53">
        <v>0.58333333333333337</v>
      </c>
      <c r="AL852" s="8">
        <v>43374</v>
      </c>
      <c r="AM852" s="53">
        <v>0.86111111111111116</v>
      </c>
    </row>
    <row r="853" spans="1:49" x14ac:dyDescent="0.25">
      <c r="A853">
        <v>3</v>
      </c>
      <c r="C853" t="s">
        <v>58</v>
      </c>
      <c r="G853" s="1" t="s">
        <v>87</v>
      </c>
      <c r="I853" s="1" t="s">
        <v>522</v>
      </c>
      <c r="J853">
        <v>15</v>
      </c>
      <c r="K853" t="s">
        <v>60</v>
      </c>
      <c r="W853" s="1" t="s">
        <v>76</v>
      </c>
      <c r="AB853" t="s">
        <v>85</v>
      </c>
      <c r="AC853" t="str">
        <f t="shared" si="16"/>
        <v>A15RT-A3</v>
      </c>
      <c r="AD853" s="8">
        <v>43372</v>
      </c>
      <c r="AE853">
        <v>29</v>
      </c>
      <c r="AF853" t="s">
        <v>245</v>
      </c>
      <c r="AG853" t="s">
        <v>956</v>
      </c>
      <c r="AI853">
        <v>24</v>
      </c>
      <c r="AJ853">
        <v>6</v>
      </c>
      <c r="AK853" s="53">
        <v>0.47916666666666669</v>
      </c>
      <c r="AL853" s="8">
        <v>43379</v>
      </c>
      <c r="AM853" s="53">
        <v>0.90277777777777779</v>
      </c>
      <c r="AO853">
        <v>4</v>
      </c>
      <c r="AP853">
        <v>1</v>
      </c>
      <c r="AQ853" s="8">
        <v>43379</v>
      </c>
      <c r="AR853" s="53">
        <v>0.90277777777777779</v>
      </c>
      <c r="AS853" s="8">
        <v>43447</v>
      </c>
      <c r="AT853" s="53">
        <v>0.83333333333333337</v>
      </c>
      <c r="AV853" s="8">
        <v>43447</v>
      </c>
      <c r="AW853">
        <v>0</v>
      </c>
    </row>
    <row r="854" spans="1:49" x14ac:dyDescent="0.25">
      <c r="A854">
        <v>4</v>
      </c>
      <c r="C854" t="s">
        <v>58</v>
      </c>
      <c r="G854" s="1" t="s">
        <v>87</v>
      </c>
      <c r="I854" s="1" t="s">
        <v>522</v>
      </c>
      <c r="J854">
        <v>15</v>
      </c>
      <c r="K854" t="s">
        <v>60</v>
      </c>
      <c r="W854" s="1" t="s">
        <v>76</v>
      </c>
      <c r="AB854" t="s">
        <v>85</v>
      </c>
      <c r="AC854" t="str">
        <f t="shared" si="16"/>
        <v>A15RT-A4</v>
      </c>
      <c r="AF854" t="s">
        <v>252</v>
      </c>
    </row>
    <row r="855" spans="1:49" x14ac:dyDescent="0.25">
      <c r="A855">
        <v>5</v>
      </c>
      <c r="C855" t="s">
        <v>58</v>
      </c>
      <c r="G855" s="1" t="s">
        <v>87</v>
      </c>
      <c r="I855" s="1" t="s">
        <v>522</v>
      </c>
      <c r="J855">
        <v>15</v>
      </c>
      <c r="K855" t="s">
        <v>60</v>
      </c>
      <c r="W855" s="1" t="s">
        <v>76</v>
      </c>
      <c r="AB855" t="s">
        <v>85</v>
      </c>
      <c r="AC855" t="str">
        <f t="shared" si="16"/>
        <v>A15RT-A5</v>
      </c>
      <c r="AD855" s="8">
        <v>43393</v>
      </c>
      <c r="AE855">
        <v>50</v>
      </c>
      <c r="AF855" t="s">
        <v>246</v>
      </c>
      <c r="AG855" t="s">
        <v>956</v>
      </c>
      <c r="AN855" t="s">
        <v>1701</v>
      </c>
      <c r="AV855" s="8">
        <v>43393</v>
      </c>
      <c r="AW855">
        <v>0</v>
      </c>
    </row>
    <row r="856" spans="1:49" x14ac:dyDescent="0.25">
      <c r="A856">
        <v>6</v>
      </c>
      <c r="C856" t="s">
        <v>58</v>
      </c>
      <c r="G856" s="1" t="s">
        <v>87</v>
      </c>
      <c r="I856" s="1" t="s">
        <v>522</v>
      </c>
      <c r="J856">
        <v>15</v>
      </c>
      <c r="K856" t="s">
        <v>60</v>
      </c>
      <c r="W856" s="1" t="s">
        <v>76</v>
      </c>
      <c r="AB856" t="s">
        <v>85</v>
      </c>
      <c r="AC856" t="str">
        <f t="shared" si="16"/>
        <v>A15RT-A6</v>
      </c>
      <c r="AF856" t="s">
        <v>244</v>
      </c>
    </row>
    <row r="857" spans="1:49" x14ac:dyDescent="0.25">
      <c r="A857">
        <v>7</v>
      </c>
      <c r="C857" t="s">
        <v>58</v>
      </c>
      <c r="G857" s="1" t="s">
        <v>87</v>
      </c>
      <c r="I857" s="1" t="s">
        <v>522</v>
      </c>
      <c r="J857">
        <v>15</v>
      </c>
      <c r="K857" t="s">
        <v>60</v>
      </c>
      <c r="W857" s="1" t="s">
        <v>76</v>
      </c>
      <c r="AB857" t="s">
        <v>85</v>
      </c>
      <c r="AC857" t="str">
        <f t="shared" si="16"/>
        <v>A15RT-A7</v>
      </c>
      <c r="AD857" s="8">
        <v>43393</v>
      </c>
      <c r="AE857">
        <v>50</v>
      </c>
      <c r="AF857" t="s">
        <v>164</v>
      </c>
      <c r="AG857" t="s">
        <v>956</v>
      </c>
      <c r="AH857" s="8">
        <v>43410</v>
      </c>
      <c r="AI857">
        <v>6</v>
      </c>
      <c r="AJ857">
        <v>1</v>
      </c>
      <c r="AK857" s="53">
        <v>0.52430555555555558</v>
      </c>
      <c r="AL857" s="8">
        <v>43468</v>
      </c>
      <c r="AM857" s="53">
        <v>0.83333333333333337</v>
      </c>
      <c r="AV857" s="8">
        <v>43468</v>
      </c>
      <c r="AW857">
        <v>0</v>
      </c>
    </row>
    <row r="858" spans="1:49" x14ac:dyDescent="0.25">
      <c r="A858">
        <v>8</v>
      </c>
      <c r="C858" t="s">
        <v>58</v>
      </c>
      <c r="G858" s="1" t="s">
        <v>87</v>
      </c>
      <c r="I858" s="1" t="s">
        <v>522</v>
      </c>
      <c r="J858">
        <v>15</v>
      </c>
      <c r="K858" t="s">
        <v>60</v>
      </c>
      <c r="W858" s="1" t="s">
        <v>76</v>
      </c>
      <c r="AB858" t="s">
        <v>85</v>
      </c>
      <c r="AC858" t="str">
        <f t="shared" si="16"/>
        <v>A15RT-A8</v>
      </c>
      <c r="AF858" t="s">
        <v>166</v>
      </c>
    </row>
    <row r="859" spans="1:49" x14ac:dyDescent="0.25">
      <c r="A859">
        <v>9</v>
      </c>
      <c r="C859" t="s">
        <v>58</v>
      </c>
      <c r="G859" s="1" t="s">
        <v>87</v>
      </c>
      <c r="I859" s="1" t="s">
        <v>522</v>
      </c>
      <c r="J859">
        <v>15</v>
      </c>
      <c r="K859" t="s">
        <v>60</v>
      </c>
      <c r="W859" s="1" t="s">
        <v>76</v>
      </c>
      <c r="AB859" t="s">
        <v>85</v>
      </c>
      <c r="AC859" t="str">
        <f t="shared" si="16"/>
        <v>A15RT-A9</v>
      </c>
      <c r="AD859" s="8">
        <v>43373</v>
      </c>
      <c r="AE859">
        <v>30</v>
      </c>
      <c r="AF859" t="s">
        <v>133</v>
      </c>
      <c r="AG859" t="s">
        <v>956</v>
      </c>
      <c r="AI859">
        <v>20</v>
      </c>
      <c r="AJ859">
        <v>6</v>
      </c>
      <c r="AK859" s="53">
        <v>0.52777777777777779</v>
      </c>
      <c r="AL859" s="8">
        <v>43381</v>
      </c>
      <c r="AM859" s="53">
        <v>0.84375</v>
      </c>
      <c r="AO859">
        <v>5</v>
      </c>
      <c r="AP859">
        <v>19</v>
      </c>
      <c r="AQ859" s="8">
        <v>43381</v>
      </c>
      <c r="AR859" s="53">
        <v>0.84375</v>
      </c>
      <c r="AS859" s="8">
        <v>43410</v>
      </c>
      <c r="AT859" s="53">
        <v>0.84722222222222221</v>
      </c>
      <c r="AU859" t="s">
        <v>1764</v>
      </c>
      <c r="AV859" s="8">
        <v>43410</v>
      </c>
      <c r="AW859">
        <v>1</v>
      </c>
    </row>
    <row r="860" spans="1:49" x14ac:dyDescent="0.25">
      <c r="A860">
        <v>10</v>
      </c>
      <c r="C860" t="s">
        <v>58</v>
      </c>
      <c r="G860" s="1" t="s">
        <v>87</v>
      </c>
      <c r="I860" s="1" t="s">
        <v>522</v>
      </c>
      <c r="J860">
        <v>15</v>
      </c>
      <c r="K860" t="s">
        <v>60</v>
      </c>
      <c r="W860" s="1" t="s">
        <v>76</v>
      </c>
      <c r="AB860" t="s">
        <v>85</v>
      </c>
      <c r="AC860" t="str">
        <f t="shared" si="16"/>
        <v>A15RT-A10</v>
      </c>
      <c r="AD860" s="8">
        <v>43373</v>
      </c>
      <c r="AE860">
        <v>30</v>
      </c>
      <c r="AF860" t="s">
        <v>138</v>
      </c>
      <c r="AG860" t="s">
        <v>956</v>
      </c>
      <c r="AI860">
        <v>28</v>
      </c>
      <c r="AJ860">
        <v>6</v>
      </c>
      <c r="AK860" s="53">
        <v>0.52777777777777779</v>
      </c>
      <c r="AL860" s="8">
        <v>43381</v>
      </c>
      <c r="AM860" s="53">
        <v>0.84375</v>
      </c>
      <c r="AO860">
        <v>5</v>
      </c>
      <c r="AP860">
        <v>20</v>
      </c>
      <c r="AQ860" s="8">
        <v>43381</v>
      </c>
      <c r="AR860" s="53">
        <v>0.84375</v>
      </c>
      <c r="AS860" s="8">
        <v>43418</v>
      </c>
      <c r="AT860" s="53">
        <v>0.84722222222222221</v>
      </c>
      <c r="AV860" s="8">
        <v>43418</v>
      </c>
      <c r="AW860">
        <v>0</v>
      </c>
    </row>
    <row r="861" spans="1:49" x14ac:dyDescent="0.25">
      <c r="A861">
        <v>11</v>
      </c>
      <c r="C861" t="s">
        <v>58</v>
      </c>
      <c r="G861" s="1" t="s">
        <v>87</v>
      </c>
      <c r="I861" s="1" t="s">
        <v>522</v>
      </c>
      <c r="J861">
        <v>15</v>
      </c>
      <c r="K861" t="s">
        <v>60</v>
      </c>
      <c r="W861" s="1" t="s">
        <v>76</v>
      </c>
      <c r="AB861" t="s">
        <v>85</v>
      </c>
      <c r="AC861" t="str">
        <f t="shared" si="16"/>
        <v>A15RT-A11</v>
      </c>
      <c r="AD861" s="8">
        <v>43371</v>
      </c>
      <c r="AE861">
        <v>28</v>
      </c>
      <c r="AF861" t="s">
        <v>237</v>
      </c>
      <c r="AG861" t="s">
        <v>956</v>
      </c>
      <c r="AI861">
        <v>31</v>
      </c>
      <c r="AJ861">
        <v>6</v>
      </c>
      <c r="AK861" s="53">
        <v>0.5</v>
      </c>
      <c r="AL861" s="8">
        <v>43379</v>
      </c>
      <c r="AM861" s="53">
        <v>0.90277777777777779</v>
      </c>
      <c r="AO861">
        <v>4</v>
      </c>
      <c r="AP861">
        <v>22</v>
      </c>
      <c r="AQ861" s="8">
        <v>43379</v>
      </c>
      <c r="AR861" s="53">
        <v>0.90277777777777779</v>
      </c>
      <c r="AS861" s="8">
        <v>43417</v>
      </c>
      <c r="AT861" s="53">
        <v>0.85416666666666663</v>
      </c>
      <c r="AV861" s="8">
        <v>43417</v>
      </c>
      <c r="AW861">
        <v>0</v>
      </c>
    </row>
    <row r="862" spans="1:49" x14ac:dyDescent="0.25">
      <c r="A862">
        <v>12</v>
      </c>
      <c r="C862" t="s">
        <v>58</v>
      </c>
      <c r="G862" s="1" t="s">
        <v>87</v>
      </c>
      <c r="I862" s="1" t="s">
        <v>522</v>
      </c>
      <c r="J862">
        <v>15</v>
      </c>
      <c r="K862" t="s">
        <v>60</v>
      </c>
      <c r="W862" s="1" t="s">
        <v>76</v>
      </c>
      <c r="AB862" t="s">
        <v>85</v>
      </c>
      <c r="AC862" t="str">
        <f t="shared" si="16"/>
        <v>A15RT-A12</v>
      </c>
      <c r="AD862" s="8">
        <v>43416</v>
      </c>
      <c r="AE862" s="83">
        <f>AD862-I862</f>
        <v>74</v>
      </c>
      <c r="AF862" t="s">
        <v>284</v>
      </c>
      <c r="AG862" t="s">
        <v>956</v>
      </c>
      <c r="AN862" t="s">
        <v>1808</v>
      </c>
      <c r="AV862" s="8">
        <v>43452</v>
      </c>
      <c r="AW862">
        <v>0</v>
      </c>
    </row>
    <row r="863" spans="1:49" x14ac:dyDescent="0.25">
      <c r="A863">
        <v>13</v>
      </c>
      <c r="C863" t="s">
        <v>58</v>
      </c>
      <c r="G863" s="1" t="s">
        <v>87</v>
      </c>
      <c r="I863" s="1" t="s">
        <v>522</v>
      </c>
      <c r="J863">
        <v>15</v>
      </c>
      <c r="K863" t="s">
        <v>60</v>
      </c>
      <c r="W863" s="1" t="s">
        <v>76</v>
      </c>
      <c r="AB863" t="s">
        <v>85</v>
      </c>
      <c r="AC863" t="str">
        <f t="shared" si="16"/>
        <v>A15RT-B1</v>
      </c>
      <c r="AD863" s="8">
        <v>43373</v>
      </c>
      <c r="AE863">
        <v>30</v>
      </c>
      <c r="AF863" t="s">
        <v>169</v>
      </c>
      <c r="AG863" t="s">
        <v>956</v>
      </c>
      <c r="AI863">
        <v>21</v>
      </c>
      <c r="AJ863">
        <v>6</v>
      </c>
      <c r="AK863" s="53">
        <v>0.52777777777777779</v>
      </c>
      <c r="AL863" s="8">
        <v>43381</v>
      </c>
      <c r="AM863" s="53">
        <v>0.84375</v>
      </c>
      <c r="AO863">
        <v>5</v>
      </c>
      <c r="AP863">
        <v>32</v>
      </c>
      <c r="AQ863" s="8">
        <v>43381</v>
      </c>
      <c r="AR863" s="53">
        <v>0.84375</v>
      </c>
      <c r="AS863" s="8">
        <v>43516</v>
      </c>
      <c r="AT863" s="53">
        <v>0.83333333333333337</v>
      </c>
      <c r="AV863" s="8">
        <v>43516</v>
      </c>
      <c r="AW863">
        <v>0</v>
      </c>
    </row>
    <row r="864" spans="1:49" x14ac:dyDescent="0.25">
      <c r="A864">
        <v>14</v>
      </c>
      <c r="C864" t="s">
        <v>58</v>
      </c>
      <c r="G864" s="1" t="s">
        <v>87</v>
      </c>
      <c r="I864" s="1" t="s">
        <v>522</v>
      </c>
      <c r="J864">
        <v>15</v>
      </c>
      <c r="K864" t="s">
        <v>60</v>
      </c>
      <c r="W864" s="1" t="s">
        <v>76</v>
      </c>
      <c r="AB864" t="s">
        <v>85</v>
      </c>
      <c r="AC864" t="str">
        <f t="shared" si="16"/>
        <v>A15RT-B2</v>
      </c>
      <c r="AD864" s="8">
        <v>43372</v>
      </c>
      <c r="AE864">
        <v>29</v>
      </c>
      <c r="AF864" t="s">
        <v>142</v>
      </c>
      <c r="AG864" t="s">
        <v>956</v>
      </c>
      <c r="AI864">
        <v>15</v>
      </c>
      <c r="AJ864">
        <v>6</v>
      </c>
      <c r="AK864" s="53">
        <v>0.47916666666666669</v>
      </c>
      <c r="AL864" s="8">
        <v>43379</v>
      </c>
      <c r="AM864" s="53">
        <v>0.90277777777777779</v>
      </c>
      <c r="AO864">
        <v>3</v>
      </c>
      <c r="AP864">
        <v>27</v>
      </c>
      <c r="AQ864" s="8">
        <v>43379</v>
      </c>
      <c r="AR864" s="53">
        <v>0.90277777777777779</v>
      </c>
      <c r="AS864" s="8">
        <v>43439</v>
      </c>
      <c r="AT864" s="53">
        <v>0.83333333333333337</v>
      </c>
      <c r="AV864" s="8">
        <v>43439</v>
      </c>
      <c r="AW864">
        <v>0</v>
      </c>
    </row>
    <row r="865" spans="1:49" x14ac:dyDescent="0.25">
      <c r="A865">
        <v>15</v>
      </c>
      <c r="C865" t="s">
        <v>58</v>
      </c>
      <c r="G865" s="1" t="s">
        <v>87</v>
      </c>
      <c r="I865" s="1" t="s">
        <v>522</v>
      </c>
      <c r="J865">
        <v>15</v>
      </c>
      <c r="K865" t="s">
        <v>60</v>
      </c>
      <c r="W865" s="1" t="s">
        <v>76</v>
      </c>
      <c r="AB865" t="s">
        <v>85</v>
      </c>
      <c r="AC865" t="str">
        <f t="shared" si="16"/>
        <v>A15RT-B3</v>
      </c>
      <c r="AF865" t="s">
        <v>242</v>
      </c>
    </row>
    <row r="866" spans="1:49" x14ac:dyDescent="0.25">
      <c r="A866">
        <v>16</v>
      </c>
      <c r="C866" t="s">
        <v>59</v>
      </c>
      <c r="G866" s="1" t="s">
        <v>87</v>
      </c>
      <c r="I866" s="1" t="s">
        <v>522</v>
      </c>
      <c r="J866">
        <v>15</v>
      </c>
      <c r="K866" t="s">
        <v>60</v>
      </c>
      <c r="W866" s="1" t="s">
        <v>76</v>
      </c>
      <c r="AB866" t="s">
        <v>85</v>
      </c>
      <c r="AC866" t="str">
        <f t="shared" si="16"/>
        <v>A15RT-G1</v>
      </c>
      <c r="AD866" s="8">
        <v>43373</v>
      </c>
      <c r="AE866">
        <v>30</v>
      </c>
      <c r="AF866" t="s">
        <v>290</v>
      </c>
      <c r="AG866" t="s">
        <v>956</v>
      </c>
      <c r="AI866">
        <v>23</v>
      </c>
      <c r="AJ866">
        <v>6</v>
      </c>
      <c r="AK866" s="53">
        <v>0.52777777777777779</v>
      </c>
      <c r="AL866" s="8">
        <v>43381</v>
      </c>
      <c r="AM866" s="53">
        <v>0.84375</v>
      </c>
      <c r="AO866">
        <v>4</v>
      </c>
      <c r="AP866">
        <v>18</v>
      </c>
      <c r="AQ866" s="8">
        <v>43381</v>
      </c>
      <c r="AR866" s="53">
        <v>0.84375</v>
      </c>
      <c r="AS866" s="8">
        <v>43468</v>
      </c>
      <c r="AT866" s="53">
        <v>0.83333333333333337</v>
      </c>
      <c r="AV866" s="8">
        <v>43468</v>
      </c>
      <c r="AW866">
        <v>0</v>
      </c>
    </row>
    <row r="867" spans="1:49" x14ac:dyDescent="0.25">
      <c r="A867">
        <v>17</v>
      </c>
      <c r="C867" t="s">
        <v>59</v>
      </c>
      <c r="G867" s="1" t="s">
        <v>87</v>
      </c>
      <c r="I867" s="1" t="s">
        <v>522</v>
      </c>
      <c r="J867">
        <v>15</v>
      </c>
      <c r="K867" t="s">
        <v>60</v>
      </c>
      <c r="W867" s="1" t="s">
        <v>76</v>
      </c>
      <c r="AB867" t="s">
        <v>85</v>
      </c>
      <c r="AC867" t="str">
        <f t="shared" si="16"/>
        <v>A15RT-G2</v>
      </c>
      <c r="AD867" s="8">
        <v>43404</v>
      </c>
      <c r="AE867">
        <v>61</v>
      </c>
      <c r="AF867" t="s">
        <v>127</v>
      </c>
      <c r="AG867" t="s">
        <v>956</v>
      </c>
      <c r="AN867" t="s">
        <v>1765</v>
      </c>
      <c r="AV867" s="8">
        <v>43404</v>
      </c>
      <c r="AW867">
        <v>1</v>
      </c>
    </row>
    <row r="868" spans="1:49" x14ac:dyDescent="0.25">
      <c r="A868">
        <v>18</v>
      </c>
      <c r="C868" t="s">
        <v>59</v>
      </c>
      <c r="G868" s="1" t="s">
        <v>87</v>
      </c>
      <c r="I868" s="1" t="s">
        <v>522</v>
      </c>
      <c r="J868">
        <v>15</v>
      </c>
      <c r="K868" t="s">
        <v>60</v>
      </c>
      <c r="W868" s="1" t="s">
        <v>76</v>
      </c>
      <c r="AB868" t="s">
        <v>85</v>
      </c>
      <c r="AC868" t="str">
        <f t="shared" si="16"/>
        <v>A15RT-G3</v>
      </c>
      <c r="AF868" t="s">
        <v>139</v>
      </c>
    </row>
    <row r="869" spans="1:49" x14ac:dyDescent="0.25">
      <c r="A869">
        <v>19</v>
      </c>
      <c r="C869" t="s">
        <v>59</v>
      </c>
      <c r="G869" s="1" t="s">
        <v>87</v>
      </c>
      <c r="I869" s="1" t="s">
        <v>522</v>
      </c>
      <c r="J869">
        <v>15</v>
      </c>
      <c r="K869" t="s">
        <v>60</v>
      </c>
      <c r="W869" s="1" t="s">
        <v>76</v>
      </c>
      <c r="AB869" t="s">
        <v>85</v>
      </c>
      <c r="AC869" t="str">
        <f t="shared" si="16"/>
        <v>A15RT-G4</v>
      </c>
      <c r="AF869" t="s">
        <v>243</v>
      </c>
    </row>
    <row r="870" spans="1:49" x14ac:dyDescent="0.25">
      <c r="A870">
        <v>20</v>
      </c>
      <c r="C870" t="s">
        <v>59</v>
      </c>
      <c r="G870" s="1" t="s">
        <v>87</v>
      </c>
      <c r="I870" s="1" t="s">
        <v>522</v>
      </c>
      <c r="J870">
        <v>15</v>
      </c>
      <c r="K870" t="s">
        <v>60</v>
      </c>
      <c r="W870" s="1" t="s">
        <v>76</v>
      </c>
      <c r="AB870" t="s">
        <v>85</v>
      </c>
      <c r="AC870" t="str">
        <f t="shared" si="16"/>
        <v>A15RT-G5</v>
      </c>
      <c r="AD870" s="8">
        <v>43413</v>
      </c>
      <c r="AE870">
        <v>70</v>
      </c>
      <c r="AF870" t="s">
        <v>337</v>
      </c>
      <c r="AG870" t="s">
        <v>956</v>
      </c>
      <c r="AH870" s="8">
        <v>43413</v>
      </c>
      <c r="AI870">
        <v>30</v>
      </c>
      <c r="AJ870">
        <v>2</v>
      </c>
      <c r="AK870" s="53">
        <v>0.48958333333333331</v>
      </c>
      <c r="AL870" s="8">
        <v>43421</v>
      </c>
      <c r="AM870" s="53">
        <v>0.84722222222222221</v>
      </c>
      <c r="AO870">
        <v>4</v>
      </c>
      <c r="AP870">
        <v>22</v>
      </c>
      <c r="AQ870" s="8">
        <v>43421</v>
      </c>
      <c r="AR870" s="53">
        <v>0.84722222222222221</v>
      </c>
      <c r="AS870" s="8">
        <v>43483</v>
      </c>
      <c r="AT870" s="53">
        <v>0.85416666666666663</v>
      </c>
      <c r="AV870" s="8">
        <v>43483</v>
      </c>
      <c r="AW870">
        <v>0</v>
      </c>
    </row>
    <row r="871" spans="1:49" x14ac:dyDescent="0.25">
      <c r="A871">
        <v>21</v>
      </c>
      <c r="C871" t="s">
        <v>59</v>
      </c>
      <c r="G871" s="1" t="s">
        <v>87</v>
      </c>
      <c r="I871" s="1" t="s">
        <v>522</v>
      </c>
      <c r="J871">
        <v>15</v>
      </c>
      <c r="K871" t="s">
        <v>60</v>
      </c>
      <c r="W871" s="1" t="s">
        <v>76</v>
      </c>
      <c r="AB871" t="s">
        <v>85</v>
      </c>
      <c r="AC871" t="str">
        <f t="shared" si="16"/>
        <v>A15RT-G6</v>
      </c>
      <c r="AF871" t="s">
        <v>235</v>
      </c>
    </row>
    <row r="872" spans="1:49" x14ac:dyDescent="0.25">
      <c r="A872">
        <v>22</v>
      </c>
      <c r="C872" t="s">
        <v>59</v>
      </c>
      <c r="G872" s="1" t="s">
        <v>87</v>
      </c>
      <c r="I872" s="1" t="s">
        <v>522</v>
      </c>
      <c r="J872">
        <v>15</v>
      </c>
      <c r="K872" t="s">
        <v>60</v>
      </c>
      <c r="W872" s="1" t="s">
        <v>76</v>
      </c>
      <c r="AB872" t="s">
        <v>85</v>
      </c>
      <c r="AC872" t="str">
        <f t="shared" si="16"/>
        <v>A15RT-G7</v>
      </c>
      <c r="AD872" s="8">
        <v>43371</v>
      </c>
      <c r="AE872">
        <v>28</v>
      </c>
      <c r="AF872" t="s">
        <v>136</v>
      </c>
      <c r="AG872" t="s">
        <v>956</v>
      </c>
      <c r="AI872">
        <v>2</v>
      </c>
      <c r="AJ872">
        <v>6</v>
      </c>
      <c r="AK872" s="53">
        <v>0.5</v>
      </c>
      <c r="AL872" s="8">
        <v>43374</v>
      </c>
      <c r="AM872" s="53">
        <v>0.55902777777777779</v>
      </c>
      <c r="AN872" t="s">
        <v>1020</v>
      </c>
    </row>
    <row r="873" spans="1:49" x14ac:dyDescent="0.25">
      <c r="A873">
        <v>23</v>
      </c>
      <c r="C873" t="s">
        <v>59</v>
      </c>
      <c r="G873" s="1" t="s">
        <v>87</v>
      </c>
      <c r="I873" s="1" t="s">
        <v>522</v>
      </c>
      <c r="J873">
        <v>15</v>
      </c>
      <c r="K873" t="s">
        <v>60</v>
      </c>
      <c r="W873" s="1" t="s">
        <v>76</v>
      </c>
      <c r="AB873" t="s">
        <v>85</v>
      </c>
      <c r="AC873" t="str">
        <f t="shared" si="16"/>
        <v>A15RT-G8</v>
      </c>
      <c r="AD873" s="8">
        <v>43408</v>
      </c>
      <c r="AE873" s="83" t="s">
        <v>1778</v>
      </c>
      <c r="AF873" t="s">
        <v>148</v>
      </c>
      <c r="AG873" t="s">
        <v>956</v>
      </c>
      <c r="AN873" t="s">
        <v>1765</v>
      </c>
      <c r="AV873" s="8">
        <v>43408</v>
      </c>
      <c r="AW873">
        <v>1</v>
      </c>
    </row>
    <row r="874" spans="1:49" x14ac:dyDescent="0.25">
      <c r="A874">
        <v>24</v>
      </c>
      <c r="C874" t="s">
        <v>59</v>
      </c>
      <c r="G874" s="1" t="s">
        <v>87</v>
      </c>
      <c r="I874" s="1" t="s">
        <v>522</v>
      </c>
      <c r="J874">
        <v>15</v>
      </c>
      <c r="K874" t="s">
        <v>60</v>
      </c>
      <c r="W874" s="1" t="s">
        <v>76</v>
      </c>
      <c r="AB874" t="s">
        <v>85</v>
      </c>
      <c r="AC874" t="str">
        <f t="shared" si="16"/>
        <v>A15RT-G9</v>
      </c>
      <c r="AD874" s="8">
        <v>43374</v>
      </c>
      <c r="AE874">
        <v>31</v>
      </c>
      <c r="AF874" t="s">
        <v>159</v>
      </c>
      <c r="AG874" t="s">
        <v>956</v>
      </c>
      <c r="AI874">
        <v>20</v>
      </c>
      <c r="AJ874">
        <v>2</v>
      </c>
      <c r="AK874" s="53">
        <v>0.62152777777777779</v>
      </c>
      <c r="AL874" s="8">
        <v>43382</v>
      </c>
      <c r="AM874" s="53">
        <v>0.875</v>
      </c>
      <c r="AN874" t="s">
        <v>1020</v>
      </c>
      <c r="AO874">
        <v>5</v>
      </c>
      <c r="AP874">
        <v>29</v>
      </c>
      <c r="AQ874" s="8">
        <v>43382</v>
      </c>
      <c r="AR874" s="53">
        <v>0.875</v>
      </c>
    </row>
    <row r="875" spans="1:49" x14ac:dyDescent="0.25">
      <c r="A875">
        <v>25</v>
      </c>
      <c r="C875" t="s">
        <v>59</v>
      </c>
      <c r="G875" s="1" t="s">
        <v>87</v>
      </c>
      <c r="I875" s="1" t="s">
        <v>522</v>
      </c>
      <c r="J875">
        <v>15</v>
      </c>
      <c r="K875" t="s">
        <v>60</v>
      </c>
      <c r="W875" s="1" t="s">
        <v>76</v>
      </c>
      <c r="AB875" t="s">
        <v>85</v>
      </c>
      <c r="AC875" t="str">
        <f t="shared" si="16"/>
        <v>A15RT-G10</v>
      </c>
      <c r="AF875" t="s">
        <v>302</v>
      </c>
    </row>
    <row r="876" spans="1:49" x14ac:dyDescent="0.25">
      <c r="A876">
        <v>26</v>
      </c>
      <c r="C876" t="s">
        <v>59</v>
      </c>
      <c r="G876" s="1" t="s">
        <v>87</v>
      </c>
      <c r="I876" s="1" t="s">
        <v>522</v>
      </c>
      <c r="J876">
        <v>15</v>
      </c>
      <c r="K876" t="s">
        <v>60</v>
      </c>
      <c r="W876" s="1" t="s">
        <v>76</v>
      </c>
      <c r="AB876" t="s">
        <v>85</v>
      </c>
      <c r="AC876" t="str">
        <f t="shared" si="16"/>
        <v>A15RT-G11</v>
      </c>
      <c r="AF876" t="s">
        <v>249</v>
      </c>
    </row>
    <row r="877" spans="1:49" x14ac:dyDescent="0.25">
      <c r="A877">
        <v>27</v>
      </c>
      <c r="C877" t="s">
        <v>59</v>
      </c>
      <c r="G877" s="1" t="s">
        <v>87</v>
      </c>
      <c r="I877" s="1" t="s">
        <v>522</v>
      </c>
      <c r="J877">
        <v>15</v>
      </c>
      <c r="K877" t="s">
        <v>60</v>
      </c>
      <c r="W877" s="1" t="s">
        <v>76</v>
      </c>
      <c r="AB877" t="s">
        <v>85</v>
      </c>
      <c r="AC877" t="str">
        <f t="shared" si="16"/>
        <v>A15RT-G12</v>
      </c>
      <c r="AD877" s="8">
        <v>43374</v>
      </c>
      <c r="AE877">
        <v>31</v>
      </c>
      <c r="AF877" t="s">
        <v>147</v>
      </c>
      <c r="AG877" t="s">
        <v>956</v>
      </c>
      <c r="AI877">
        <v>1</v>
      </c>
      <c r="AJ877">
        <v>2</v>
      </c>
      <c r="AK877" s="53">
        <v>0.62152777777777779</v>
      </c>
      <c r="AL877" s="8">
        <v>43382</v>
      </c>
      <c r="AM877" s="53">
        <v>0.875</v>
      </c>
      <c r="AO877">
        <v>5</v>
      </c>
      <c r="AP877">
        <v>3</v>
      </c>
      <c r="AQ877" s="8">
        <v>43382</v>
      </c>
      <c r="AR877" s="53">
        <v>0.875</v>
      </c>
      <c r="AS877" s="8">
        <v>43430</v>
      </c>
      <c r="AT877" s="53">
        <v>0.86111111111111116</v>
      </c>
      <c r="AV877" s="8">
        <v>43430</v>
      </c>
      <c r="AW877">
        <v>0</v>
      </c>
    </row>
    <row r="878" spans="1:49" x14ac:dyDescent="0.25">
      <c r="A878">
        <v>28</v>
      </c>
      <c r="C878" t="s">
        <v>59</v>
      </c>
      <c r="G878" s="1" t="s">
        <v>87</v>
      </c>
      <c r="I878" s="1" t="s">
        <v>522</v>
      </c>
      <c r="J878">
        <v>15</v>
      </c>
      <c r="K878" t="s">
        <v>60</v>
      </c>
      <c r="W878" s="1" t="s">
        <v>76</v>
      </c>
      <c r="AB878" t="s">
        <v>85</v>
      </c>
      <c r="AC878" t="str">
        <f t="shared" si="16"/>
        <v>A15RT-H1</v>
      </c>
      <c r="AD878" s="8">
        <v>43411</v>
      </c>
      <c r="AE878" s="83">
        <f>AD878-I878</f>
        <v>69</v>
      </c>
      <c r="AF878" t="s">
        <v>239</v>
      </c>
      <c r="AG878" t="s">
        <v>956</v>
      </c>
      <c r="AN878" t="s">
        <v>1765</v>
      </c>
      <c r="AV878" s="8">
        <v>43411</v>
      </c>
      <c r="AW878">
        <v>1</v>
      </c>
    </row>
    <row r="879" spans="1:49" x14ac:dyDescent="0.25">
      <c r="A879">
        <v>29</v>
      </c>
      <c r="C879" t="s">
        <v>59</v>
      </c>
      <c r="G879" s="1" t="s">
        <v>87</v>
      </c>
      <c r="I879" s="1" t="s">
        <v>522</v>
      </c>
      <c r="J879">
        <v>15</v>
      </c>
      <c r="K879" t="s">
        <v>60</v>
      </c>
      <c r="W879" s="1" t="s">
        <v>76</v>
      </c>
      <c r="AB879" t="s">
        <v>85</v>
      </c>
      <c r="AC879" t="str">
        <f t="shared" si="16"/>
        <v>A15RT-H2</v>
      </c>
      <c r="AF879" t="s">
        <v>122</v>
      </c>
    </row>
    <row r="880" spans="1:49" x14ac:dyDescent="0.25">
      <c r="A880">
        <v>30</v>
      </c>
      <c r="C880" t="s">
        <v>59</v>
      </c>
      <c r="G880" s="1" t="s">
        <v>87</v>
      </c>
      <c r="I880" s="1" t="s">
        <v>522</v>
      </c>
      <c r="J880">
        <v>15</v>
      </c>
      <c r="K880" t="s">
        <v>60</v>
      </c>
      <c r="W880" s="1" t="s">
        <v>76</v>
      </c>
      <c r="AB880" t="s">
        <v>85</v>
      </c>
      <c r="AC880" t="str">
        <f t="shared" si="16"/>
        <v>A15RT-H3</v>
      </c>
      <c r="AF880" t="s">
        <v>165</v>
      </c>
    </row>
    <row r="881" spans="1:49" x14ac:dyDescent="0.25">
      <c r="A881">
        <v>1</v>
      </c>
      <c r="C881" t="s">
        <v>59</v>
      </c>
      <c r="G881" s="1" t="s">
        <v>87</v>
      </c>
      <c r="I881" s="1" t="s">
        <v>522</v>
      </c>
      <c r="J881">
        <v>15</v>
      </c>
      <c r="K881" t="s">
        <v>60</v>
      </c>
      <c r="W881" s="1" t="s">
        <v>76</v>
      </c>
      <c r="AB881" t="s">
        <v>86</v>
      </c>
      <c r="AC881" t="str">
        <f t="shared" si="16"/>
        <v>A15SO-A1</v>
      </c>
      <c r="AF881" t="s">
        <v>247</v>
      </c>
    </row>
    <row r="882" spans="1:49" x14ac:dyDescent="0.25">
      <c r="A882">
        <v>2</v>
      </c>
      <c r="C882" t="s">
        <v>59</v>
      </c>
      <c r="G882" s="1" t="s">
        <v>87</v>
      </c>
      <c r="I882" s="1" t="s">
        <v>522</v>
      </c>
      <c r="J882">
        <v>15</v>
      </c>
      <c r="K882" t="s">
        <v>60</v>
      </c>
      <c r="W882" s="1" t="s">
        <v>76</v>
      </c>
      <c r="X882" s="8">
        <v>43510</v>
      </c>
      <c r="AB882" t="s">
        <v>86</v>
      </c>
      <c r="AC882" t="str">
        <f t="shared" si="16"/>
        <v>A15SO-A2</v>
      </c>
      <c r="AD882" s="8">
        <v>43558</v>
      </c>
      <c r="AE882">
        <f>AD882-X882</f>
        <v>48</v>
      </c>
      <c r="AF882" t="s">
        <v>120</v>
      </c>
      <c r="AG882" t="s">
        <v>956</v>
      </c>
      <c r="AH882" s="8">
        <v>43558</v>
      </c>
      <c r="AI882">
        <v>24</v>
      </c>
      <c r="AJ882">
        <v>1</v>
      </c>
      <c r="AK882" s="53">
        <v>0.73263888888888884</v>
      </c>
    </row>
    <row r="883" spans="1:49" x14ac:dyDescent="0.25">
      <c r="A883">
        <v>3</v>
      </c>
      <c r="C883" t="s">
        <v>59</v>
      </c>
      <c r="G883" s="1" t="s">
        <v>87</v>
      </c>
      <c r="I883" s="1" t="s">
        <v>522</v>
      </c>
      <c r="J883">
        <v>15</v>
      </c>
      <c r="K883" t="s">
        <v>60</v>
      </c>
      <c r="W883" s="1" t="s">
        <v>76</v>
      </c>
      <c r="X883" s="8">
        <v>43510</v>
      </c>
      <c r="AB883" t="s">
        <v>86</v>
      </c>
      <c r="AC883" t="str">
        <f t="shared" ref="AC883:AC910" si="17">"A15"&amp;AB883&amp;"-"&amp;AF883</f>
        <v>A15SO-A3</v>
      </c>
      <c r="AD883" s="8">
        <v>43558</v>
      </c>
      <c r="AE883">
        <v>48</v>
      </c>
      <c r="AF883" t="s">
        <v>245</v>
      </c>
      <c r="AG883" t="s">
        <v>956</v>
      </c>
      <c r="AN883" t="s">
        <v>1847</v>
      </c>
      <c r="AV883" s="8">
        <v>43559</v>
      </c>
      <c r="AW883">
        <v>0</v>
      </c>
    </row>
    <row r="884" spans="1:49" x14ac:dyDescent="0.25">
      <c r="A884">
        <v>4</v>
      </c>
      <c r="C884" t="s">
        <v>59</v>
      </c>
      <c r="G884" s="1" t="s">
        <v>87</v>
      </c>
      <c r="I884" s="1" t="s">
        <v>522</v>
      </c>
      <c r="J884">
        <v>15</v>
      </c>
      <c r="K884" t="s">
        <v>60</v>
      </c>
      <c r="W884" s="1" t="s">
        <v>76</v>
      </c>
      <c r="AB884" t="s">
        <v>86</v>
      </c>
      <c r="AC884" t="str">
        <f t="shared" si="17"/>
        <v>A15SO-A4</v>
      </c>
      <c r="AF884" t="s">
        <v>252</v>
      </c>
    </row>
    <row r="885" spans="1:49" x14ac:dyDescent="0.25">
      <c r="A885">
        <v>5</v>
      </c>
      <c r="C885" t="s">
        <v>59</v>
      </c>
      <c r="G885" s="1" t="s">
        <v>87</v>
      </c>
      <c r="I885" s="1" t="s">
        <v>522</v>
      </c>
      <c r="J885">
        <v>15</v>
      </c>
      <c r="K885" t="s">
        <v>60</v>
      </c>
      <c r="W885" s="1" t="s">
        <v>76</v>
      </c>
      <c r="X885" s="8">
        <v>43510</v>
      </c>
      <c r="AB885" t="s">
        <v>86</v>
      </c>
      <c r="AC885" t="str">
        <f t="shared" si="17"/>
        <v>A15SO-A5</v>
      </c>
      <c r="AD885" s="8">
        <v>43555</v>
      </c>
      <c r="AE885">
        <f>AD885-X885</f>
        <v>45</v>
      </c>
      <c r="AF885" t="s">
        <v>246</v>
      </c>
      <c r="AG885" t="s">
        <v>956</v>
      </c>
      <c r="AH885" s="8">
        <v>43555</v>
      </c>
      <c r="AI885">
        <v>15</v>
      </c>
      <c r="AJ885">
        <v>2</v>
      </c>
      <c r="AK885" s="53">
        <v>0.61111111111111105</v>
      </c>
      <c r="AN885" t="s">
        <v>1844</v>
      </c>
    </row>
    <row r="886" spans="1:49" x14ac:dyDescent="0.25">
      <c r="A886">
        <v>6</v>
      </c>
      <c r="C886" t="s">
        <v>59</v>
      </c>
      <c r="G886" s="1" t="s">
        <v>87</v>
      </c>
      <c r="I886" s="1" t="s">
        <v>522</v>
      </c>
      <c r="J886">
        <v>15</v>
      </c>
      <c r="K886" t="s">
        <v>60</v>
      </c>
      <c r="W886" s="1" t="s">
        <v>76</v>
      </c>
      <c r="AB886" t="s">
        <v>86</v>
      </c>
      <c r="AC886" t="str">
        <f t="shared" si="17"/>
        <v>A15SO-A6</v>
      </c>
      <c r="AF886" t="s">
        <v>244</v>
      </c>
    </row>
    <row r="887" spans="1:49" x14ac:dyDescent="0.25">
      <c r="A887">
        <v>7</v>
      </c>
      <c r="C887" t="s">
        <v>59</v>
      </c>
      <c r="G887" s="1" t="s">
        <v>87</v>
      </c>
      <c r="I887" s="1" t="s">
        <v>522</v>
      </c>
      <c r="J887">
        <v>15</v>
      </c>
      <c r="K887" t="s">
        <v>60</v>
      </c>
      <c r="W887" s="1" t="s">
        <v>76</v>
      </c>
      <c r="AB887" t="s">
        <v>86</v>
      </c>
      <c r="AC887" t="str">
        <f t="shared" si="17"/>
        <v>A15SO-A7</v>
      </c>
      <c r="AF887" t="s">
        <v>164</v>
      </c>
    </row>
    <row r="888" spans="1:49" x14ac:dyDescent="0.25">
      <c r="A888">
        <v>8</v>
      </c>
      <c r="C888" t="s">
        <v>59</v>
      </c>
      <c r="G888" s="1" t="s">
        <v>87</v>
      </c>
      <c r="I888" s="1" t="s">
        <v>522</v>
      </c>
      <c r="J888">
        <v>15</v>
      </c>
      <c r="K888" t="s">
        <v>60</v>
      </c>
      <c r="W888" s="1" t="s">
        <v>76</v>
      </c>
      <c r="AB888" t="s">
        <v>86</v>
      </c>
      <c r="AC888" t="str">
        <f t="shared" si="17"/>
        <v>A15SO-A8</v>
      </c>
      <c r="AF888" t="s">
        <v>166</v>
      </c>
    </row>
    <row r="889" spans="1:49" x14ac:dyDescent="0.25">
      <c r="A889">
        <v>9</v>
      </c>
      <c r="C889" t="s">
        <v>59</v>
      </c>
      <c r="G889" s="1" t="s">
        <v>87</v>
      </c>
      <c r="I889" s="1" t="s">
        <v>522</v>
      </c>
      <c r="J889">
        <v>15</v>
      </c>
      <c r="K889" t="s">
        <v>60</v>
      </c>
      <c r="W889" s="1" t="s">
        <v>76</v>
      </c>
      <c r="AB889" t="s">
        <v>86</v>
      </c>
      <c r="AC889" t="str">
        <f t="shared" si="17"/>
        <v>A15SO-A9</v>
      </c>
      <c r="AF889" t="s">
        <v>133</v>
      </c>
    </row>
    <row r="890" spans="1:49" x14ac:dyDescent="0.25">
      <c r="A890">
        <v>10</v>
      </c>
      <c r="C890" t="s">
        <v>59</v>
      </c>
      <c r="G890" s="1" t="s">
        <v>87</v>
      </c>
      <c r="I890" s="1" t="s">
        <v>522</v>
      </c>
      <c r="J890">
        <v>15</v>
      </c>
      <c r="K890" t="s">
        <v>60</v>
      </c>
      <c r="W890" s="1" t="s">
        <v>76</v>
      </c>
      <c r="AB890" t="s">
        <v>86</v>
      </c>
      <c r="AC890" t="str">
        <f t="shared" si="17"/>
        <v>A15SO-A10</v>
      </c>
      <c r="AF890" t="s">
        <v>138</v>
      </c>
    </row>
    <row r="891" spans="1:49" x14ac:dyDescent="0.25">
      <c r="A891">
        <v>11</v>
      </c>
      <c r="C891" t="s">
        <v>59</v>
      </c>
      <c r="G891" s="1" t="s">
        <v>87</v>
      </c>
      <c r="I891" s="1" t="s">
        <v>522</v>
      </c>
      <c r="J891">
        <v>15</v>
      </c>
      <c r="K891" t="s">
        <v>60</v>
      </c>
      <c r="W891" s="1" t="s">
        <v>76</v>
      </c>
      <c r="AB891" t="s">
        <v>86</v>
      </c>
      <c r="AC891" t="str">
        <f t="shared" si="17"/>
        <v>A15SO-A11</v>
      </c>
      <c r="AF891" t="s">
        <v>237</v>
      </c>
    </row>
    <row r="892" spans="1:49" x14ac:dyDescent="0.25">
      <c r="A892">
        <v>12</v>
      </c>
      <c r="C892" t="s">
        <v>59</v>
      </c>
      <c r="G892" s="1" t="s">
        <v>87</v>
      </c>
      <c r="I892" s="1" t="s">
        <v>522</v>
      </c>
      <c r="J892">
        <v>15</v>
      </c>
      <c r="K892" t="s">
        <v>60</v>
      </c>
      <c r="W892" s="1" t="s">
        <v>76</v>
      </c>
      <c r="AB892" t="s">
        <v>86</v>
      </c>
      <c r="AC892" t="str">
        <f t="shared" si="17"/>
        <v>A15SO-A12</v>
      </c>
      <c r="AF892" t="s">
        <v>284</v>
      </c>
    </row>
    <row r="893" spans="1:49" x14ac:dyDescent="0.25">
      <c r="A893">
        <v>13</v>
      </c>
      <c r="C893" t="s">
        <v>59</v>
      </c>
      <c r="G893" s="1" t="s">
        <v>87</v>
      </c>
      <c r="I893" s="1" t="s">
        <v>522</v>
      </c>
      <c r="J893">
        <v>15</v>
      </c>
      <c r="K893" t="s">
        <v>60</v>
      </c>
      <c r="W893" s="1" t="s">
        <v>76</v>
      </c>
      <c r="AB893" t="s">
        <v>86</v>
      </c>
      <c r="AC893" t="str">
        <f t="shared" si="17"/>
        <v>A15SO-B1</v>
      </c>
      <c r="AF893" t="s">
        <v>169</v>
      </c>
    </row>
    <row r="894" spans="1:49" x14ac:dyDescent="0.25">
      <c r="A894">
        <v>14</v>
      </c>
      <c r="C894" t="s">
        <v>59</v>
      </c>
      <c r="G894" s="1" t="s">
        <v>87</v>
      </c>
      <c r="I894" s="1" t="s">
        <v>522</v>
      </c>
      <c r="J894">
        <v>15</v>
      </c>
      <c r="K894" t="s">
        <v>60</v>
      </c>
      <c r="W894" s="1" t="s">
        <v>76</v>
      </c>
      <c r="AB894" t="s">
        <v>86</v>
      </c>
      <c r="AC894" t="str">
        <f t="shared" si="17"/>
        <v>A15SO-B2</v>
      </c>
      <c r="AF894" t="s">
        <v>142</v>
      </c>
    </row>
    <row r="895" spans="1:49" x14ac:dyDescent="0.25">
      <c r="A895">
        <v>15</v>
      </c>
      <c r="C895" t="s">
        <v>59</v>
      </c>
      <c r="G895" s="1" t="s">
        <v>87</v>
      </c>
      <c r="I895" s="1" t="s">
        <v>522</v>
      </c>
      <c r="J895">
        <v>15</v>
      </c>
      <c r="K895" t="s">
        <v>60</v>
      </c>
      <c r="W895" s="1" t="s">
        <v>76</v>
      </c>
      <c r="AB895" t="s">
        <v>86</v>
      </c>
      <c r="AC895" t="str">
        <f t="shared" si="17"/>
        <v>A15SO-B3</v>
      </c>
      <c r="AF895" t="s">
        <v>242</v>
      </c>
    </row>
    <row r="896" spans="1:49" x14ac:dyDescent="0.25">
      <c r="A896">
        <v>16</v>
      </c>
      <c r="C896" t="s">
        <v>58</v>
      </c>
      <c r="G896" s="1" t="s">
        <v>87</v>
      </c>
      <c r="I896" s="1" t="s">
        <v>522</v>
      </c>
      <c r="J896">
        <v>15</v>
      </c>
      <c r="K896" t="s">
        <v>60</v>
      </c>
      <c r="W896" s="1" t="s">
        <v>76</v>
      </c>
      <c r="AB896" t="s">
        <v>86</v>
      </c>
      <c r="AC896" t="str">
        <f t="shared" si="17"/>
        <v>A15SO-G1</v>
      </c>
      <c r="AF896" t="s">
        <v>290</v>
      </c>
    </row>
    <row r="897" spans="1:48" x14ac:dyDescent="0.25">
      <c r="A897">
        <v>17</v>
      </c>
      <c r="C897" t="s">
        <v>58</v>
      </c>
      <c r="G897" s="1" t="s">
        <v>87</v>
      </c>
      <c r="I897" s="1" t="s">
        <v>522</v>
      </c>
      <c r="J897">
        <v>15</v>
      </c>
      <c r="K897" t="s">
        <v>60</v>
      </c>
      <c r="W897" s="1" t="s">
        <v>76</v>
      </c>
      <c r="AB897" t="s">
        <v>86</v>
      </c>
      <c r="AC897" t="str">
        <f t="shared" si="17"/>
        <v>A15SO-G2</v>
      </c>
      <c r="AF897" t="s">
        <v>127</v>
      </c>
    </row>
    <row r="898" spans="1:48" x14ac:dyDescent="0.25">
      <c r="A898">
        <v>18</v>
      </c>
      <c r="C898" t="s">
        <v>58</v>
      </c>
      <c r="G898" s="1" t="s">
        <v>87</v>
      </c>
      <c r="I898" s="1" t="s">
        <v>522</v>
      </c>
      <c r="J898">
        <v>15</v>
      </c>
      <c r="K898" t="s">
        <v>60</v>
      </c>
      <c r="W898" s="1" t="s">
        <v>76</v>
      </c>
      <c r="AB898" t="s">
        <v>86</v>
      </c>
      <c r="AC898" t="str">
        <f t="shared" si="17"/>
        <v>A15SO-G3</v>
      </c>
      <c r="AF898" t="s">
        <v>139</v>
      </c>
    </row>
    <row r="899" spans="1:48" x14ac:dyDescent="0.25">
      <c r="A899">
        <v>19</v>
      </c>
      <c r="C899" t="s">
        <v>58</v>
      </c>
      <c r="G899" s="1" t="s">
        <v>87</v>
      </c>
      <c r="I899" s="1" t="s">
        <v>522</v>
      </c>
      <c r="J899">
        <v>15</v>
      </c>
      <c r="K899" t="s">
        <v>60</v>
      </c>
      <c r="W899" s="1" t="s">
        <v>76</v>
      </c>
      <c r="AB899" t="s">
        <v>86</v>
      </c>
      <c r="AC899" t="str">
        <f t="shared" si="17"/>
        <v>A15SO-G4</v>
      </c>
      <c r="AF899" t="s">
        <v>243</v>
      </c>
    </row>
    <row r="900" spans="1:48" x14ac:dyDescent="0.25">
      <c r="A900">
        <v>20</v>
      </c>
      <c r="C900" t="s">
        <v>58</v>
      </c>
      <c r="G900" s="1" t="s">
        <v>87</v>
      </c>
      <c r="I900" s="1" t="s">
        <v>522</v>
      </c>
      <c r="J900">
        <v>15</v>
      </c>
      <c r="K900" t="s">
        <v>60</v>
      </c>
      <c r="W900" s="1" t="s">
        <v>76</v>
      </c>
      <c r="AB900" t="s">
        <v>86</v>
      </c>
      <c r="AC900" t="str">
        <f t="shared" si="17"/>
        <v>A15SO-G5</v>
      </c>
      <c r="AF900" t="s">
        <v>337</v>
      </c>
    </row>
    <row r="901" spans="1:48" x14ac:dyDescent="0.25">
      <c r="A901">
        <v>21</v>
      </c>
      <c r="C901" t="s">
        <v>58</v>
      </c>
      <c r="G901" s="1" t="s">
        <v>87</v>
      </c>
      <c r="I901" s="1" t="s">
        <v>522</v>
      </c>
      <c r="J901">
        <v>15</v>
      </c>
      <c r="K901" t="s">
        <v>60</v>
      </c>
      <c r="W901" s="1" t="s">
        <v>76</v>
      </c>
      <c r="AB901" t="s">
        <v>86</v>
      </c>
      <c r="AC901" t="str">
        <f t="shared" si="17"/>
        <v>A15SO-G6</v>
      </c>
      <c r="AF901" t="s">
        <v>235</v>
      </c>
    </row>
    <row r="902" spans="1:48" x14ac:dyDescent="0.25">
      <c r="A902">
        <v>22</v>
      </c>
      <c r="C902" t="s">
        <v>58</v>
      </c>
      <c r="G902" s="1" t="s">
        <v>87</v>
      </c>
      <c r="I902" s="1" t="s">
        <v>522</v>
      </c>
      <c r="J902">
        <v>15</v>
      </c>
      <c r="K902" t="s">
        <v>60</v>
      </c>
      <c r="W902" s="1" t="s">
        <v>76</v>
      </c>
      <c r="AB902" t="s">
        <v>86</v>
      </c>
      <c r="AC902" t="str">
        <f t="shared" si="17"/>
        <v>A15SO-G7</v>
      </c>
      <c r="AF902" t="s">
        <v>136</v>
      </c>
    </row>
    <row r="903" spans="1:48" x14ac:dyDescent="0.25">
      <c r="A903">
        <v>23</v>
      </c>
      <c r="C903" t="s">
        <v>58</v>
      </c>
      <c r="G903" s="1" t="s">
        <v>87</v>
      </c>
      <c r="I903" s="1" t="s">
        <v>522</v>
      </c>
      <c r="J903">
        <v>15</v>
      </c>
      <c r="K903" t="s">
        <v>60</v>
      </c>
      <c r="W903" s="1" t="s">
        <v>76</v>
      </c>
      <c r="AB903" t="s">
        <v>86</v>
      </c>
      <c r="AC903" t="str">
        <f t="shared" si="17"/>
        <v>A15SO-G8</v>
      </c>
      <c r="AF903" t="s">
        <v>148</v>
      </c>
    </row>
    <row r="904" spans="1:48" x14ac:dyDescent="0.25">
      <c r="A904">
        <v>24</v>
      </c>
      <c r="C904" t="s">
        <v>58</v>
      </c>
      <c r="G904" s="1" t="s">
        <v>87</v>
      </c>
      <c r="I904" s="1" t="s">
        <v>522</v>
      </c>
      <c r="J904">
        <v>15</v>
      </c>
      <c r="K904" t="s">
        <v>60</v>
      </c>
      <c r="W904" s="1" t="s">
        <v>76</v>
      </c>
      <c r="AB904" t="s">
        <v>86</v>
      </c>
      <c r="AC904" t="str">
        <f t="shared" si="17"/>
        <v>A15SO-G9</v>
      </c>
      <c r="AF904" t="s">
        <v>159</v>
      </c>
    </row>
    <row r="905" spans="1:48" x14ac:dyDescent="0.25">
      <c r="A905">
        <v>25</v>
      </c>
      <c r="C905" t="s">
        <v>58</v>
      </c>
      <c r="G905" s="1" t="s">
        <v>87</v>
      </c>
      <c r="I905" s="1" t="s">
        <v>522</v>
      </c>
      <c r="J905">
        <v>15</v>
      </c>
      <c r="K905" t="s">
        <v>60</v>
      </c>
      <c r="W905" s="1" t="s">
        <v>76</v>
      </c>
      <c r="AB905" t="s">
        <v>86</v>
      </c>
      <c r="AC905" t="str">
        <f t="shared" si="17"/>
        <v>A15SO-G10</v>
      </c>
      <c r="AF905" t="s">
        <v>302</v>
      </c>
    </row>
    <row r="906" spans="1:48" x14ac:dyDescent="0.25">
      <c r="A906">
        <v>26</v>
      </c>
      <c r="C906" t="s">
        <v>58</v>
      </c>
      <c r="G906" s="1" t="s">
        <v>87</v>
      </c>
      <c r="I906" s="1" t="s">
        <v>522</v>
      </c>
      <c r="J906">
        <v>15</v>
      </c>
      <c r="K906" t="s">
        <v>60</v>
      </c>
      <c r="W906" s="1" t="s">
        <v>76</v>
      </c>
      <c r="AB906" t="s">
        <v>86</v>
      </c>
      <c r="AC906" t="str">
        <f t="shared" si="17"/>
        <v>A15SO-G11</v>
      </c>
      <c r="AF906" t="s">
        <v>249</v>
      </c>
    </row>
    <row r="907" spans="1:48" x14ac:dyDescent="0.25">
      <c r="A907">
        <v>27</v>
      </c>
      <c r="C907" t="s">
        <v>58</v>
      </c>
      <c r="G907" s="1" t="s">
        <v>87</v>
      </c>
      <c r="I907" s="1" t="s">
        <v>522</v>
      </c>
      <c r="J907">
        <v>15</v>
      </c>
      <c r="K907" t="s">
        <v>60</v>
      </c>
      <c r="W907" s="1" t="s">
        <v>76</v>
      </c>
      <c r="X907" s="8">
        <v>43510</v>
      </c>
      <c r="AB907" t="s">
        <v>86</v>
      </c>
      <c r="AC907" t="str">
        <f t="shared" si="17"/>
        <v>A15SO-G12</v>
      </c>
      <c r="AD907" s="8">
        <v>43556</v>
      </c>
      <c r="AE907">
        <f>AD907-X907</f>
        <v>46</v>
      </c>
      <c r="AF907" t="s">
        <v>147</v>
      </c>
      <c r="AG907" t="s">
        <v>956</v>
      </c>
      <c r="AH907" s="8">
        <v>43556</v>
      </c>
      <c r="AI907">
        <v>20</v>
      </c>
      <c r="AJ907">
        <v>1</v>
      </c>
      <c r="AK907" s="53">
        <v>0.74652777777777779</v>
      </c>
    </row>
    <row r="908" spans="1:48" x14ac:dyDescent="0.25">
      <c r="A908">
        <v>28</v>
      </c>
      <c r="C908" t="s">
        <v>58</v>
      </c>
      <c r="G908" s="1" t="s">
        <v>87</v>
      </c>
      <c r="I908" s="1" t="s">
        <v>522</v>
      </c>
      <c r="J908">
        <v>15</v>
      </c>
      <c r="K908" t="s">
        <v>60</v>
      </c>
      <c r="W908" s="1" t="s">
        <v>76</v>
      </c>
      <c r="AB908" t="s">
        <v>86</v>
      </c>
      <c r="AC908" t="str">
        <f t="shared" si="17"/>
        <v>A15SO-H1</v>
      </c>
      <c r="AF908" t="s">
        <v>239</v>
      </c>
    </row>
    <row r="909" spans="1:48" x14ac:dyDescent="0.25">
      <c r="A909">
        <v>29</v>
      </c>
      <c r="C909" t="s">
        <v>58</v>
      </c>
      <c r="G909" s="1" t="s">
        <v>87</v>
      </c>
      <c r="I909" s="1" t="s">
        <v>522</v>
      </c>
      <c r="J909">
        <v>15</v>
      </c>
      <c r="K909" t="s">
        <v>60</v>
      </c>
      <c r="W909" s="1" t="s">
        <v>76</v>
      </c>
      <c r="AB909" t="s">
        <v>86</v>
      </c>
      <c r="AC909" t="str">
        <f t="shared" si="17"/>
        <v>A15SO-H2</v>
      </c>
      <c r="AF909" t="s">
        <v>122</v>
      </c>
    </row>
    <row r="910" spans="1:48" x14ac:dyDescent="0.25">
      <c r="A910">
        <v>30</v>
      </c>
      <c r="C910" t="s">
        <v>58</v>
      </c>
      <c r="G910" s="1" t="s">
        <v>87</v>
      </c>
      <c r="I910" s="1" t="s">
        <v>522</v>
      </c>
      <c r="J910">
        <v>15</v>
      </c>
      <c r="K910" t="s">
        <v>60</v>
      </c>
      <c r="W910" s="1" t="s">
        <v>76</v>
      </c>
      <c r="AB910" t="s">
        <v>86</v>
      </c>
      <c r="AC910" t="str">
        <f t="shared" si="17"/>
        <v>A15SO-H3</v>
      </c>
      <c r="AF910" t="s">
        <v>165</v>
      </c>
    </row>
    <row r="911" spans="1:48" x14ac:dyDescent="0.25">
      <c r="G911" s="1" t="s">
        <v>87</v>
      </c>
      <c r="I911" s="1" t="s">
        <v>522</v>
      </c>
      <c r="J911">
        <v>15</v>
      </c>
      <c r="K911" t="s">
        <v>60</v>
      </c>
      <c r="W911" s="1" t="s">
        <v>76</v>
      </c>
      <c r="AB911" t="s">
        <v>85</v>
      </c>
      <c r="AC911" t="s">
        <v>967</v>
      </c>
      <c r="AD911" s="8">
        <v>43369</v>
      </c>
      <c r="AE911">
        <v>26</v>
      </c>
      <c r="AF911" t="s">
        <v>241</v>
      </c>
      <c r="AG911" t="s">
        <v>593</v>
      </c>
      <c r="AI911">
        <v>18</v>
      </c>
      <c r="AJ911">
        <v>1</v>
      </c>
      <c r="AK911" s="53">
        <v>0.5</v>
      </c>
      <c r="AL911" s="8">
        <v>43374</v>
      </c>
      <c r="AM911" s="53">
        <v>0.55902777777777779</v>
      </c>
      <c r="AN911" t="s">
        <v>1129</v>
      </c>
    </row>
    <row r="912" spans="1:48" s="48" customFormat="1" x14ac:dyDescent="0.25">
      <c r="A912" s="48">
        <v>1</v>
      </c>
      <c r="E912" s="49"/>
      <c r="G912" s="1" t="s">
        <v>87</v>
      </c>
      <c r="H912" s="49"/>
      <c r="I912" s="49" t="s">
        <v>63</v>
      </c>
      <c r="J912" s="48">
        <v>17</v>
      </c>
      <c r="K912" s="48" t="s">
        <v>60</v>
      </c>
      <c r="S912" s="75"/>
      <c r="W912" s="49" t="s">
        <v>78</v>
      </c>
      <c r="X912" s="71"/>
      <c r="Y912" s="71"/>
      <c r="AB912" s="48" t="s">
        <v>84</v>
      </c>
      <c r="AC912" s="48" t="s">
        <v>553</v>
      </c>
      <c r="AD912" s="71"/>
      <c r="AH912" s="71"/>
      <c r="AL912" s="71"/>
      <c r="AQ912" s="71"/>
      <c r="AS912" s="71"/>
      <c r="AV912" s="71"/>
    </row>
    <row r="913" spans="1:29" x14ac:dyDescent="0.25">
      <c r="A913">
        <v>2</v>
      </c>
      <c r="G913" s="1" t="s">
        <v>87</v>
      </c>
      <c r="I913" s="1" t="s">
        <v>63</v>
      </c>
      <c r="J913">
        <v>17</v>
      </c>
      <c r="K913" t="s">
        <v>60</v>
      </c>
      <c r="W913" s="1" t="s">
        <v>78</v>
      </c>
      <c r="AB913" t="s">
        <v>84</v>
      </c>
      <c r="AC913" t="s">
        <v>554</v>
      </c>
    </row>
    <row r="914" spans="1:29" x14ac:dyDescent="0.25">
      <c r="A914">
        <v>3</v>
      </c>
      <c r="G914" s="1" t="s">
        <v>87</v>
      </c>
      <c r="I914" s="1" t="s">
        <v>63</v>
      </c>
      <c r="J914">
        <v>17</v>
      </c>
      <c r="K914" t="s">
        <v>60</v>
      </c>
      <c r="W914" s="1" t="s">
        <v>78</v>
      </c>
      <c r="AB914" t="s">
        <v>84</v>
      </c>
      <c r="AC914" t="s">
        <v>555</v>
      </c>
    </row>
    <row r="915" spans="1:29" x14ac:dyDescent="0.25">
      <c r="A915">
        <v>4</v>
      </c>
      <c r="G915" s="1" t="s">
        <v>87</v>
      </c>
      <c r="I915" s="1" t="s">
        <v>63</v>
      </c>
      <c r="J915">
        <v>17</v>
      </c>
      <c r="K915" t="s">
        <v>60</v>
      </c>
      <c r="W915" s="1" t="s">
        <v>78</v>
      </c>
      <c r="AB915" t="s">
        <v>84</v>
      </c>
      <c r="AC915" t="s">
        <v>556</v>
      </c>
    </row>
    <row r="916" spans="1:29" x14ac:dyDescent="0.25">
      <c r="A916">
        <v>5</v>
      </c>
      <c r="G916" s="1" t="s">
        <v>87</v>
      </c>
      <c r="I916" s="1" t="s">
        <v>63</v>
      </c>
      <c r="J916">
        <v>17</v>
      </c>
      <c r="K916" t="s">
        <v>60</v>
      </c>
      <c r="W916" s="1" t="s">
        <v>78</v>
      </c>
      <c r="AB916" t="s">
        <v>84</v>
      </c>
      <c r="AC916" t="s">
        <v>557</v>
      </c>
    </row>
    <row r="917" spans="1:29" x14ac:dyDescent="0.25">
      <c r="A917">
        <v>6</v>
      </c>
      <c r="G917" s="1" t="s">
        <v>87</v>
      </c>
      <c r="I917" s="1" t="s">
        <v>63</v>
      </c>
      <c r="J917">
        <v>17</v>
      </c>
      <c r="K917" t="s">
        <v>60</v>
      </c>
      <c r="W917" s="1" t="s">
        <v>78</v>
      </c>
      <c r="AB917" t="s">
        <v>84</v>
      </c>
      <c r="AC917" t="s">
        <v>558</v>
      </c>
    </row>
    <row r="918" spans="1:29" x14ac:dyDescent="0.25">
      <c r="A918">
        <v>7</v>
      </c>
      <c r="G918" s="1" t="s">
        <v>87</v>
      </c>
      <c r="I918" s="1" t="s">
        <v>63</v>
      </c>
      <c r="J918">
        <v>17</v>
      </c>
      <c r="K918" t="s">
        <v>60</v>
      </c>
      <c r="W918" s="1" t="s">
        <v>78</v>
      </c>
      <c r="AB918" t="s">
        <v>84</v>
      </c>
      <c r="AC918" t="s">
        <v>559</v>
      </c>
    </row>
    <row r="919" spans="1:29" x14ac:dyDescent="0.25">
      <c r="A919">
        <v>8</v>
      </c>
      <c r="G919" s="1" t="s">
        <v>87</v>
      </c>
      <c r="I919" s="1" t="s">
        <v>63</v>
      </c>
      <c r="J919">
        <v>17</v>
      </c>
      <c r="K919" t="s">
        <v>60</v>
      </c>
      <c r="W919" s="1" t="s">
        <v>78</v>
      </c>
      <c r="AB919" t="s">
        <v>84</v>
      </c>
      <c r="AC919" t="s">
        <v>560</v>
      </c>
    </row>
    <row r="920" spans="1:29" x14ac:dyDescent="0.25">
      <c r="A920">
        <v>9</v>
      </c>
      <c r="G920" s="1" t="s">
        <v>87</v>
      </c>
      <c r="I920" s="1" t="s">
        <v>63</v>
      </c>
      <c r="J920">
        <v>17</v>
      </c>
      <c r="K920" t="s">
        <v>60</v>
      </c>
      <c r="W920" s="1" t="s">
        <v>78</v>
      </c>
      <c r="AB920" t="s">
        <v>84</v>
      </c>
      <c r="AC920" t="s">
        <v>561</v>
      </c>
    </row>
    <row r="921" spans="1:29" x14ac:dyDescent="0.25">
      <c r="A921">
        <v>10</v>
      </c>
      <c r="G921" s="1" t="s">
        <v>87</v>
      </c>
      <c r="I921" s="1" t="s">
        <v>63</v>
      </c>
      <c r="J921">
        <v>17</v>
      </c>
      <c r="K921" t="s">
        <v>60</v>
      </c>
      <c r="W921" s="1" t="s">
        <v>78</v>
      </c>
      <c r="AB921" t="s">
        <v>84</v>
      </c>
      <c r="AC921" t="s">
        <v>562</v>
      </c>
    </row>
    <row r="922" spans="1:29" x14ac:dyDescent="0.25">
      <c r="A922">
        <v>11</v>
      </c>
      <c r="G922" s="1" t="s">
        <v>87</v>
      </c>
      <c r="I922" s="1" t="s">
        <v>63</v>
      </c>
      <c r="J922">
        <v>17</v>
      </c>
      <c r="K922" t="s">
        <v>60</v>
      </c>
      <c r="W922" s="1" t="s">
        <v>78</v>
      </c>
      <c r="AB922" t="s">
        <v>84</v>
      </c>
      <c r="AC922" t="s">
        <v>563</v>
      </c>
    </row>
    <row r="923" spans="1:29" x14ac:dyDescent="0.25">
      <c r="A923">
        <v>12</v>
      </c>
      <c r="G923" s="1" t="s">
        <v>87</v>
      </c>
      <c r="I923" s="1" t="s">
        <v>63</v>
      </c>
      <c r="J923">
        <v>17</v>
      </c>
      <c r="K923" t="s">
        <v>60</v>
      </c>
      <c r="W923" s="1" t="s">
        <v>78</v>
      </c>
      <c r="AB923" t="s">
        <v>84</v>
      </c>
      <c r="AC923" t="s">
        <v>564</v>
      </c>
    </row>
    <row r="924" spans="1:29" x14ac:dyDescent="0.25">
      <c r="A924">
        <v>13</v>
      </c>
      <c r="G924" s="1" t="s">
        <v>87</v>
      </c>
      <c r="I924" s="1" t="s">
        <v>63</v>
      </c>
      <c r="J924">
        <v>17</v>
      </c>
      <c r="K924" t="s">
        <v>60</v>
      </c>
      <c r="W924" s="1" t="s">
        <v>78</v>
      </c>
      <c r="AB924" t="s">
        <v>84</v>
      </c>
      <c r="AC924" t="s">
        <v>565</v>
      </c>
    </row>
    <row r="925" spans="1:29" x14ac:dyDescent="0.25">
      <c r="A925">
        <v>14</v>
      </c>
      <c r="G925" s="1" t="s">
        <v>87</v>
      </c>
      <c r="I925" s="1" t="s">
        <v>63</v>
      </c>
      <c r="J925">
        <v>17</v>
      </c>
      <c r="K925" t="s">
        <v>60</v>
      </c>
      <c r="W925" s="1" t="s">
        <v>78</v>
      </c>
      <c r="AB925" t="s">
        <v>84</v>
      </c>
      <c r="AC925" t="s">
        <v>566</v>
      </c>
    </row>
    <row r="926" spans="1:29" x14ac:dyDescent="0.25">
      <c r="A926">
        <v>15</v>
      </c>
      <c r="G926" s="1" t="s">
        <v>87</v>
      </c>
      <c r="I926" s="1" t="s">
        <v>63</v>
      </c>
      <c r="J926">
        <v>17</v>
      </c>
      <c r="K926" t="s">
        <v>60</v>
      </c>
      <c r="W926" s="1" t="s">
        <v>78</v>
      </c>
      <c r="AB926" t="s">
        <v>84</v>
      </c>
      <c r="AC926" t="s">
        <v>567</v>
      </c>
    </row>
    <row r="927" spans="1:29" x14ac:dyDescent="0.25">
      <c r="A927">
        <v>16</v>
      </c>
      <c r="G927" s="1" t="s">
        <v>87</v>
      </c>
      <c r="I927" s="1" t="s">
        <v>63</v>
      </c>
      <c r="J927">
        <v>17</v>
      </c>
      <c r="K927" t="s">
        <v>60</v>
      </c>
      <c r="W927" s="1" t="s">
        <v>78</v>
      </c>
      <c r="AB927" t="s">
        <v>84</v>
      </c>
      <c r="AC927" t="s">
        <v>568</v>
      </c>
    </row>
    <row r="928" spans="1:29" x14ac:dyDescent="0.25">
      <c r="A928">
        <v>17</v>
      </c>
      <c r="G928" s="1" t="s">
        <v>87</v>
      </c>
      <c r="I928" s="1" t="s">
        <v>63</v>
      </c>
      <c r="J928">
        <v>17</v>
      </c>
      <c r="K928" t="s">
        <v>60</v>
      </c>
      <c r="W928" s="1" t="s">
        <v>78</v>
      </c>
      <c r="AB928" t="s">
        <v>84</v>
      </c>
      <c r="AC928" t="s">
        <v>569</v>
      </c>
    </row>
    <row r="929" spans="1:49" x14ac:dyDescent="0.25">
      <c r="A929">
        <v>18</v>
      </c>
      <c r="G929" s="1" t="s">
        <v>87</v>
      </c>
      <c r="I929" s="1" t="s">
        <v>63</v>
      </c>
      <c r="J929">
        <v>17</v>
      </c>
      <c r="K929" t="s">
        <v>60</v>
      </c>
      <c r="W929" s="1" t="s">
        <v>78</v>
      </c>
      <c r="AB929" t="s">
        <v>84</v>
      </c>
      <c r="AC929" t="s">
        <v>570</v>
      </c>
    </row>
    <row r="930" spans="1:49" x14ac:dyDescent="0.25">
      <c r="A930">
        <v>19</v>
      </c>
      <c r="G930" s="1" t="s">
        <v>87</v>
      </c>
      <c r="I930" s="1" t="s">
        <v>63</v>
      </c>
      <c r="J930">
        <v>17</v>
      </c>
      <c r="K930" t="s">
        <v>60</v>
      </c>
      <c r="W930" s="1" t="s">
        <v>78</v>
      </c>
      <c r="AB930" t="s">
        <v>84</v>
      </c>
      <c r="AC930" t="s">
        <v>571</v>
      </c>
    </row>
    <row r="931" spans="1:49" x14ac:dyDescent="0.25">
      <c r="A931">
        <v>20</v>
      </c>
      <c r="G931" s="1" t="s">
        <v>87</v>
      </c>
      <c r="I931" s="1" t="s">
        <v>63</v>
      </c>
      <c r="J931">
        <v>17</v>
      </c>
      <c r="K931" t="s">
        <v>60</v>
      </c>
      <c r="W931" s="1" t="s">
        <v>78</v>
      </c>
      <c r="AB931" t="s">
        <v>84</v>
      </c>
      <c r="AC931" t="s">
        <v>572</v>
      </c>
    </row>
    <row r="932" spans="1:49" x14ac:dyDescent="0.25">
      <c r="A932">
        <v>21</v>
      </c>
      <c r="G932" s="1" t="s">
        <v>87</v>
      </c>
      <c r="I932" s="1" t="s">
        <v>63</v>
      </c>
      <c r="J932">
        <v>17</v>
      </c>
      <c r="K932" t="s">
        <v>60</v>
      </c>
      <c r="W932" s="1" t="s">
        <v>78</v>
      </c>
      <c r="AB932" t="s">
        <v>84</v>
      </c>
      <c r="AC932" t="s">
        <v>573</v>
      </c>
    </row>
    <row r="933" spans="1:49" x14ac:dyDescent="0.25">
      <c r="A933">
        <v>22</v>
      </c>
      <c r="G933" s="1" t="s">
        <v>87</v>
      </c>
      <c r="I933" s="1" t="s">
        <v>63</v>
      </c>
      <c r="J933">
        <v>17</v>
      </c>
      <c r="K933" t="s">
        <v>60</v>
      </c>
      <c r="W933" s="1" t="s">
        <v>78</v>
      </c>
      <c r="AB933" t="s">
        <v>84</v>
      </c>
      <c r="AC933" t="s">
        <v>574</v>
      </c>
    </row>
    <row r="934" spans="1:49" x14ac:dyDescent="0.25">
      <c r="A934">
        <v>23</v>
      </c>
      <c r="G934" s="1" t="s">
        <v>87</v>
      </c>
      <c r="I934" s="1" t="s">
        <v>63</v>
      </c>
      <c r="J934">
        <v>17</v>
      </c>
      <c r="K934" t="s">
        <v>60</v>
      </c>
      <c r="W934" s="1" t="s">
        <v>78</v>
      </c>
      <c r="AB934" t="s">
        <v>84</v>
      </c>
      <c r="AC934" t="s">
        <v>575</v>
      </c>
    </row>
    <row r="935" spans="1:49" x14ac:dyDescent="0.25">
      <c r="A935">
        <v>24</v>
      </c>
      <c r="G935" s="1" t="s">
        <v>87</v>
      </c>
      <c r="I935" s="1" t="s">
        <v>63</v>
      </c>
      <c r="J935">
        <v>17</v>
      </c>
      <c r="K935" t="s">
        <v>60</v>
      </c>
      <c r="W935" s="1" t="s">
        <v>78</v>
      </c>
      <c r="AB935" t="s">
        <v>84</v>
      </c>
      <c r="AC935" t="s">
        <v>576</v>
      </c>
    </row>
    <row r="936" spans="1:49" x14ac:dyDescent="0.25">
      <c r="A936">
        <v>25</v>
      </c>
      <c r="G936" s="1" t="s">
        <v>87</v>
      </c>
      <c r="I936" s="1" t="s">
        <v>63</v>
      </c>
      <c r="J936">
        <v>17</v>
      </c>
      <c r="K936" t="s">
        <v>60</v>
      </c>
      <c r="W936" s="1" t="s">
        <v>78</v>
      </c>
      <c r="AB936" t="s">
        <v>84</v>
      </c>
      <c r="AC936" t="s">
        <v>577</v>
      </c>
    </row>
    <row r="937" spans="1:49" x14ac:dyDescent="0.25">
      <c r="A937">
        <v>26</v>
      </c>
      <c r="G937" s="1" t="s">
        <v>87</v>
      </c>
      <c r="I937" s="1" t="s">
        <v>63</v>
      </c>
      <c r="J937">
        <v>17</v>
      </c>
      <c r="K937" t="s">
        <v>60</v>
      </c>
      <c r="W937" s="1" t="s">
        <v>78</v>
      </c>
      <c r="AB937" t="s">
        <v>84</v>
      </c>
      <c r="AC937" t="s">
        <v>578</v>
      </c>
    </row>
    <row r="938" spans="1:49" x14ac:dyDescent="0.25">
      <c r="A938">
        <v>27</v>
      </c>
      <c r="G938" s="1" t="s">
        <v>87</v>
      </c>
      <c r="I938" s="1" t="s">
        <v>63</v>
      </c>
      <c r="J938">
        <v>17</v>
      </c>
      <c r="K938" t="s">
        <v>60</v>
      </c>
      <c r="W938" s="1" t="s">
        <v>78</v>
      </c>
      <c r="AB938" t="s">
        <v>84</v>
      </c>
      <c r="AC938" t="s">
        <v>579</v>
      </c>
    </row>
    <row r="939" spans="1:49" x14ac:dyDescent="0.25">
      <c r="A939">
        <v>28</v>
      </c>
      <c r="G939" s="1" t="s">
        <v>87</v>
      </c>
      <c r="I939" s="1" t="s">
        <v>63</v>
      </c>
      <c r="J939">
        <v>17</v>
      </c>
      <c r="K939" t="s">
        <v>60</v>
      </c>
      <c r="W939" s="1" t="s">
        <v>78</v>
      </c>
      <c r="AB939" t="s">
        <v>84</v>
      </c>
      <c r="AC939" t="s">
        <v>580</v>
      </c>
    </row>
    <row r="940" spans="1:49" x14ac:dyDescent="0.25">
      <c r="A940">
        <v>29</v>
      </c>
      <c r="G940" s="1" t="s">
        <v>87</v>
      </c>
      <c r="I940" s="1" t="s">
        <v>63</v>
      </c>
      <c r="J940">
        <v>17</v>
      </c>
      <c r="K940" t="s">
        <v>60</v>
      </c>
      <c r="W940" s="1" t="s">
        <v>78</v>
      </c>
      <c r="AB940" t="s">
        <v>84</v>
      </c>
      <c r="AC940" t="s">
        <v>581</v>
      </c>
    </row>
    <row r="941" spans="1:49" x14ac:dyDescent="0.25">
      <c r="A941">
        <v>30</v>
      </c>
      <c r="G941" s="1" t="s">
        <v>87</v>
      </c>
      <c r="I941" s="1" t="s">
        <v>63</v>
      </c>
      <c r="J941">
        <v>17</v>
      </c>
      <c r="K941" t="s">
        <v>60</v>
      </c>
      <c r="W941" s="1" t="s">
        <v>78</v>
      </c>
      <c r="AB941" t="s">
        <v>84</v>
      </c>
      <c r="AC941" t="s">
        <v>582</v>
      </c>
    </row>
    <row r="942" spans="1:49" x14ac:dyDescent="0.25">
      <c r="G942" s="1" t="s">
        <v>87</v>
      </c>
      <c r="I942" s="1" t="s">
        <v>63</v>
      </c>
      <c r="J942">
        <v>17</v>
      </c>
      <c r="K942" t="s">
        <v>60</v>
      </c>
      <c r="W942" s="1" t="s">
        <v>78</v>
      </c>
      <c r="AB942" t="s">
        <v>85</v>
      </c>
      <c r="AC942" t="s">
        <v>1674</v>
      </c>
      <c r="AD942" s="8">
        <v>43395</v>
      </c>
      <c r="AE942">
        <v>51</v>
      </c>
      <c r="AF942" t="s">
        <v>120</v>
      </c>
      <c r="AG942" t="s">
        <v>956</v>
      </c>
      <c r="AH942" s="8">
        <v>43410</v>
      </c>
      <c r="AI942">
        <v>4</v>
      </c>
      <c r="AJ942">
        <v>1</v>
      </c>
      <c r="AK942" s="53">
        <v>0.52430555555555558</v>
      </c>
      <c r="AL942" s="8">
        <v>43468</v>
      </c>
      <c r="AM942" s="53">
        <v>0.83333333333333337</v>
      </c>
      <c r="AO942">
        <v>3</v>
      </c>
      <c r="AP942">
        <v>17</v>
      </c>
      <c r="AQ942" s="8">
        <v>43468</v>
      </c>
      <c r="AR942" s="53">
        <v>0.83333333333333337</v>
      </c>
      <c r="AS942" s="8">
        <v>43516</v>
      </c>
      <c r="AT942" s="53">
        <v>0.83333333333333337</v>
      </c>
      <c r="AU942" t="s">
        <v>1764</v>
      </c>
      <c r="AV942" s="8">
        <v>43516</v>
      </c>
      <c r="AW942">
        <v>0</v>
      </c>
    </row>
    <row r="943" spans="1:49" x14ac:dyDescent="0.25">
      <c r="G943" s="1" t="s">
        <v>87</v>
      </c>
      <c r="I943" s="1" t="s">
        <v>63</v>
      </c>
      <c r="J943">
        <v>17</v>
      </c>
      <c r="K943" t="s">
        <v>60</v>
      </c>
      <c r="W943" s="1" t="s">
        <v>78</v>
      </c>
      <c r="AB943" t="s">
        <v>85</v>
      </c>
      <c r="AC943" t="s">
        <v>1022</v>
      </c>
      <c r="AD943" s="8">
        <v>43372</v>
      </c>
      <c r="AE943">
        <v>28</v>
      </c>
      <c r="AF943" t="s">
        <v>142</v>
      </c>
      <c r="AG943" t="s">
        <v>593</v>
      </c>
      <c r="AI943">
        <v>4</v>
      </c>
      <c r="AJ943">
        <v>6</v>
      </c>
      <c r="AK943" s="53">
        <v>0.47916666666666669</v>
      </c>
      <c r="AL943" s="8">
        <v>43374</v>
      </c>
      <c r="AM943" s="53">
        <v>0.55902777777777779</v>
      </c>
      <c r="AN943" t="s">
        <v>1129</v>
      </c>
    </row>
    <row r="944" spans="1:49" x14ac:dyDescent="0.25">
      <c r="A944">
        <v>1</v>
      </c>
      <c r="G944" s="1" t="s">
        <v>87</v>
      </c>
      <c r="I944" s="1" t="s">
        <v>63</v>
      </c>
      <c r="J944">
        <v>17</v>
      </c>
      <c r="K944" t="s">
        <v>60</v>
      </c>
      <c r="W944" s="1" t="s">
        <v>78</v>
      </c>
      <c r="AB944" t="s">
        <v>85</v>
      </c>
      <c r="AC944" t="str">
        <f t="shared" ref="AC944:AC973" si="18">"A17"&amp;AB944&amp;"-"&amp;AF944</f>
        <v>A17RT-A7</v>
      </c>
      <c r="AD944" s="8">
        <v>43374</v>
      </c>
      <c r="AE944">
        <v>30</v>
      </c>
      <c r="AF944" t="s">
        <v>164</v>
      </c>
      <c r="AG944" t="s">
        <v>956</v>
      </c>
      <c r="AI944">
        <v>13</v>
      </c>
      <c r="AJ944">
        <v>2</v>
      </c>
      <c r="AK944" s="53">
        <v>0.62152777777777779</v>
      </c>
      <c r="AL944" s="8">
        <v>43382</v>
      </c>
      <c r="AM944" s="53">
        <v>0.875</v>
      </c>
      <c r="AO944">
        <v>5</v>
      </c>
      <c r="AP944">
        <v>28</v>
      </c>
      <c r="AQ944" s="8">
        <v>43382</v>
      </c>
      <c r="AR944" s="53">
        <v>0.875</v>
      </c>
      <c r="AS944" s="8">
        <v>43435</v>
      </c>
      <c r="AT944" s="53">
        <v>0.83333333333333337</v>
      </c>
      <c r="AV944" s="8">
        <v>43435</v>
      </c>
      <c r="AW944">
        <v>0</v>
      </c>
    </row>
    <row r="945" spans="1:49" x14ac:dyDescent="0.25">
      <c r="A945">
        <v>2</v>
      </c>
      <c r="G945" s="1" t="s">
        <v>87</v>
      </c>
      <c r="I945" s="1" t="s">
        <v>63</v>
      </c>
      <c r="J945">
        <v>17</v>
      </c>
      <c r="K945" t="s">
        <v>60</v>
      </c>
      <c r="W945" s="1" t="s">
        <v>78</v>
      </c>
      <c r="AB945" t="s">
        <v>85</v>
      </c>
      <c r="AC945" t="str">
        <f t="shared" si="18"/>
        <v>A17RT-F7</v>
      </c>
      <c r="AF945" t="s">
        <v>171</v>
      </c>
    </row>
    <row r="946" spans="1:49" x14ac:dyDescent="0.25">
      <c r="A946">
        <v>3</v>
      </c>
      <c r="G946" s="1" t="s">
        <v>87</v>
      </c>
      <c r="I946" s="1" t="s">
        <v>63</v>
      </c>
      <c r="J946">
        <v>17</v>
      </c>
      <c r="K946" t="s">
        <v>60</v>
      </c>
      <c r="W946" s="1" t="s">
        <v>78</v>
      </c>
      <c r="AB946" t="s">
        <v>85</v>
      </c>
      <c r="AC946" t="str">
        <f t="shared" si="18"/>
        <v>A17RT-E4</v>
      </c>
      <c r="AF946" t="s">
        <v>304</v>
      </c>
    </row>
    <row r="947" spans="1:49" x14ac:dyDescent="0.25">
      <c r="A947">
        <v>4</v>
      </c>
      <c r="G947" s="1" t="s">
        <v>87</v>
      </c>
      <c r="I947" s="1" t="s">
        <v>63</v>
      </c>
      <c r="J947">
        <v>17</v>
      </c>
      <c r="K947" t="s">
        <v>60</v>
      </c>
      <c r="W947" s="1" t="s">
        <v>78</v>
      </c>
      <c r="AB947" t="s">
        <v>85</v>
      </c>
      <c r="AC947" t="str">
        <f t="shared" si="18"/>
        <v>A17RT-D12</v>
      </c>
      <c r="AF947" t="s">
        <v>162</v>
      </c>
    </row>
    <row r="948" spans="1:49" x14ac:dyDescent="0.25">
      <c r="A948">
        <v>5</v>
      </c>
      <c r="G948" s="1" t="s">
        <v>87</v>
      </c>
      <c r="I948" s="1" t="s">
        <v>63</v>
      </c>
      <c r="J948">
        <v>17</v>
      </c>
      <c r="K948" t="s">
        <v>60</v>
      </c>
      <c r="W948" s="1" t="s">
        <v>78</v>
      </c>
      <c r="AB948" t="s">
        <v>85</v>
      </c>
      <c r="AC948" t="str">
        <f t="shared" si="18"/>
        <v>A17RT-F4</v>
      </c>
      <c r="AF948" t="s">
        <v>150</v>
      </c>
    </row>
    <row r="949" spans="1:49" x14ac:dyDescent="0.25">
      <c r="A949">
        <v>6</v>
      </c>
      <c r="G949" s="1" t="s">
        <v>87</v>
      </c>
      <c r="I949" s="1" t="s">
        <v>63</v>
      </c>
      <c r="J949">
        <v>17</v>
      </c>
      <c r="K949" t="s">
        <v>60</v>
      </c>
      <c r="W949" s="1" t="s">
        <v>78</v>
      </c>
      <c r="AB949" t="s">
        <v>85</v>
      </c>
      <c r="AC949" t="str">
        <f t="shared" si="18"/>
        <v>A17RT-G9</v>
      </c>
      <c r="AD949" s="8">
        <v>43375</v>
      </c>
      <c r="AE949">
        <v>31</v>
      </c>
      <c r="AF949" t="s">
        <v>159</v>
      </c>
      <c r="AG949" t="s">
        <v>956</v>
      </c>
      <c r="AI949">
        <v>31</v>
      </c>
      <c r="AJ949">
        <v>2</v>
      </c>
      <c r="AK949" s="53">
        <v>0.4861111111111111</v>
      </c>
      <c r="AL949" s="8">
        <v>43384</v>
      </c>
      <c r="AM949" s="53">
        <v>0.875</v>
      </c>
      <c r="AO949">
        <v>5</v>
      </c>
      <c r="AP949">
        <v>30</v>
      </c>
      <c r="AQ949" s="8">
        <v>43384</v>
      </c>
      <c r="AR949" s="53">
        <v>0.875</v>
      </c>
      <c r="AS949" s="8">
        <v>43443</v>
      </c>
      <c r="AT949" s="53">
        <v>0.83333333333333337</v>
      </c>
      <c r="AV949" s="8">
        <v>43443</v>
      </c>
      <c r="AW949">
        <v>0</v>
      </c>
    </row>
    <row r="950" spans="1:49" x14ac:dyDescent="0.25">
      <c r="A950">
        <v>7</v>
      </c>
      <c r="G950" s="1" t="s">
        <v>87</v>
      </c>
      <c r="I950" s="1" t="s">
        <v>63</v>
      </c>
      <c r="J950">
        <v>17</v>
      </c>
      <c r="K950" t="s">
        <v>60</v>
      </c>
      <c r="W950" s="1" t="s">
        <v>78</v>
      </c>
      <c r="AB950" t="s">
        <v>85</v>
      </c>
      <c r="AC950" t="str">
        <f t="shared" si="18"/>
        <v>A17RT-D10</v>
      </c>
      <c r="AF950" t="s">
        <v>371</v>
      </c>
    </row>
    <row r="951" spans="1:49" x14ac:dyDescent="0.25">
      <c r="A951">
        <v>8</v>
      </c>
      <c r="G951" s="1" t="s">
        <v>87</v>
      </c>
      <c r="I951" s="1" t="s">
        <v>63</v>
      </c>
      <c r="J951">
        <v>17</v>
      </c>
      <c r="K951" t="s">
        <v>60</v>
      </c>
      <c r="W951" s="1" t="s">
        <v>78</v>
      </c>
      <c r="AB951" t="s">
        <v>85</v>
      </c>
      <c r="AC951" t="str">
        <f t="shared" si="18"/>
        <v>A17RT-H4</v>
      </c>
      <c r="AF951" t="s">
        <v>140</v>
      </c>
    </row>
    <row r="952" spans="1:49" x14ac:dyDescent="0.25">
      <c r="A952">
        <v>9</v>
      </c>
      <c r="G952" s="1" t="s">
        <v>87</v>
      </c>
      <c r="I952" s="1" t="s">
        <v>63</v>
      </c>
      <c r="J952">
        <v>17</v>
      </c>
      <c r="K952" t="s">
        <v>60</v>
      </c>
      <c r="W952" s="1" t="s">
        <v>78</v>
      </c>
      <c r="AB952" t="s">
        <v>85</v>
      </c>
      <c r="AC952" t="str">
        <f t="shared" si="18"/>
        <v>A17RT-A1</v>
      </c>
      <c r="AF952" t="s">
        <v>247</v>
      </c>
    </row>
    <row r="953" spans="1:49" x14ac:dyDescent="0.25">
      <c r="A953">
        <v>10</v>
      </c>
      <c r="G953" s="1" t="s">
        <v>87</v>
      </c>
      <c r="I953" s="1" t="s">
        <v>63</v>
      </c>
      <c r="J953">
        <v>17</v>
      </c>
      <c r="K953" t="s">
        <v>60</v>
      </c>
      <c r="W953" s="1" t="s">
        <v>78</v>
      </c>
      <c r="AB953" t="s">
        <v>85</v>
      </c>
      <c r="AC953" t="str">
        <f t="shared" si="18"/>
        <v>A17RT-B4</v>
      </c>
      <c r="AF953" t="s">
        <v>124</v>
      </c>
    </row>
    <row r="954" spans="1:49" x14ac:dyDescent="0.25">
      <c r="A954">
        <v>11</v>
      </c>
      <c r="G954" s="1" t="s">
        <v>87</v>
      </c>
      <c r="I954" s="1" t="s">
        <v>63</v>
      </c>
      <c r="J954">
        <v>17</v>
      </c>
      <c r="K954" t="s">
        <v>60</v>
      </c>
      <c r="W954" s="1" t="s">
        <v>78</v>
      </c>
      <c r="AB954" t="s">
        <v>85</v>
      </c>
      <c r="AC954" t="str">
        <f t="shared" si="18"/>
        <v>A17RT-C2</v>
      </c>
      <c r="AF954" t="s">
        <v>149</v>
      </c>
    </row>
    <row r="955" spans="1:49" x14ac:dyDescent="0.25">
      <c r="A955">
        <v>12</v>
      </c>
      <c r="G955" s="1" t="s">
        <v>87</v>
      </c>
      <c r="I955" s="1" t="s">
        <v>63</v>
      </c>
      <c r="J955">
        <v>17</v>
      </c>
      <c r="K955" t="s">
        <v>60</v>
      </c>
      <c r="W955" s="1" t="s">
        <v>78</v>
      </c>
      <c r="AB955" t="s">
        <v>85</v>
      </c>
      <c r="AC955" t="str">
        <f t="shared" si="18"/>
        <v>A17RT-G4</v>
      </c>
      <c r="AF955" t="s">
        <v>243</v>
      </c>
    </row>
    <row r="956" spans="1:49" x14ac:dyDescent="0.25">
      <c r="A956">
        <v>13</v>
      </c>
      <c r="G956" s="1" t="s">
        <v>87</v>
      </c>
      <c r="I956" s="1" t="s">
        <v>63</v>
      </c>
      <c r="J956">
        <v>17</v>
      </c>
      <c r="K956" t="s">
        <v>60</v>
      </c>
      <c r="W956" s="1" t="s">
        <v>78</v>
      </c>
      <c r="AB956" t="s">
        <v>85</v>
      </c>
      <c r="AC956" t="str">
        <f t="shared" si="18"/>
        <v>A17RT-C9</v>
      </c>
      <c r="AF956" t="s">
        <v>176</v>
      </c>
    </row>
    <row r="957" spans="1:49" x14ac:dyDescent="0.25">
      <c r="A957">
        <v>14</v>
      </c>
      <c r="G957" s="1" t="s">
        <v>87</v>
      </c>
      <c r="I957" s="1" t="s">
        <v>63</v>
      </c>
      <c r="J957">
        <v>17</v>
      </c>
      <c r="K957" t="s">
        <v>60</v>
      </c>
      <c r="W957" s="1" t="s">
        <v>78</v>
      </c>
      <c r="AB957" t="s">
        <v>85</v>
      </c>
      <c r="AC957" t="str">
        <f t="shared" si="18"/>
        <v>A17RT-G7</v>
      </c>
      <c r="AF957" t="s">
        <v>136</v>
      </c>
    </row>
    <row r="958" spans="1:49" x14ac:dyDescent="0.25">
      <c r="A958">
        <v>15</v>
      </c>
      <c r="G958" s="1" t="s">
        <v>87</v>
      </c>
      <c r="I958" s="1" t="s">
        <v>63</v>
      </c>
      <c r="J958">
        <v>17</v>
      </c>
      <c r="K958" t="s">
        <v>60</v>
      </c>
      <c r="W958" s="1" t="s">
        <v>78</v>
      </c>
      <c r="AB958" t="s">
        <v>85</v>
      </c>
      <c r="AC958" t="str">
        <f t="shared" si="18"/>
        <v>A17RT-A5</v>
      </c>
      <c r="AF958" t="s">
        <v>246</v>
      </c>
    </row>
    <row r="959" spans="1:49" x14ac:dyDescent="0.25">
      <c r="A959">
        <v>16</v>
      </c>
      <c r="G959" s="1" t="s">
        <v>87</v>
      </c>
      <c r="I959" s="1" t="s">
        <v>63</v>
      </c>
      <c r="J959">
        <v>17</v>
      </c>
      <c r="K959" t="s">
        <v>60</v>
      </c>
      <c r="W959" s="1" t="s">
        <v>78</v>
      </c>
      <c r="AB959" t="s">
        <v>85</v>
      </c>
      <c r="AC959" t="str">
        <f t="shared" si="18"/>
        <v>A17RT-F11</v>
      </c>
      <c r="AF959" t="s">
        <v>158</v>
      </c>
    </row>
    <row r="960" spans="1:49" x14ac:dyDescent="0.25">
      <c r="A960">
        <v>17</v>
      </c>
      <c r="G960" s="1" t="s">
        <v>87</v>
      </c>
      <c r="I960" s="1" t="s">
        <v>63</v>
      </c>
      <c r="J960">
        <v>17</v>
      </c>
      <c r="K960" t="s">
        <v>60</v>
      </c>
      <c r="W960" s="1" t="s">
        <v>78</v>
      </c>
      <c r="AB960" t="s">
        <v>85</v>
      </c>
      <c r="AC960" t="str">
        <f t="shared" si="18"/>
        <v>A17RT-C3</v>
      </c>
      <c r="AF960" t="s">
        <v>301</v>
      </c>
    </row>
    <row r="961" spans="1:49" x14ac:dyDescent="0.25">
      <c r="A961">
        <v>18</v>
      </c>
      <c r="G961" s="1" t="s">
        <v>87</v>
      </c>
      <c r="I961" s="1" t="s">
        <v>63</v>
      </c>
      <c r="J961">
        <v>17</v>
      </c>
      <c r="K961" t="s">
        <v>60</v>
      </c>
      <c r="W961" s="1" t="s">
        <v>78</v>
      </c>
      <c r="AB961" t="s">
        <v>85</v>
      </c>
      <c r="AC961" t="str">
        <f t="shared" si="18"/>
        <v>A17RT-F2</v>
      </c>
      <c r="AF961" t="s">
        <v>370</v>
      </c>
    </row>
    <row r="962" spans="1:49" x14ac:dyDescent="0.25">
      <c r="A962">
        <v>19</v>
      </c>
      <c r="G962" s="1" t="s">
        <v>87</v>
      </c>
      <c r="I962" s="1" t="s">
        <v>63</v>
      </c>
      <c r="J962">
        <v>17</v>
      </c>
      <c r="K962" t="s">
        <v>60</v>
      </c>
      <c r="W962" s="1" t="s">
        <v>78</v>
      </c>
      <c r="AB962" t="s">
        <v>85</v>
      </c>
      <c r="AC962" t="str">
        <f t="shared" si="18"/>
        <v>A17RT-A11</v>
      </c>
      <c r="AD962" s="8">
        <v>43400</v>
      </c>
      <c r="AE962">
        <v>56</v>
      </c>
      <c r="AF962" t="s">
        <v>237</v>
      </c>
      <c r="AG962" t="s">
        <v>956</v>
      </c>
      <c r="AH962" s="8">
        <v>43410</v>
      </c>
      <c r="AI962">
        <v>7</v>
      </c>
      <c r="AJ962">
        <v>1</v>
      </c>
      <c r="AK962" s="53">
        <v>0.52430555555555558</v>
      </c>
      <c r="AL962" s="8">
        <v>43419</v>
      </c>
      <c r="AM962" s="53">
        <v>0.4291666666666667</v>
      </c>
      <c r="AV962" s="8">
        <v>43419</v>
      </c>
      <c r="AW962">
        <v>0</v>
      </c>
    </row>
    <row r="963" spans="1:49" x14ac:dyDescent="0.25">
      <c r="A963">
        <v>20</v>
      </c>
      <c r="G963" s="1" t="s">
        <v>87</v>
      </c>
      <c r="I963" s="1" t="s">
        <v>63</v>
      </c>
      <c r="J963">
        <v>17</v>
      </c>
      <c r="K963" t="s">
        <v>60</v>
      </c>
      <c r="W963" s="1" t="s">
        <v>78</v>
      </c>
      <c r="AB963" t="s">
        <v>85</v>
      </c>
      <c r="AC963" t="str">
        <f t="shared" si="18"/>
        <v>A17RT-F1</v>
      </c>
      <c r="AF963" t="s">
        <v>157</v>
      </c>
    </row>
    <row r="964" spans="1:49" x14ac:dyDescent="0.25">
      <c r="A964">
        <v>21</v>
      </c>
      <c r="G964" s="1" t="s">
        <v>87</v>
      </c>
      <c r="I964" s="1" t="s">
        <v>63</v>
      </c>
      <c r="J964">
        <v>17</v>
      </c>
      <c r="K964" t="s">
        <v>60</v>
      </c>
      <c r="W964" s="1" t="s">
        <v>78</v>
      </c>
      <c r="AB964" t="s">
        <v>85</v>
      </c>
      <c r="AC964" t="str">
        <f t="shared" si="18"/>
        <v>A17RT-E9</v>
      </c>
      <c r="AF964" t="s">
        <v>167</v>
      </c>
    </row>
    <row r="965" spans="1:49" x14ac:dyDescent="0.25">
      <c r="A965">
        <v>22</v>
      </c>
      <c r="G965" s="1" t="s">
        <v>87</v>
      </c>
      <c r="I965" s="1" t="s">
        <v>63</v>
      </c>
      <c r="J965">
        <v>17</v>
      </c>
      <c r="K965" t="s">
        <v>60</v>
      </c>
      <c r="W965" s="1" t="s">
        <v>78</v>
      </c>
      <c r="AB965" t="s">
        <v>85</v>
      </c>
      <c r="AC965" t="str">
        <f t="shared" si="18"/>
        <v>A17RT-C6</v>
      </c>
      <c r="AF965" t="s">
        <v>168</v>
      </c>
    </row>
    <row r="966" spans="1:49" x14ac:dyDescent="0.25">
      <c r="A966">
        <v>23</v>
      </c>
      <c r="G966" s="1" t="s">
        <v>87</v>
      </c>
      <c r="I966" s="1" t="s">
        <v>63</v>
      </c>
      <c r="J966">
        <v>17</v>
      </c>
      <c r="K966" t="s">
        <v>60</v>
      </c>
      <c r="W966" s="1" t="s">
        <v>78</v>
      </c>
      <c r="AB966" t="s">
        <v>85</v>
      </c>
      <c r="AC966" t="str">
        <f t="shared" si="18"/>
        <v>A17RT-H2</v>
      </c>
      <c r="AF966" t="s">
        <v>122</v>
      </c>
    </row>
    <row r="967" spans="1:49" x14ac:dyDescent="0.25">
      <c r="A967">
        <v>24</v>
      </c>
      <c r="G967" s="1" t="s">
        <v>87</v>
      </c>
      <c r="I967" s="1" t="s">
        <v>63</v>
      </c>
      <c r="J967">
        <v>17</v>
      </c>
      <c r="K967" t="s">
        <v>60</v>
      </c>
      <c r="W967" s="1" t="s">
        <v>78</v>
      </c>
      <c r="AB967" t="s">
        <v>85</v>
      </c>
      <c r="AC967" t="str">
        <f t="shared" si="18"/>
        <v>A17RT-C7</v>
      </c>
      <c r="AF967" t="s">
        <v>135</v>
      </c>
    </row>
    <row r="968" spans="1:49" x14ac:dyDescent="0.25">
      <c r="A968">
        <v>25</v>
      </c>
      <c r="G968" s="1" t="s">
        <v>87</v>
      </c>
      <c r="I968" s="1" t="s">
        <v>63</v>
      </c>
      <c r="J968">
        <v>17</v>
      </c>
      <c r="K968" t="s">
        <v>60</v>
      </c>
      <c r="W968" s="1" t="s">
        <v>78</v>
      </c>
      <c r="AB968" t="s">
        <v>85</v>
      </c>
      <c r="AC968" t="str">
        <f t="shared" si="18"/>
        <v>A17RT-B12</v>
      </c>
      <c r="AF968" t="s">
        <v>132</v>
      </c>
    </row>
    <row r="969" spans="1:49" x14ac:dyDescent="0.25">
      <c r="A969">
        <v>26</v>
      </c>
      <c r="G969" s="1" t="s">
        <v>87</v>
      </c>
      <c r="I969" s="1" t="s">
        <v>63</v>
      </c>
      <c r="J969">
        <v>17</v>
      </c>
      <c r="K969" t="s">
        <v>60</v>
      </c>
      <c r="W969" s="1" t="s">
        <v>78</v>
      </c>
      <c r="AB969" t="s">
        <v>85</v>
      </c>
      <c r="AC969" t="str">
        <f t="shared" si="18"/>
        <v>A17RT-D9</v>
      </c>
      <c r="AF969" t="s">
        <v>151</v>
      </c>
    </row>
    <row r="970" spans="1:49" x14ac:dyDescent="0.25">
      <c r="A970">
        <v>27</v>
      </c>
      <c r="G970" s="1" t="s">
        <v>87</v>
      </c>
      <c r="I970" s="1" t="s">
        <v>63</v>
      </c>
      <c r="J970">
        <v>17</v>
      </c>
      <c r="K970" t="s">
        <v>60</v>
      </c>
      <c r="W970" s="1" t="s">
        <v>78</v>
      </c>
      <c r="AB970" t="s">
        <v>85</v>
      </c>
      <c r="AC970" t="str">
        <f t="shared" si="18"/>
        <v>A17RT-D5</v>
      </c>
      <c r="AF970" t="s">
        <v>251</v>
      </c>
    </row>
    <row r="971" spans="1:49" x14ac:dyDescent="0.25">
      <c r="A971">
        <v>28</v>
      </c>
      <c r="G971" s="1" t="s">
        <v>87</v>
      </c>
      <c r="I971" s="1" t="s">
        <v>63</v>
      </c>
      <c r="J971">
        <v>17</v>
      </c>
      <c r="K971" t="s">
        <v>60</v>
      </c>
      <c r="W971" s="1" t="s">
        <v>78</v>
      </c>
      <c r="AB971" t="s">
        <v>85</v>
      </c>
      <c r="AC971" t="str">
        <f t="shared" si="18"/>
        <v>A17RT-C4</v>
      </c>
      <c r="AF971" t="s">
        <v>161</v>
      </c>
    </row>
    <row r="972" spans="1:49" x14ac:dyDescent="0.25">
      <c r="A972">
        <v>29</v>
      </c>
      <c r="G972" s="1" t="s">
        <v>87</v>
      </c>
      <c r="I972" s="1" t="s">
        <v>63</v>
      </c>
      <c r="J972">
        <v>17</v>
      </c>
      <c r="K972" t="s">
        <v>60</v>
      </c>
      <c r="W972" s="1" t="s">
        <v>78</v>
      </c>
      <c r="AB972" t="s">
        <v>85</v>
      </c>
      <c r="AC972" t="str">
        <f t="shared" si="18"/>
        <v>A17RT-A12</v>
      </c>
      <c r="AF972" t="s">
        <v>284</v>
      </c>
    </row>
    <row r="973" spans="1:49" x14ac:dyDescent="0.25">
      <c r="A973">
        <v>30</v>
      </c>
      <c r="G973" s="1" t="s">
        <v>87</v>
      </c>
      <c r="I973" s="1" t="s">
        <v>63</v>
      </c>
      <c r="J973">
        <v>17</v>
      </c>
      <c r="K973" t="s">
        <v>60</v>
      </c>
      <c r="W973" s="1" t="s">
        <v>78</v>
      </c>
      <c r="AB973" t="s">
        <v>85</v>
      </c>
      <c r="AC973" t="str">
        <f t="shared" si="18"/>
        <v>A17RT-D3</v>
      </c>
      <c r="AF973" t="s">
        <v>155</v>
      </c>
    </row>
    <row r="974" spans="1:49" x14ac:dyDescent="0.25">
      <c r="A974">
        <v>31</v>
      </c>
      <c r="G974" s="1" t="s">
        <v>87</v>
      </c>
      <c r="I974" s="1" t="s">
        <v>63</v>
      </c>
      <c r="J974">
        <v>17</v>
      </c>
      <c r="K974" t="s">
        <v>60</v>
      </c>
      <c r="W974" s="1" t="s">
        <v>78</v>
      </c>
      <c r="AB974" t="s">
        <v>85</v>
      </c>
      <c r="AC974" t="s">
        <v>966</v>
      </c>
      <c r="AD974" s="8">
        <v>43367</v>
      </c>
      <c r="AE974">
        <v>23</v>
      </c>
      <c r="AF974" t="s">
        <v>177</v>
      </c>
      <c r="AG974" t="s">
        <v>593</v>
      </c>
      <c r="AI974">
        <v>13</v>
      </c>
      <c r="AJ974">
        <v>2</v>
      </c>
      <c r="AK974" s="53">
        <v>0.71875</v>
      </c>
      <c r="AL974" s="8">
        <v>43374</v>
      </c>
      <c r="AM974" s="53">
        <v>0.55902777777777779</v>
      </c>
    </row>
    <row r="975" spans="1:49" x14ac:dyDescent="0.25">
      <c r="A975">
        <v>32</v>
      </c>
      <c r="G975" s="1" t="s">
        <v>87</v>
      </c>
      <c r="I975" s="1" t="s">
        <v>63</v>
      </c>
      <c r="J975">
        <v>17</v>
      </c>
      <c r="K975" t="s">
        <v>60</v>
      </c>
      <c r="W975" s="1" t="s">
        <v>78</v>
      </c>
      <c r="AB975" t="s">
        <v>85</v>
      </c>
      <c r="AC975" t="str">
        <f t="shared" ref="AC975:AC1005" si="19">"A17"&amp;AB975&amp;"-"&amp;AF975</f>
        <v>A17RT-A3</v>
      </c>
      <c r="AD975" s="8">
        <v>43375</v>
      </c>
      <c r="AE975">
        <v>31</v>
      </c>
      <c r="AF975" t="s">
        <v>245</v>
      </c>
      <c r="AG975" t="s">
        <v>956</v>
      </c>
      <c r="AI975">
        <v>23</v>
      </c>
      <c r="AJ975">
        <v>2</v>
      </c>
      <c r="AK975" s="53">
        <v>0.4861111111111111</v>
      </c>
      <c r="AL975" s="8">
        <v>43384</v>
      </c>
      <c r="AM975" s="53">
        <v>0.875</v>
      </c>
      <c r="AO975">
        <v>5</v>
      </c>
      <c r="AP975">
        <v>12</v>
      </c>
      <c r="AQ975" s="8">
        <v>43384</v>
      </c>
      <c r="AR975" s="53">
        <v>0.875</v>
      </c>
      <c r="AS975" s="8">
        <v>43475</v>
      </c>
      <c r="AT975" s="53">
        <v>0.83333333333333337</v>
      </c>
      <c r="AV975" s="8">
        <v>43475</v>
      </c>
      <c r="AW975">
        <v>0</v>
      </c>
    </row>
    <row r="976" spans="1:49" x14ac:dyDescent="0.25">
      <c r="A976">
        <v>1</v>
      </c>
      <c r="G976" s="1" t="s">
        <v>87</v>
      </c>
      <c r="I976" s="1" t="s">
        <v>63</v>
      </c>
      <c r="J976">
        <v>17</v>
      </c>
      <c r="K976" t="s">
        <v>60</v>
      </c>
      <c r="W976" s="1" t="s">
        <v>78</v>
      </c>
      <c r="AB976" t="s">
        <v>86</v>
      </c>
      <c r="AC976" t="str">
        <f t="shared" si="19"/>
        <v>A17SO-D8</v>
      </c>
      <c r="AF976" t="s">
        <v>170</v>
      </c>
    </row>
    <row r="977" spans="1:47" x14ac:dyDescent="0.25">
      <c r="A977">
        <v>2</v>
      </c>
      <c r="G977" s="1" t="s">
        <v>87</v>
      </c>
      <c r="I977" s="1" t="s">
        <v>63</v>
      </c>
      <c r="J977">
        <v>17</v>
      </c>
      <c r="K977" t="s">
        <v>60</v>
      </c>
      <c r="W977" s="1" t="s">
        <v>78</v>
      </c>
      <c r="AB977" t="s">
        <v>85</v>
      </c>
      <c r="AC977" t="str">
        <f t="shared" si="19"/>
        <v>A17RT-A6</v>
      </c>
      <c r="AD977" s="8">
        <v>43415</v>
      </c>
      <c r="AE977" s="83">
        <f>AD977-I977</f>
        <v>71</v>
      </c>
      <c r="AF977" t="s">
        <v>244</v>
      </c>
      <c r="AG977" t="s">
        <v>956</v>
      </c>
      <c r="AH977" s="8">
        <v>43415</v>
      </c>
      <c r="AI977">
        <v>31</v>
      </c>
      <c r="AJ977">
        <v>1</v>
      </c>
      <c r="AK977" s="53">
        <v>0.52430555555555558</v>
      </c>
      <c r="AL977" s="8">
        <v>43430</v>
      </c>
      <c r="AM977" s="53">
        <v>0.85416666666666663</v>
      </c>
      <c r="AO977">
        <v>6</v>
      </c>
      <c r="AP977">
        <v>21</v>
      </c>
      <c r="AQ977" s="8">
        <v>43430</v>
      </c>
      <c r="AR977" s="53">
        <v>0.85416666666666663</v>
      </c>
      <c r="AU977" t="s">
        <v>1839</v>
      </c>
    </row>
    <row r="978" spans="1:47" x14ac:dyDescent="0.25">
      <c r="A978">
        <v>3</v>
      </c>
      <c r="G978" s="1" t="s">
        <v>87</v>
      </c>
      <c r="I978" s="1" t="s">
        <v>63</v>
      </c>
      <c r="J978">
        <v>17</v>
      </c>
      <c r="K978" t="s">
        <v>60</v>
      </c>
      <c r="W978" s="1" t="s">
        <v>78</v>
      </c>
      <c r="AB978" t="s">
        <v>86</v>
      </c>
      <c r="AC978" t="str">
        <f t="shared" si="19"/>
        <v>A17SO-B2</v>
      </c>
      <c r="AF978" t="s">
        <v>142</v>
      </c>
    </row>
    <row r="979" spans="1:47" x14ac:dyDescent="0.25">
      <c r="A979">
        <v>4</v>
      </c>
      <c r="G979" s="1" t="s">
        <v>87</v>
      </c>
      <c r="I979" s="1" t="s">
        <v>63</v>
      </c>
      <c r="J979">
        <v>17</v>
      </c>
      <c r="K979" t="s">
        <v>60</v>
      </c>
      <c r="W979" s="1" t="s">
        <v>78</v>
      </c>
      <c r="AB979" t="s">
        <v>86</v>
      </c>
      <c r="AC979" t="str">
        <f t="shared" si="19"/>
        <v>A17SO-H5</v>
      </c>
      <c r="AF979" t="s">
        <v>145</v>
      </c>
    </row>
    <row r="980" spans="1:47" x14ac:dyDescent="0.25">
      <c r="A980">
        <v>5</v>
      </c>
      <c r="G980" s="1" t="s">
        <v>87</v>
      </c>
      <c r="I980" s="1" t="s">
        <v>63</v>
      </c>
      <c r="J980">
        <v>17</v>
      </c>
      <c r="K980" t="s">
        <v>60</v>
      </c>
      <c r="W980" s="1" t="s">
        <v>78</v>
      </c>
      <c r="AB980" t="s">
        <v>86</v>
      </c>
      <c r="AC980" t="str">
        <f t="shared" si="19"/>
        <v>A17SO-F6</v>
      </c>
      <c r="AF980" t="s">
        <v>291</v>
      </c>
    </row>
    <row r="981" spans="1:47" x14ac:dyDescent="0.25">
      <c r="A981">
        <v>6</v>
      </c>
      <c r="G981" s="1" t="s">
        <v>87</v>
      </c>
      <c r="I981" s="1" t="s">
        <v>63</v>
      </c>
      <c r="J981">
        <v>17</v>
      </c>
      <c r="K981" t="s">
        <v>60</v>
      </c>
      <c r="W981" s="1" t="s">
        <v>78</v>
      </c>
      <c r="AB981" t="s">
        <v>86</v>
      </c>
      <c r="AC981" t="str">
        <f t="shared" si="19"/>
        <v>A17SO-B7</v>
      </c>
      <c r="AF981" t="s">
        <v>177</v>
      </c>
    </row>
    <row r="982" spans="1:47" x14ac:dyDescent="0.25">
      <c r="A982">
        <v>7</v>
      </c>
      <c r="G982" s="1" t="s">
        <v>87</v>
      </c>
      <c r="I982" s="1" t="s">
        <v>63</v>
      </c>
      <c r="J982">
        <v>17</v>
      </c>
      <c r="K982" t="s">
        <v>60</v>
      </c>
      <c r="W982" s="1" t="s">
        <v>78</v>
      </c>
      <c r="AB982" t="s">
        <v>86</v>
      </c>
      <c r="AC982" t="str">
        <f t="shared" si="19"/>
        <v>A17SO-B10</v>
      </c>
      <c r="AF982" t="s">
        <v>154</v>
      </c>
    </row>
    <row r="983" spans="1:47" x14ac:dyDescent="0.25">
      <c r="A983">
        <v>8</v>
      </c>
      <c r="G983" s="1" t="s">
        <v>87</v>
      </c>
      <c r="I983" s="1" t="s">
        <v>63</v>
      </c>
      <c r="J983">
        <v>17</v>
      </c>
      <c r="K983" t="s">
        <v>60</v>
      </c>
      <c r="W983" s="1" t="s">
        <v>78</v>
      </c>
      <c r="AB983" t="s">
        <v>86</v>
      </c>
      <c r="AC983" t="str">
        <f t="shared" si="19"/>
        <v>A17SO-F9</v>
      </c>
      <c r="AF983" t="s">
        <v>240</v>
      </c>
    </row>
    <row r="984" spans="1:47" x14ac:dyDescent="0.25">
      <c r="A984">
        <v>9</v>
      </c>
      <c r="G984" s="1" t="s">
        <v>87</v>
      </c>
      <c r="I984" s="1" t="s">
        <v>63</v>
      </c>
      <c r="J984">
        <v>17</v>
      </c>
      <c r="K984" t="s">
        <v>60</v>
      </c>
      <c r="W984" s="1" t="s">
        <v>78</v>
      </c>
      <c r="AB984" t="s">
        <v>86</v>
      </c>
      <c r="AC984" t="str">
        <f t="shared" si="19"/>
        <v>A17SO-B6</v>
      </c>
      <c r="AF984" t="s">
        <v>130</v>
      </c>
    </row>
    <row r="985" spans="1:47" x14ac:dyDescent="0.25">
      <c r="A985">
        <v>10</v>
      </c>
      <c r="G985" s="1" t="s">
        <v>87</v>
      </c>
      <c r="I985" s="1" t="s">
        <v>63</v>
      </c>
      <c r="J985">
        <v>17</v>
      </c>
      <c r="K985" t="s">
        <v>60</v>
      </c>
      <c r="W985" s="1" t="s">
        <v>78</v>
      </c>
      <c r="AB985" t="s">
        <v>86</v>
      </c>
      <c r="AC985" t="str">
        <f t="shared" si="19"/>
        <v>A17SO-H3</v>
      </c>
      <c r="AF985" t="s">
        <v>165</v>
      </c>
    </row>
    <row r="986" spans="1:47" x14ac:dyDescent="0.25">
      <c r="A986">
        <v>11</v>
      </c>
      <c r="G986" s="1" t="s">
        <v>87</v>
      </c>
      <c r="I986" s="1" t="s">
        <v>63</v>
      </c>
      <c r="J986">
        <v>17</v>
      </c>
      <c r="K986" t="s">
        <v>60</v>
      </c>
      <c r="W986" s="1" t="s">
        <v>78</v>
      </c>
      <c r="AB986" t="s">
        <v>86</v>
      </c>
      <c r="AC986" t="str">
        <f t="shared" si="19"/>
        <v>A17SO-H9</v>
      </c>
      <c r="AF986" t="s">
        <v>287</v>
      </c>
    </row>
    <row r="987" spans="1:47" x14ac:dyDescent="0.25">
      <c r="A987">
        <v>12</v>
      </c>
      <c r="G987" s="1" t="s">
        <v>87</v>
      </c>
      <c r="I987" s="1" t="s">
        <v>63</v>
      </c>
      <c r="J987">
        <v>17</v>
      </c>
      <c r="K987" t="s">
        <v>60</v>
      </c>
      <c r="W987" s="1" t="s">
        <v>78</v>
      </c>
      <c r="AB987" t="s">
        <v>86</v>
      </c>
      <c r="AC987" t="str">
        <f t="shared" si="19"/>
        <v>A17SO-E10</v>
      </c>
      <c r="AF987" t="s">
        <v>248</v>
      </c>
    </row>
    <row r="988" spans="1:47" x14ac:dyDescent="0.25">
      <c r="A988">
        <v>13</v>
      </c>
      <c r="G988" s="1" t="s">
        <v>87</v>
      </c>
      <c r="I988" s="1" t="s">
        <v>63</v>
      </c>
      <c r="J988">
        <v>17</v>
      </c>
      <c r="K988" t="s">
        <v>60</v>
      </c>
      <c r="W988" s="1" t="s">
        <v>78</v>
      </c>
      <c r="AB988" t="s">
        <v>86</v>
      </c>
      <c r="AC988" t="str">
        <f t="shared" si="19"/>
        <v>A17SO-H7</v>
      </c>
      <c r="AF988" t="s">
        <v>286</v>
      </c>
    </row>
    <row r="989" spans="1:47" x14ac:dyDescent="0.25">
      <c r="A989">
        <v>14</v>
      </c>
      <c r="G989" s="1" t="s">
        <v>87</v>
      </c>
      <c r="I989" s="1" t="s">
        <v>63</v>
      </c>
      <c r="J989">
        <v>17</v>
      </c>
      <c r="K989" t="s">
        <v>60</v>
      </c>
      <c r="W989" s="1" t="s">
        <v>78</v>
      </c>
      <c r="AB989" t="s">
        <v>86</v>
      </c>
      <c r="AC989" t="str">
        <f t="shared" si="19"/>
        <v>A17SO-G2</v>
      </c>
      <c r="AF989" t="s">
        <v>127</v>
      </c>
    </row>
    <row r="990" spans="1:47" x14ac:dyDescent="0.25">
      <c r="A990">
        <v>15</v>
      </c>
      <c r="G990" s="1" t="s">
        <v>87</v>
      </c>
      <c r="I990" s="1" t="s">
        <v>63</v>
      </c>
      <c r="J990">
        <v>17</v>
      </c>
      <c r="K990" t="s">
        <v>60</v>
      </c>
      <c r="W990" s="1" t="s">
        <v>78</v>
      </c>
      <c r="AB990" t="s">
        <v>86</v>
      </c>
      <c r="AC990" t="str">
        <f t="shared" si="19"/>
        <v>A17SO-F8</v>
      </c>
      <c r="AF990" t="s">
        <v>134</v>
      </c>
    </row>
    <row r="991" spans="1:47" x14ac:dyDescent="0.25">
      <c r="A991">
        <v>16</v>
      </c>
      <c r="G991" s="1" t="s">
        <v>87</v>
      </c>
      <c r="I991" s="1" t="s">
        <v>63</v>
      </c>
      <c r="J991">
        <v>17</v>
      </c>
      <c r="K991" t="s">
        <v>60</v>
      </c>
      <c r="W991" s="1" t="s">
        <v>78</v>
      </c>
      <c r="AB991" t="s">
        <v>86</v>
      </c>
      <c r="AC991" t="str">
        <f t="shared" si="19"/>
        <v>A17SO-B9</v>
      </c>
      <c r="AF991" t="s">
        <v>125</v>
      </c>
    </row>
    <row r="992" spans="1:47" x14ac:dyDescent="0.25">
      <c r="A992">
        <v>17</v>
      </c>
      <c r="G992" s="1" t="s">
        <v>87</v>
      </c>
      <c r="I992" s="1" t="s">
        <v>63</v>
      </c>
      <c r="J992">
        <v>17</v>
      </c>
      <c r="K992" t="s">
        <v>60</v>
      </c>
      <c r="W992" s="1" t="s">
        <v>78</v>
      </c>
      <c r="AB992" t="s">
        <v>86</v>
      </c>
      <c r="AC992" t="str">
        <f t="shared" si="19"/>
        <v>A17SO-C11</v>
      </c>
      <c r="AF992" t="s">
        <v>144</v>
      </c>
    </row>
    <row r="993" spans="1:49" x14ac:dyDescent="0.25">
      <c r="A993">
        <v>18</v>
      </c>
      <c r="G993" s="1" t="s">
        <v>87</v>
      </c>
      <c r="I993" s="1" t="s">
        <v>63</v>
      </c>
      <c r="J993">
        <v>17</v>
      </c>
      <c r="K993" t="s">
        <v>60</v>
      </c>
      <c r="W993" s="1" t="s">
        <v>78</v>
      </c>
      <c r="AB993" t="s">
        <v>86</v>
      </c>
      <c r="AC993" t="str">
        <f t="shared" si="19"/>
        <v>A17SO-E7</v>
      </c>
      <c r="AF993" t="s">
        <v>131</v>
      </c>
    </row>
    <row r="994" spans="1:49" x14ac:dyDescent="0.25">
      <c r="A994">
        <v>19</v>
      </c>
      <c r="G994" s="1" t="s">
        <v>87</v>
      </c>
      <c r="I994" s="1" t="s">
        <v>63</v>
      </c>
      <c r="J994">
        <v>17</v>
      </c>
      <c r="K994" t="s">
        <v>60</v>
      </c>
      <c r="W994" s="1" t="s">
        <v>78</v>
      </c>
      <c r="AB994" t="s">
        <v>86</v>
      </c>
      <c r="AC994" t="str">
        <f t="shared" si="19"/>
        <v>A17SO-F12</v>
      </c>
      <c r="AF994" t="s">
        <v>121</v>
      </c>
    </row>
    <row r="995" spans="1:49" x14ac:dyDescent="0.25">
      <c r="A995">
        <v>20</v>
      </c>
      <c r="G995" s="1" t="s">
        <v>87</v>
      </c>
      <c r="I995" s="1" t="s">
        <v>63</v>
      </c>
      <c r="J995">
        <v>17</v>
      </c>
      <c r="K995" t="s">
        <v>60</v>
      </c>
      <c r="W995" s="1" t="s">
        <v>78</v>
      </c>
      <c r="AB995" t="s">
        <v>86</v>
      </c>
      <c r="AC995" t="str">
        <f t="shared" si="19"/>
        <v>A17SO-E5</v>
      </c>
      <c r="AF995" t="s">
        <v>305</v>
      </c>
    </row>
    <row r="996" spans="1:49" x14ac:dyDescent="0.25">
      <c r="A996">
        <v>21</v>
      </c>
      <c r="G996" s="1" t="s">
        <v>87</v>
      </c>
      <c r="I996" s="1" t="s">
        <v>63</v>
      </c>
      <c r="J996">
        <v>17</v>
      </c>
      <c r="K996" t="s">
        <v>60</v>
      </c>
      <c r="W996" s="1" t="s">
        <v>78</v>
      </c>
      <c r="AB996" t="s">
        <v>86</v>
      </c>
      <c r="AC996" t="str">
        <f t="shared" si="19"/>
        <v>A17SO-D1</v>
      </c>
      <c r="AF996" t="s">
        <v>288</v>
      </c>
    </row>
    <row r="997" spans="1:49" x14ac:dyDescent="0.25">
      <c r="A997">
        <v>22</v>
      </c>
      <c r="G997" s="1" t="s">
        <v>87</v>
      </c>
      <c r="I997" s="1" t="s">
        <v>63</v>
      </c>
      <c r="J997">
        <v>17</v>
      </c>
      <c r="K997" t="s">
        <v>60</v>
      </c>
      <c r="W997" s="1" t="s">
        <v>78</v>
      </c>
      <c r="AB997" t="s">
        <v>86</v>
      </c>
      <c r="AC997" t="str">
        <f t="shared" si="19"/>
        <v>A17SO-C12</v>
      </c>
      <c r="AF997" t="s">
        <v>303</v>
      </c>
    </row>
    <row r="998" spans="1:49" x14ac:dyDescent="0.25">
      <c r="A998">
        <v>23</v>
      </c>
      <c r="G998" s="1" t="s">
        <v>87</v>
      </c>
      <c r="I998" s="1" t="s">
        <v>63</v>
      </c>
      <c r="J998">
        <v>17</v>
      </c>
      <c r="K998" t="s">
        <v>60</v>
      </c>
      <c r="W998" s="1" t="s">
        <v>78</v>
      </c>
      <c r="AB998" t="s">
        <v>86</v>
      </c>
      <c r="AC998" t="str">
        <f t="shared" si="19"/>
        <v>A17SO-G5</v>
      </c>
      <c r="AF998" t="s">
        <v>337</v>
      </c>
    </row>
    <row r="999" spans="1:49" x14ac:dyDescent="0.25">
      <c r="A999">
        <v>24</v>
      </c>
      <c r="G999" s="1" t="s">
        <v>87</v>
      </c>
      <c r="I999" s="1" t="s">
        <v>63</v>
      </c>
      <c r="J999">
        <v>17</v>
      </c>
      <c r="K999" t="s">
        <v>60</v>
      </c>
      <c r="W999" s="1" t="s">
        <v>78</v>
      </c>
      <c r="AB999" t="s">
        <v>86</v>
      </c>
      <c r="AC999" t="str">
        <f t="shared" si="19"/>
        <v>A17SO-D6</v>
      </c>
      <c r="AF999" t="s">
        <v>160</v>
      </c>
    </row>
    <row r="1000" spans="1:49" x14ac:dyDescent="0.25">
      <c r="A1000">
        <v>25</v>
      </c>
      <c r="G1000" s="1" t="s">
        <v>87</v>
      </c>
      <c r="I1000" s="1" t="s">
        <v>63</v>
      </c>
      <c r="J1000">
        <v>17</v>
      </c>
      <c r="K1000" t="s">
        <v>60</v>
      </c>
      <c r="W1000" s="1" t="s">
        <v>78</v>
      </c>
      <c r="AB1000" t="s">
        <v>86</v>
      </c>
      <c r="AC1000" t="str">
        <f t="shared" si="19"/>
        <v>A17SO-E12</v>
      </c>
      <c r="AF1000" t="s">
        <v>175</v>
      </c>
    </row>
    <row r="1001" spans="1:49" x14ac:dyDescent="0.25">
      <c r="A1001">
        <v>26</v>
      </c>
      <c r="G1001" s="1" t="s">
        <v>87</v>
      </c>
      <c r="I1001" s="1" t="s">
        <v>63</v>
      </c>
      <c r="J1001">
        <v>17</v>
      </c>
      <c r="K1001" t="s">
        <v>60</v>
      </c>
      <c r="W1001" s="1" t="s">
        <v>78</v>
      </c>
      <c r="AB1001" t="s">
        <v>85</v>
      </c>
      <c r="AC1001" t="str">
        <f t="shared" si="19"/>
        <v>A17RT-A10</v>
      </c>
      <c r="AD1001" s="8">
        <v>43374</v>
      </c>
      <c r="AE1001">
        <v>30</v>
      </c>
      <c r="AF1001" t="s">
        <v>138</v>
      </c>
      <c r="AG1001" t="s">
        <v>956</v>
      </c>
      <c r="AI1001">
        <v>32</v>
      </c>
      <c r="AJ1001">
        <v>2</v>
      </c>
      <c r="AK1001" s="53">
        <v>0.62152777777777779</v>
      </c>
      <c r="AL1001" s="8">
        <v>43382</v>
      </c>
      <c r="AM1001" s="53">
        <v>0.875</v>
      </c>
      <c r="AN1001" t="s">
        <v>1644</v>
      </c>
      <c r="AO1001">
        <v>5</v>
      </c>
      <c r="AP1001">
        <v>25</v>
      </c>
      <c r="AQ1001" s="8">
        <v>43382</v>
      </c>
      <c r="AR1001" s="53">
        <v>0.875</v>
      </c>
      <c r="AS1001" s="8">
        <v>43430</v>
      </c>
      <c r="AT1001" s="53">
        <v>0.86111111111111116</v>
      </c>
      <c r="AV1001" s="8">
        <v>43430</v>
      </c>
      <c r="AW1001">
        <v>0</v>
      </c>
    </row>
    <row r="1002" spans="1:49" x14ac:dyDescent="0.25">
      <c r="A1002">
        <v>27</v>
      </c>
      <c r="G1002" s="1" t="s">
        <v>87</v>
      </c>
      <c r="I1002" s="1" t="s">
        <v>63</v>
      </c>
      <c r="J1002">
        <v>17</v>
      </c>
      <c r="K1002" t="s">
        <v>60</v>
      </c>
      <c r="W1002" s="1" t="s">
        <v>78</v>
      </c>
      <c r="AB1002" t="s">
        <v>85</v>
      </c>
      <c r="AC1002" t="str">
        <f t="shared" si="19"/>
        <v>A17RT-G6</v>
      </c>
      <c r="AD1002" s="8">
        <v>43375</v>
      </c>
      <c r="AE1002">
        <v>31</v>
      </c>
      <c r="AF1002" t="s">
        <v>235</v>
      </c>
      <c r="AG1002" t="s">
        <v>956</v>
      </c>
      <c r="AI1002">
        <v>30</v>
      </c>
      <c r="AJ1002">
        <v>2</v>
      </c>
      <c r="AL1002" s="8">
        <v>43384</v>
      </c>
      <c r="AM1002" s="53">
        <v>0.875</v>
      </c>
      <c r="AN1002" t="s">
        <v>1643</v>
      </c>
      <c r="AO1002">
        <v>5</v>
      </c>
      <c r="AP1002">
        <v>8</v>
      </c>
      <c r="AQ1002" s="8">
        <v>43384</v>
      </c>
      <c r="AR1002" s="53">
        <v>0.875</v>
      </c>
      <c r="AS1002" s="8">
        <v>43402</v>
      </c>
      <c r="AT1002" s="53">
        <v>0.83333333333333337</v>
      </c>
      <c r="AV1002" s="8">
        <v>43402</v>
      </c>
      <c r="AW1002">
        <v>0</v>
      </c>
    </row>
    <row r="1003" spans="1:49" x14ac:dyDescent="0.25">
      <c r="A1003">
        <v>28</v>
      </c>
      <c r="G1003" s="1" t="s">
        <v>87</v>
      </c>
      <c r="I1003" s="1" t="s">
        <v>63</v>
      </c>
      <c r="J1003">
        <v>17</v>
      </c>
      <c r="K1003" t="s">
        <v>60</v>
      </c>
      <c r="W1003" s="1" t="s">
        <v>78</v>
      </c>
      <c r="AB1003" t="s">
        <v>86</v>
      </c>
      <c r="AC1003" t="str">
        <f t="shared" si="19"/>
        <v>A17SO-A4</v>
      </c>
      <c r="AF1003" t="s">
        <v>252</v>
      </c>
    </row>
    <row r="1004" spans="1:49" x14ac:dyDescent="0.25">
      <c r="A1004">
        <v>29</v>
      </c>
      <c r="G1004" s="1" t="s">
        <v>87</v>
      </c>
      <c r="I1004" s="1" t="s">
        <v>63</v>
      </c>
      <c r="J1004">
        <v>17</v>
      </c>
      <c r="K1004" t="s">
        <v>60</v>
      </c>
      <c r="W1004" s="1" t="s">
        <v>78</v>
      </c>
      <c r="AB1004" t="s">
        <v>86</v>
      </c>
      <c r="AC1004" t="str">
        <f t="shared" si="19"/>
        <v>A17SO-G8</v>
      </c>
      <c r="AF1004" t="s">
        <v>148</v>
      </c>
    </row>
    <row r="1005" spans="1:49" x14ac:dyDescent="0.25">
      <c r="A1005">
        <v>30</v>
      </c>
      <c r="G1005" s="1" t="s">
        <v>87</v>
      </c>
      <c r="I1005" s="1" t="s">
        <v>63</v>
      </c>
      <c r="J1005">
        <v>17</v>
      </c>
      <c r="K1005" t="s">
        <v>60</v>
      </c>
      <c r="W1005" s="1" t="s">
        <v>78</v>
      </c>
      <c r="AB1005" t="s">
        <v>85</v>
      </c>
      <c r="AC1005" t="str">
        <f t="shared" si="19"/>
        <v>A17RT-B5</v>
      </c>
      <c r="AD1005" s="8">
        <v>43377</v>
      </c>
      <c r="AE1005">
        <v>33</v>
      </c>
      <c r="AF1005" t="s">
        <v>163</v>
      </c>
      <c r="AG1005" t="s">
        <v>956</v>
      </c>
      <c r="AI1005">
        <v>24</v>
      </c>
      <c r="AJ1005">
        <v>2</v>
      </c>
      <c r="AK1005" s="53">
        <v>0.59722222222222221</v>
      </c>
      <c r="AL1005" s="8">
        <v>43385</v>
      </c>
      <c r="AM1005" s="53">
        <v>0.83333333333333337</v>
      </c>
      <c r="AN1005" t="s">
        <v>1643</v>
      </c>
      <c r="AO1005">
        <v>5</v>
      </c>
      <c r="AP1005">
        <v>4</v>
      </c>
      <c r="AQ1005" s="8">
        <v>43385</v>
      </c>
      <c r="AR1005" s="53">
        <v>0.83333333333333337</v>
      </c>
      <c r="AS1005" s="8">
        <v>43418</v>
      </c>
      <c r="AT1005" s="53">
        <v>0.84722222222222221</v>
      </c>
      <c r="AV1005" s="8">
        <v>43418</v>
      </c>
      <c r="AW1005">
        <v>0</v>
      </c>
    </row>
    <row r="1006" spans="1:49" x14ac:dyDescent="0.25">
      <c r="A1006">
        <v>31</v>
      </c>
      <c r="G1006" s="1" t="s">
        <v>87</v>
      </c>
      <c r="I1006" s="1" t="s">
        <v>63</v>
      </c>
      <c r="J1006">
        <v>17</v>
      </c>
      <c r="K1006" t="s">
        <v>60</v>
      </c>
      <c r="W1006" s="1" t="s">
        <v>78</v>
      </c>
      <c r="AB1006" t="s">
        <v>85</v>
      </c>
      <c r="AC1006" t="s">
        <v>1788</v>
      </c>
      <c r="AD1006" s="8">
        <v>43417</v>
      </c>
      <c r="AE1006" s="83">
        <f>AD1006-I1006</f>
        <v>73</v>
      </c>
      <c r="AF1006" t="s">
        <v>302</v>
      </c>
      <c r="AG1006" t="s">
        <v>956</v>
      </c>
      <c r="AK1006" s="53"/>
      <c r="AM1006" s="53"/>
      <c r="AN1006" t="s">
        <v>1765</v>
      </c>
      <c r="AR1006" s="53"/>
      <c r="AV1006" s="8">
        <v>43474</v>
      </c>
      <c r="AW1006">
        <v>1</v>
      </c>
    </row>
    <row r="1007" spans="1:49" x14ac:dyDescent="0.25">
      <c r="A1007">
        <v>1</v>
      </c>
      <c r="G1007" s="1" t="s">
        <v>187</v>
      </c>
      <c r="I1007" s="1" t="s">
        <v>64</v>
      </c>
      <c r="J1007">
        <v>2</v>
      </c>
      <c r="K1007" t="s">
        <v>60</v>
      </c>
      <c r="W1007" s="1" t="s">
        <v>78</v>
      </c>
      <c r="AB1007" t="s">
        <v>85</v>
      </c>
      <c r="AC1007" t="s">
        <v>1016</v>
      </c>
      <c r="AD1007" s="8">
        <v>43370</v>
      </c>
      <c r="AE1007">
        <v>25</v>
      </c>
      <c r="AF1007" t="s">
        <v>149</v>
      </c>
      <c r="AG1007" t="s">
        <v>593</v>
      </c>
      <c r="AI1007">
        <v>12</v>
      </c>
      <c r="AJ1007">
        <v>1</v>
      </c>
      <c r="AK1007" s="53">
        <v>0.64583333333333337</v>
      </c>
      <c r="AL1007" s="8">
        <v>43379</v>
      </c>
      <c r="AM1007" s="53">
        <v>0.89583333333333337</v>
      </c>
    </row>
    <row r="1008" spans="1:49" x14ac:dyDescent="0.25">
      <c r="A1008">
        <v>1</v>
      </c>
      <c r="G1008" s="1" t="s">
        <v>187</v>
      </c>
      <c r="I1008" s="1" t="s">
        <v>64</v>
      </c>
      <c r="J1008">
        <v>2</v>
      </c>
      <c r="K1008" t="s">
        <v>1015</v>
      </c>
      <c r="W1008" s="1" t="s">
        <v>78</v>
      </c>
      <c r="AB1008" t="s">
        <v>85</v>
      </c>
      <c r="AC1008" t="s">
        <v>1017</v>
      </c>
      <c r="AG1008" t="s">
        <v>593</v>
      </c>
      <c r="AI1008">
        <v>23</v>
      </c>
      <c r="AJ1008">
        <v>1</v>
      </c>
      <c r="AK1008" s="53">
        <v>0.64583333333333337</v>
      </c>
      <c r="AL1008" s="8">
        <v>43374</v>
      </c>
      <c r="AM1008" s="53">
        <v>0.55902777777777779</v>
      </c>
      <c r="AN1008" t="s">
        <v>1129</v>
      </c>
    </row>
    <row r="1009" spans="1:49" x14ac:dyDescent="0.25">
      <c r="A1009">
        <v>2</v>
      </c>
      <c r="G1009" s="1" t="s">
        <v>187</v>
      </c>
      <c r="I1009" s="1" t="s">
        <v>64</v>
      </c>
      <c r="J1009">
        <v>2</v>
      </c>
      <c r="K1009" t="s">
        <v>1015</v>
      </c>
      <c r="W1009" s="1" t="s">
        <v>78</v>
      </c>
      <c r="AB1009" t="s">
        <v>85</v>
      </c>
      <c r="AC1009" t="s">
        <v>1688</v>
      </c>
      <c r="AD1009" s="8">
        <v>43392</v>
      </c>
      <c r="AE1009">
        <v>47</v>
      </c>
      <c r="AG1009" t="s">
        <v>956</v>
      </c>
      <c r="AH1009" s="8">
        <v>43394</v>
      </c>
      <c r="AI1009">
        <v>11</v>
      </c>
      <c r="AJ1009">
        <v>2</v>
      </c>
      <c r="AK1009" s="53">
        <v>0.72222222222222221</v>
      </c>
      <c r="AM1009" s="53"/>
      <c r="AN1009" t="s">
        <v>1615</v>
      </c>
    </row>
    <row r="1010" spans="1:49" x14ac:dyDescent="0.25">
      <c r="A1010">
        <v>3</v>
      </c>
      <c r="G1010" s="1" t="s">
        <v>187</v>
      </c>
      <c r="I1010" s="1" t="s">
        <v>64</v>
      </c>
      <c r="J1010">
        <v>2</v>
      </c>
      <c r="K1010" t="s">
        <v>1015</v>
      </c>
      <c r="W1010" s="1" t="s">
        <v>78</v>
      </c>
      <c r="AB1010" t="s">
        <v>85</v>
      </c>
      <c r="AC1010" t="s">
        <v>1689</v>
      </c>
      <c r="AD1010" s="8">
        <v>43398</v>
      </c>
      <c r="AE1010">
        <v>53</v>
      </c>
      <c r="AG1010" t="s">
        <v>956</v>
      </c>
      <c r="AH1010" s="8">
        <v>43410</v>
      </c>
      <c r="AI1010">
        <v>15</v>
      </c>
      <c r="AJ1010">
        <v>1</v>
      </c>
      <c r="AK1010" s="53">
        <v>0.52430555555555558</v>
      </c>
      <c r="AL1010" s="8">
        <v>43448</v>
      </c>
      <c r="AM1010" s="53">
        <v>0.52083333333333337</v>
      </c>
      <c r="AV1010" s="8">
        <v>43448</v>
      </c>
      <c r="AW1010">
        <v>0</v>
      </c>
    </row>
    <row r="1011" spans="1:49" x14ac:dyDescent="0.25">
      <c r="A1011">
        <v>4</v>
      </c>
      <c r="G1011" s="1" t="s">
        <v>187</v>
      </c>
      <c r="I1011" s="1" t="s">
        <v>64</v>
      </c>
      <c r="J1011">
        <v>2</v>
      </c>
      <c r="K1011" t="s">
        <v>1015</v>
      </c>
      <c r="W1011" s="1" t="s">
        <v>78</v>
      </c>
      <c r="AB1011" t="s">
        <v>85</v>
      </c>
      <c r="AC1011" t="s">
        <v>1767</v>
      </c>
      <c r="AD1011" s="8">
        <v>43403</v>
      </c>
      <c r="AE1011" s="83">
        <f>AD1011-I1011</f>
        <v>58</v>
      </c>
      <c r="AG1011" t="s">
        <v>956</v>
      </c>
      <c r="AK1011" s="53"/>
      <c r="AM1011" s="53"/>
      <c r="AN1011" t="s">
        <v>1765</v>
      </c>
      <c r="AV1011" s="8">
        <v>43403</v>
      </c>
      <c r="AW1011">
        <v>1</v>
      </c>
    </row>
    <row r="1012" spans="1:49" x14ac:dyDescent="0.25">
      <c r="A1012">
        <v>1</v>
      </c>
      <c r="G1012" s="1" t="s">
        <v>187</v>
      </c>
      <c r="I1012" s="1" t="s">
        <v>64</v>
      </c>
      <c r="J1012">
        <v>2</v>
      </c>
      <c r="K1012" t="s">
        <v>60</v>
      </c>
      <c r="W1012" s="1" t="s">
        <v>78</v>
      </c>
      <c r="AB1012" t="s">
        <v>85</v>
      </c>
      <c r="AC1012" t="s">
        <v>1131</v>
      </c>
      <c r="AD1012" s="8">
        <v>43374</v>
      </c>
      <c r="AE1012">
        <v>29</v>
      </c>
      <c r="AG1012" t="s">
        <v>956</v>
      </c>
      <c r="AI1012">
        <v>4</v>
      </c>
      <c r="AJ1012">
        <v>2</v>
      </c>
      <c r="AK1012" s="53">
        <v>0.62152777777777779</v>
      </c>
      <c r="AL1012" s="8">
        <v>43382</v>
      </c>
      <c r="AM1012" s="53">
        <v>0.875</v>
      </c>
    </row>
    <row r="1013" spans="1:49" x14ac:dyDescent="0.25">
      <c r="A1013">
        <v>2</v>
      </c>
      <c r="G1013" s="1" t="s">
        <v>187</v>
      </c>
      <c r="I1013" s="1" t="s">
        <v>64</v>
      </c>
      <c r="J1013">
        <v>2</v>
      </c>
      <c r="K1013" t="s">
        <v>60</v>
      </c>
      <c r="W1013" s="1" t="s">
        <v>78</v>
      </c>
      <c r="AB1013" t="s">
        <v>85</v>
      </c>
      <c r="AC1013" t="s">
        <v>1132</v>
      </c>
      <c r="AD1013" s="8">
        <v>43374</v>
      </c>
      <c r="AE1013">
        <v>29</v>
      </c>
      <c r="AG1013" t="s">
        <v>956</v>
      </c>
      <c r="AI1013">
        <v>18</v>
      </c>
      <c r="AJ1013">
        <v>1</v>
      </c>
      <c r="AK1013" s="53">
        <v>0.62152777777777779</v>
      </c>
      <c r="AL1013" s="8">
        <v>43382</v>
      </c>
      <c r="AM1013" s="53">
        <v>0.875</v>
      </c>
      <c r="AO1013">
        <v>5</v>
      </c>
      <c r="AP1013">
        <v>2</v>
      </c>
      <c r="AQ1013" s="8">
        <v>43382</v>
      </c>
      <c r="AR1013" s="53">
        <v>0.875</v>
      </c>
    </row>
    <row r="1014" spans="1:49" x14ac:dyDescent="0.25">
      <c r="A1014">
        <v>3</v>
      </c>
      <c r="G1014" s="1" t="s">
        <v>187</v>
      </c>
      <c r="I1014" s="1" t="s">
        <v>64</v>
      </c>
      <c r="J1014">
        <v>2</v>
      </c>
      <c r="K1014" t="s">
        <v>60</v>
      </c>
      <c r="W1014" s="1" t="s">
        <v>78</v>
      </c>
      <c r="AB1014" t="s">
        <v>85</v>
      </c>
      <c r="AC1014" t="s">
        <v>1133</v>
      </c>
      <c r="AD1014" s="8">
        <v>43374</v>
      </c>
      <c r="AE1014">
        <v>29</v>
      </c>
      <c r="AG1014" t="s">
        <v>593</v>
      </c>
      <c r="AI1014">
        <v>17</v>
      </c>
      <c r="AJ1014">
        <v>1</v>
      </c>
      <c r="AK1014" s="53">
        <v>0.62152777777777779</v>
      </c>
      <c r="AL1014" s="8">
        <v>43382</v>
      </c>
      <c r="AM1014" s="53">
        <v>0.875</v>
      </c>
    </row>
    <row r="1015" spans="1:49" x14ac:dyDescent="0.25">
      <c r="A1015">
        <v>4</v>
      </c>
      <c r="G1015" s="1" t="s">
        <v>187</v>
      </c>
      <c r="I1015" s="1" t="s">
        <v>64</v>
      </c>
      <c r="J1015">
        <v>2</v>
      </c>
      <c r="K1015" t="s">
        <v>60</v>
      </c>
      <c r="W1015" s="1" t="s">
        <v>78</v>
      </c>
      <c r="AB1015" t="s">
        <v>85</v>
      </c>
      <c r="AC1015" t="s">
        <v>1151</v>
      </c>
      <c r="AD1015" s="8">
        <v>43375</v>
      </c>
      <c r="AE1015">
        <v>30</v>
      </c>
      <c r="AG1015" t="s">
        <v>956</v>
      </c>
      <c r="AI1015">
        <v>21</v>
      </c>
      <c r="AJ1015">
        <v>1</v>
      </c>
      <c r="AK1015" s="53">
        <v>0.4861111111111111</v>
      </c>
      <c r="AL1015" s="8">
        <v>43384</v>
      </c>
      <c r="AM1015" s="53">
        <v>0.875</v>
      </c>
      <c r="AO1015">
        <v>5</v>
      </c>
      <c r="AP1015">
        <v>29</v>
      </c>
      <c r="AQ1015" s="8">
        <v>43384</v>
      </c>
      <c r="AR1015" s="53">
        <v>0.875</v>
      </c>
      <c r="AS1015" s="8">
        <v>43417</v>
      </c>
      <c r="AT1015" s="53">
        <v>0.85416666666666663</v>
      </c>
      <c r="AV1015" s="8">
        <v>43417</v>
      </c>
      <c r="AW1015">
        <v>0</v>
      </c>
    </row>
    <row r="1016" spans="1:49" x14ac:dyDescent="0.25">
      <c r="A1016">
        <v>5</v>
      </c>
      <c r="G1016" s="1" t="s">
        <v>187</v>
      </c>
      <c r="I1016" s="1" t="s">
        <v>64</v>
      </c>
      <c r="J1016">
        <v>2</v>
      </c>
      <c r="K1016" t="s">
        <v>60</v>
      </c>
      <c r="W1016" s="1" t="s">
        <v>78</v>
      </c>
      <c r="AB1016" t="s">
        <v>85</v>
      </c>
      <c r="AC1016" t="s">
        <v>1152</v>
      </c>
      <c r="AD1016" s="8">
        <v>43375</v>
      </c>
      <c r="AE1016">
        <v>30</v>
      </c>
      <c r="AG1016" t="s">
        <v>956</v>
      </c>
      <c r="AI1016">
        <v>23</v>
      </c>
      <c r="AJ1016">
        <v>1</v>
      </c>
      <c r="AK1016" s="53">
        <v>0.4861111111111111</v>
      </c>
      <c r="AL1016" s="8">
        <v>43384</v>
      </c>
      <c r="AM1016" s="53">
        <v>0.875</v>
      </c>
      <c r="AO1016">
        <v>5</v>
      </c>
      <c r="AP1016">
        <v>14</v>
      </c>
      <c r="AQ1016" s="8">
        <v>43384</v>
      </c>
      <c r="AR1016" s="53">
        <v>0.875</v>
      </c>
      <c r="AS1016" s="8">
        <v>43430</v>
      </c>
      <c r="AT1016" s="53">
        <v>0.86111111111111116</v>
      </c>
      <c r="AV1016" s="8">
        <v>43430</v>
      </c>
      <c r="AW1016">
        <v>0</v>
      </c>
    </row>
    <row r="1017" spans="1:49" x14ac:dyDescent="0.25">
      <c r="A1017">
        <v>6</v>
      </c>
      <c r="G1017" s="1" t="s">
        <v>187</v>
      </c>
      <c r="I1017" s="1" t="s">
        <v>64</v>
      </c>
      <c r="J1017">
        <v>2</v>
      </c>
      <c r="K1017" t="s">
        <v>60</v>
      </c>
      <c r="W1017" s="1" t="s">
        <v>78</v>
      </c>
      <c r="AB1017" t="s">
        <v>85</v>
      </c>
      <c r="AC1017" t="s">
        <v>1153</v>
      </c>
      <c r="AD1017" s="8">
        <v>43375</v>
      </c>
      <c r="AE1017">
        <v>30</v>
      </c>
      <c r="AG1017" t="s">
        <v>956</v>
      </c>
      <c r="AI1017">
        <v>26</v>
      </c>
      <c r="AJ1017">
        <v>1</v>
      </c>
      <c r="AK1017" s="53">
        <v>0.4861111111111111</v>
      </c>
      <c r="AL1017" s="8">
        <v>43384</v>
      </c>
      <c r="AM1017" s="53">
        <v>0.875</v>
      </c>
      <c r="AN1017" t="s">
        <v>1176</v>
      </c>
      <c r="AO1017">
        <v>5</v>
      </c>
      <c r="AP1017">
        <v>10</v>
      </c>
      <c r="AQ1017" s="8">
        <v>43384</v>
      </c>
      <c r="AR1017" s="53">
        <v>0.875</v>
      </c>
      <c r="AS1017" s="8">
        <v>43468</v>
      </c>
      <c r="AT1017" s="53">
        <v>0.83333333333333337</v>
      </c>
      <c r="AV1017" s="8">
        <v>43468</v>
      </c>
      <c r="AW1017">
        <v>0</v>
      </c>
    </row>
    <row r="1018" spans="1:49" x14ac:dyDescent="0.25">
      <c r="A1018">
        <v>7</v>
      </c>
      <c r="G1018" s="1" t="s">
        <v>187</v>
      </c>
      <c r="I1018" s="1" t="s">
        <v>64</v>
      </c>
      <c r="J1018">
        <v>2</v>
      </c>
      <c r="K1018" t="s">
        <v>60</v>
      </c>
      <c r="W1018" s="1" t="s">
        <v>78</v>
      </c>
      <c r="AB1018" t="s">
        <v>85</v>
      </c>
      <c r="AC1018" t="s">
        <v>1171</v>
      </c>
      <c r="AD1018" s="8">
        <v>43376</v>
      </c>
      <c r="AE1018">
        <v>31</v>
      </c>
      <c r="AG1018" t="s">
        <v>956</v>
      </c>
      <c r="AI1018">
        <v>2</v>
      </c>
      <c r="AJ1018">
        <v>2</v>
      </c>
      <c r="AK1018" s="53">
        <v>0.46875</v>
      </c>
      <c r="AL1018" s="8">
        <v>43384</v>
      </c>
      <c r="AM1018" s="53">
        <v>0.875</v>
      </c>
      <c r="AO1018">
        <v>5</v>
      </c>
      <c r="AP1018">
        <v>22</v>
      </c>
      <c r="AQ1018" s="8">
        <v>43384</v>
      </c>
      <c r="AR1018" s="53">
        <v>0.875</v>
      </c>
      <c r="AS1018" s="8">
        <v>43475</v>
      </c>
      <c r="AT1018" s="53">
        <v>0.83333333333333337</v>
      </c>
      <c r="AU1018" t="s">
        <v>1793</v>
      </c>
      <c r="AV1018" s="8">
        <v>43475</v>
      </c>
      <c r="AW1018">
        <v>0</v>
      </c>
    </row>
    <row r="1019" spans="1:49" x14ac:dyDescent="0.25">
      <c r="A1019">
        <v>8</v>
      </c>
      <c r="G1019" s="1" t="s">
        <v>187</v>
      </c>
      <c r="I1019" s="1" t="s">
        <v>64</v>
      </c>
      <c r="J1019">
        <v>2</v>
      </c>
      <c r="K1019" t="s">
        <v>60</v>
      </c>
      <c r="W1019" s="1" t="s">
        <v>78</v>
      </c>
      <c r="AB1019" t="s">
        <v>85</v>
      </c>
      <c r="AC1019" t="s">
        <v>1172</v>
      </c>
      <c r="AD1019" s="8">
        <v>43376</v>
      </c>
      <c r="AE1019">
        <v>31</v>
      </c>
      <c r="AG1019" t="s">
        <v>956</v>
      </c>
      <c r="AI1019">
        <v>17</v>
      </c>
      <c r="AJ1019">
        <v>2</v>
      </c>
      <c r="AK1019" s="53">
        <v>0.46875</v>
      </c>
      <c r="AL1019" s="8">
        <v>43384</v>
      </c>
      <c r="AM1019" s="53">
        <v>0.875</v>
      </c>
      <c r="AO1019">
        <v>5</v>
      </c>
      <c r="AP1019">
        <v>20</v>
      </c>
      <c r="AQ1019" s="8">
        <v>43384</v>
      </c>
      <c r="AR1019" s="53">
        <v>0.875</v>
      </c>
      <c r="AS1019" s="8">
        <v>43475</v>
      </c>
      <c r="AT1019" s="53">
        <v>0.83333333333333337</v>
      </c>
      <c r="AV1019" s="8">
        <v>43475</v>
      </c>
      <c r="AW1019">
        <v>0</v>
      </c>
    </row>
    <row r="1020" spans="1:49" x14ac:dyDescent="0.25">
      <c r="A1020">
        <v>9</v>
      </c>
      <c r="G1020" s="1" t="s">
        <v>187</v>
      </c>
      <c r="I1020" s="1" t="s">
        <v>64</v>
      </c>
      <c r="J1020">
        <v>2</v>
      </c>
      <c r="K1020" t="s">
        <v>60</v>
      </c>
      <c r="W1020" s="1" t="s">
        <v>78</v>
      </c>
      <c r="AB1020" t="s">
        <v>85</v>
      </c>
      <c r="AC1020" t="s">
        <v>1173</v>
      </c>
      <c r="AD1020" s="8">
        <v>43377</v>
      </c>
      <c r="AE1020">
        <v>32</v>
      </c>
      <c r="AG1020" t="s">
        <v>956</v>
      </c>
      <c r="AI1020">
        <v>29</v>
      </c>
      <c r="AJ1020">
        <v>2</v>
      </c>
      <c r="AK1020" s="53">
        <v>0.59722222222222221</v>
      </c>
      <c r="AL1020" s="8">
        <v>43385</v>
      </c>
      <c r="AM1020" s="53">
        <v>0.83333333333333337</v>
      </c>
      <c r="AO1020">
        <v>5</v>
      </c>
      <c r="AP1020">
        <v>26</v>
      </c>
      <c r="AQ1020" s="8">
        <v>43385</v>
      </c>
      <c r="AR1020" s="53">
        <v>0.83333333333333337</v>
      </c>
      <c r="AS1020" s="8">
        <v>43460</v>
      </c>
      <c r="AT1020" s="53">
        <v>0.83333333333333337</v>
      </c>
      <c r="AV1020" s="8">
        <v>43460</v>
      </c>
      <c r="AW1020">
        <v>0</v>
      </c>
    </row>
    <row r="1021" spans="1:49" x14ac:dyDescent="0.25">
      <c r="A1021">
        <v>10</v>
      </c>
      <c r="G1021" s="1" t="s">
        <v>187</v>
      </c>
      <c r="I1021" s="1" t="s">
        <v>64</v>
      </c>
      <c r="J1021">
        <v>2</v>
      </c>
      <c r="K1021" t="s">
        <v>60</v>
      </c>
      <c r="W1021" s="1" t="s">
        <v>78</v>
      </c>
      <c r="AB1021" t="s">
        <v>85</v>
      </c>
      <c r="AC1021" t="s">
        <v>1174</v>
      </c>
      <c r="AD1021" s="8">
        <v>43377</v>
      </c>
      <c r="AE1021">
        <v>32</v>
      </c>
      <c r="AG1021" t="s">
        <v>956</v>
      </c>
      <c r="AI1021">
        <v>28</v>
      </c>
      <c r="AJ1021">
        <v>2</v>
      </c>
      <c r="AK1021" s="53">
        <v>0.59722222222222221</v>
      </c>
      <c r="AL1021" s="8">
        <v>43386</v>
      </c>
      <c r="AM1021" s="53">
        <v>0.875</v>
      </c>
      <c r="AO1021">
        <v>5</v>
      </c>
      <c r="AP1021">
        <v>24</v>
      </c>
      <c r="AQ1021" s="8">
        <v>43386</v>
      </c>
      <c r="AR1021" s="53">
        <v>0.875</v>
      </c>
      <c r="AS1021" s="8">
        <v>43430</v>
      </c>
      <c r="AT1021" s="53">
        <v>0.86111111111111116</v>
      </c>
      <c r="AV1021" s="8">
        <v>43430</v>
      </c>
      <c r="AW1021">
        <v>0</v>
      </c>
    </row>
    <row r="1022" spans="1:49" x14ac:dyDescent="0.25">
      <c r="A1022">
        <v>1</v>
      </c>
      <c r="B1022" t="s">
        <v>230</v>
      </c>
      <c r="C1022" t="s">
        <v>59</v>
      </c>
      <c r="D1022">
        <v>4.0659999999999998</v>
      </c>
      <c r="E1022" s="1" t="s">
        <v>597</v>
      </c>
      <c r="G1022" s="1" t="s">
        <v>187</v>
      </c>
      <c r="H1022" s="1" t="s">
        <v>80</v>
      </c>
      <c r="I1022" s="1" t="s">
        <v>70</v>
      </c>
      <c r="J1022">
        <v>9</v>
      </c>
      <c r="K1022" t="s">
        <v>60</v>
      </c>
      <c r="L1022">
        <v>7000</v>
      </c>
      <c r="M1022" s="18">
        <v>0.38622685185185185</v>
      </c>
      <c r="N1022">
        <v>0.1599476</v>
      </c>
      <c r="O1022">
        <v>3.8660000000000001</v>
      </c>
      <c r="P1022" s="53">
        <v>0.50347222222222221</v>
      </c>
      <c r="Q1022" s="18">
        <v>0.13313657407407406</v>
      </c>
      <c r="R1022">
        <v>0.15616920000000001</v>
      </c>
      <c r="S1022" s="74">
        <v>3.6840000000000002</v>
      </c>
      <c r="T1022" s="53">
        <v>0.5180555555555556</v>
      </c>
      <c r="U1022" s="18">
        <v>0.40444444444444444</v>
      </c>
      <c r="V1022">
        <v>0.37625449999999999</v>
      </c>
      <c r="W1022" s="1" t="s">
        <v>212</v>
      </c>
      <c r="AB1022" t="s">
        <v>85</v>
      </c>
      <c r="AC1022" t="s">
        <v>711</v>
      </c>
      <c r="AD1022" s="8">
        <v>43393</v>
      </c>
      <c r="AE1022">
        <v>48</v>
      </c>
      <c r="AF1022" t="s">
        <v>251</v>
      </c>
      <c r="AG1022" t="s">
        <v>956</v>
      </c>
      <c r="AN1022" t="s">
        <v>1700</v>
      </c>
      <c r="AV1022" s="8">
        <v>43393</v>
      </c>
      <c r="AW1022">
        <v>0</v>
      </c>
    </row>
    <row r="1023" spans="1:49" x14ac:dyDescent="0.25">
      <c r="A1023">
        <v>2</v>
      </c>
      <c r="B1023" t="s">
        <v>230</v>
      </c>
      <c r="C1023" t="s">
        <v>58</v>
      </c>
      <c r="D1023">
        <v>5.9909999999999997</v>
      </c>
      <c r="G1023" s="1" t="s">
        <v>187</v>
      </c>
      <c r="H1023" s="1" t="s">
        <v>80</v>
      </c>
      <c r="I1023" s="1" t="s">
        <v>70</v>
      </c>
      <c r="J1023">
        <v>9</v>
      </c>
      <c r="K1023" t="s">
        <v>60</v>
      </c>
      <c r="L1023">
        <v>7000</v>
      </c>
      <c r="M1023" s="18">
        <v>0.38715277777777773</v>
      </c>
      <c r="N1023">
        <v>0.45276509999999998</v>
      </c>
      <c r="O1023">
        <v>5.8639999999999999</v>
      </c>
      <c r="Q1023" s="18">
        <v>0.13425925925925927</v>
      </c>
      <c r="R1023">
        <v>0.39721339999999999</v>
      </c>
      <c r="S1023" s="74">
        <v>5.6909999999999998</v>
      </c>
      <c r="U1023" s="18">
        <v>0.40554398148148146</v>
      </c>
      <c r="V1023">
        <v>0.582067</v>
      </c>
      <c r="W1023" s="1" t="s">
        <v>212</v>
      </c>
      <c r="AB1023" t="s">
        <v>85</v>
      </c>
      <c r="AC1023" t="s">
        <v>712</v>
      </c>
      <c r="AD1023" s="8">
        <v>43382</v>
      </c>
      <c r="AE1023">
        <v>37</v>
      </c>
      <c r="AF1023" t="s">
        <v>133</v>
      </c>
      <c r="AG1023" t="s">
        <v>956</v>
      </c>
      <c r="AI1023">
        <v>22</v>
      </c>
      <c r="AJ1023">
        <v>1</v>
      </c>
      <c r="AK1023" s="53">
        <v>0.63541666666666663</v>
      </c>
      <c r="AL1023" s="8">
        <v>43389</v>
      </c>
      <c r="AM1023" s="53">
        <v>0.53819444444444442</v>
      </c>
      <c r="AV1023" s="8">
        <v>43389</v>
      </c>
      <c r="AW1023">
        <v>0</v>
      </c>
    </row>
    <row r="1024" spans="1:49" x14ac:dyDescent="0.25">
      <c r="A1024">
        <v>3</v>
      </c>
      <c r="B1024" t="s">
        <v>230</v>
      </c>
      <c r="C1024" t="s">
        <v>58</v>
      </c>
      <c r="D1024">
        <v>6.5979999999999999</v>
      </c>
      <c r="G1024" s="1" t="s">
        <v>187</v>
      </c>
      <c r="H1024" s="1" t="s">
        <v>80</v>
      </c>
      <c r="I1024" s="1" t="s">
        <v>70</v>
      </c>
      <c r="J1024">
        <v>9</v>
      </c>
      <c r="K1024" t="s">
        <v>60</v>
      </c>
      <c r="L1024">
        <v>7000</v>
      </c>
      <c r="M1024" s="18">
        <v>0.3880439814814815</v>
      </c>
      <c r="N1024" s="19">
        <v>4.0381090000000001E-2</v>
      </c>
      <c r="O1024">
        <v>6.5209999999999999</v>
      </c>
      <c r="Q1024" s="18">
        <v>0.13548611111111111</v>
      </c>
      <c r="R1024" s="19">
        <v>2.3583980000000001E-2</v>
      </c>
      <c r="T1024" s="19"/>
      <c r="U1024" s="19"/>
      <c r="W1024" s="1" t="s">
        <v>212</v>
      </c>
      <c r="AB1024" t="s">
        <v>84</v>
      </c>
      <c r="AC1024" t="s">
        <v>713</v>
      </c>
    </row>
    <row r="1025" spans="1:32" x14ac:dyDescent="0.25">
      <c r="A1025">
        <v>4</v>
      </c>
      <c r="B1025" t="s">
        <v>230</v>
      </c>
      <c r="C1025" t="s">
        <v>58</v>
      </c>
      <c r="D1025">
        <v>2.601</v>
      </c>
      <c r="G1025" s="1" t="s">
        <v>87</v>
      </c>
      <c r="H1025" s="1" t="s">
        <v>80</v>
      </c>
      <c r="I1025" s="1" t="s">
        <v>70</v>
      </c>
      <c r="J1025">
        <v>24</v>
      </c>
      <c r="K1025" t="s">
        <v>60</v>
      </c>
      <c r="L1025">
        <v>7000</v>
      </c>
      <c r="M1025" s="18">
        <v>0.38880787037037035</v>
      </c>
      <c r="N1025">
        <v>0.35760560000000002</v>
      </c>
      <c r="O1025">
        <v>2.5350000000000001</v>
      </c>
      <c r="Q1025" s="18">
        <v>0.13733796296296297</v>
      </c>
      <c r="R1025">
        <v>0.35969649999999997</v>
      </c>
      <c r="W1025" s="1" t="s">
        <v>212</v>
      </c>
      <c r="AB1025" t="s">
        <v>84</v>
      </c>
      <c r="AC1025" t="s">
        <v>714</v>
      </c>
    </row>
    <row r="1026" spans="1:32" x14ac:dyDescent="0.25">
      <c r="A1026">
        <v>5</v>
      </c>
      <c r="B1026" t="s">
        <v>230</v>
      </c>
      <c r="C1026" t="s">
        <v>59</v>
      </c>
      <c r="D1026">
        <v>6.3449999999999998</v>
      </c>
      <c r="G1026" s="1" t="s">
        <v>187</v>
      </c>
      <c r="H1026" s="1" t="s">
        <v>80</v>
      </c>
      <c r="I1026" s="1" t="s">
        <v>70</v>
      </c>
      <c r="J1026">
        <v>9</v>
      </c>
      <c r="K1026" t="s">
        <v>60</v>
      </c>
      <c r="L1026">
        <v>7000</v>
      </c>
      <c r="M1026" s="18">
        <v>0.38966435185185189</v>
      </c>
      <c r="N1026" s="19">
        <v>6.4647609999999994E-2</v>
      </c>
      <c r="O1026">
        <v>5.944</v>
      </c>
      <c r="Q1026" s="18">
        <v>0.13846064814814815</v>
      </c>
      <c r="R1026" s="19">
        <v>6.8221560000000001E-2</v>
      </c>
      <c r="T1026" s="19"/>
      <c r="U1026" s="19"/>
      <c r="W1026" s="1" t="s">
        <v>212</v>
      </c>
      <c r="AB1026" t="s">
        <v>84</v>
      </c>
      <c r="AC1026" t="s">
        <v>715</v>
      </c>
    </row>
    <row r="1027" spans="1:32" x14ac:dyDescent="0.25">
      <c r="A1027">
        <v>6</v>
      </c>
      <c r="B1027" t="s">
        <v>230</v>
      </c>
      <c r="C1027" t="s">
        <v>58</v>
      </c>
      <c r="D1027">
        <v>8.7720000000000002</v>
      </c>
      <c r="G1027" s="1" t="s">
        <v>187</v>
      </c>
      <c r="H1027" s="1" t="s">
        <v>80</v>
      </c>
      <c r="I1027" s="1" t="s">
        <v>70</v>
      </c>
      <c r="J1027">
        <v>9</v>
      </c>
      <c r="K1027" t="s">
        <v>60</v>
      </c>
      <c r="L1027">
        <v>7000</v>
      </c>
      <c r="M1027" s="18">
        <v>0.39041666666666663</v>
      </c>
      <c r="N1027">
        <v>0.1237704</v>
      </c>
      <c r="O1027">
        <v>8.7119999999999997</v>
      </c>
      <c r="Q1027" s="18">
        <v>0.1396412037037037</v>
      </c>
      <c r="R1027" s="19">
        <v>3.538898E-2</v>
      </c>
      <c r="S1027" s="74">
        <v>8.6590000000000007</v>
      </c>
      <c r="T1027" s="19"/>
      <c r="U1027" s="18">
        <v>0.40651620370370373</v>
      </c>
      <c r="V1027" s="19">
        <v>4.552051E-2</v>
      </c>
      <c r="W1027" s="1" t="s">
        <v>212</v>
      </c>
      <c r="AB1027" t="s">
        <v>85</v>
      </c>
      <c r="AC1027" t="s">
        <v>716</v>
      </c>
      <c r="AF1027" t="s">
        <v>177</v>
      </c>
    </row>
    <row r="1028" spans="1:32" x14ac:dyDescent="0.25">
      <c r="A1028">
        <v>7</v>
      </c>
      <c r="B1028" t="s">
        <v>230</v>
      </c>
      <c r="C1028" t="s">
        <v>58</v>
      </c>
      <c r="D1028">
        <v>10.304</v>
      </c>
      <c r="G1028" s="1" t="s">
        <v>187</v>
      </c>
      <c r="H1028" s="1" t="s">
        <v>80</v>
      </c>
      <c r="I1028" s="1" t="s">
        <v>70</v>
      </c>
      <c r="J1028">
        <v>9</v>
      </c>
      <c r="K1028" t="s">
        <v>60</v>
      </c>
      <c r="L1028">
        <v>7000</v>
      </c>
      <c r="M1028" s="18">
        <v>0.39143518518518516</v>
      </c>
      <c r="N1028" s="19">
        <v>6.7688979999999996E-2</v>
      </c>
      <c r="O1028">
        <v>10.154</v>
      </c>
      <c r="Q1028" s="18">
        <v>0.14057870370370371</v>
      </c>
      <c r="R1028" s="19">
        <v>6.7594890000000005E-2</v>
      </c>
      <c r="S1028" s="74">
        <v>10.084</v>
      </c>
      <c r="T1028" s="19"/>
      <c r="U1028" s="18">
        <v>0.40761574074074075</v>
      </c>
      <c r="V1028" s="19">
        <v>9.1842679999999996E-2</v>
      </c>
      <c r="W1028" s="1" t="s">
        <v>212</v>
      </c>
      <c r="AB1028" t="s">
        <v>85</v>
      </c>
      <c r="AC1028" t="s">
        <v>717</v>
      </c>
      <c r="AF1028" t="s">
        <v>130</v>
      </c>
    </row>
    <row r="1029" spans="1:32" x14ac:dyDescent="0.25">
      <c r="A1029">
        <v>8</v>
      </c>
      <c r="B1029" t="s">
        <v>230</v>
      </c>
      <c r="C1029" t="s">
        <v>58</v>
      </c>
      <c r="D1029">
        <v>8.7769999999999992</v>
      </c>
      <c r="G1029" s="1" t="s">
        <v>87</v>
      </c>
      <c r="H1029" s="1" t="s">
        <v>80</v>
      </c>
      <c r="I1029" s="1" t="s">
        <v>70</v>
      </c>
      <c r="J1029">
        <v>24</v>
      </c>
      <c r="K1029" t="s">
        <v>60</v>
      </c>
      <c r="L1029">
        <v>7000</v>
      </c>
      <c r="M1029" s="18">
        <v>0.39217592592592593</v>
      </c>
      <c r="N1029" s="19">
        <v>6.9644049999999999E-2</v>
      </c>
      <c r="O1029">
        <v>7.5780000000000003</v>
      </c>
      <c r="Q1029" s="18">
        <v>0.14156250000000001</v>
      </c>
      <c r="R1029" s="19">
        <v>4.5329040000000001E-2</v>
      </c>
      <c r="T1029" s="19"/>
      <c r="U1029" s="19"/>
      <c r="W1029" s="1" t="s">
        <v>212</v>
      </c>
      <c r="AB1029" t="s">
        <v>86</v>
      </c>
      <c r="AC1029" t="s">
        <v>718</v>
      </c>
      <c r="AF1029" t="s">
        <v>237</v>
      </c>
    </row>
    <row r="1030" spans="1:32" x14ac:dyDescent="0.25">
      <c r="A1030">
        <v>9</v>
      </c>
      <c r="B1030" t="s">
        <v>230</v>
      </c>
      <c r="C1030" t="s">
        <v>58</v>
      </c>
      <c r="D1030">
        <v>5.1520000000000001</v>
      </c>
      <c r="G1030" s="1" t="s">
        <v>187</v>
      </c>
      <c r="H1030" s="1" t="s">
        <v>80</v>
      </c>
      <c r="I1030" s="1" t="s">
        <v>70</v>
      </c>
      <c r="J1030">
        <v>9</v>
      </c>
      <c r="K1030" t="s">
        <v>60</v>
      </c>
      <c r="L1030">
        <v>7000</v>
      </c>
      <c r="M1030" s="18">
        <v>0.39293981481481483</v>
      </c>
      <c r="N1030">
        <v>0.37370199999999998</v>
      </c>
      <c r="O1030">
        <v>5.069</v>
      </c>
      <c r="Q1030" s="18">
        <v>0.14239583333333333</v>
      </c>
      <c r="R1030">
        <v>0.52808200000000005</v>
      </c>
      <c r="W1030" s="1" t="s">
        <v>212</v>
      </c>
      <c r="AB1030" t="s">
        <v>86</v>
      </c>
      <c r="AC1030" t="s">
        <v>719</v>
      </c>
      <c r="AF1030" t="s">
        <v>249</v>
      </c>
    </row>
    <row r="1031" spans="1:32" x14ac:dyDescent="0.25">
      <c r="A1031">
        <v>10</v>
      </c>
      <c r="B1031" t="s">
        <v>230</v>
      </c>
      <c r="C1031" t="s">
        <v>59</v>
      </c>
      <c r="D1031">
        <v>3.1989999999999998</v>
      </c>
      <c r="G1031" s="1" t="s">
        <v>187</v>
      </c>
      <c r="H1031" s="1" t="s">
        <v>80</v>
      </c>
      <c r="I1031" s="1" t="s">
        <v>70</v>
      </c>
      <c r="J1031">
        <v>9</v>
      </c>
      <c r="K1031" t="s">
        <v>60</v>
      </c>
      <c r="L1031">
        <v>7000</v>
      </c>
      <c r="M1031" s="18">
        <v>0.39376157407407408</v>
      </c>
      <c r="N1031">
        <v>0.39185619999999999</v>
      </c>
      <c r="O1031">
        <v>3.093</v>
      </c>
      <c r="Q1031" s="18">
        <v>0.14349537037037038</v>
      </c>
      <c r="R1031">
        <v>0.34544859999999999</v>
      </c>
      <c r="S1031" s="74">
        <v>2.9660000000000002</v>
      </c>
      <c r="U1031" s="18">
        <v>0.4085300925925926</v>
      </c>
      <c r="V1031">
        <v>0.38952949999999997</v>
      </c>
      <c r="W1031" s="1" t="s">
        <v>212</v>
      </c>
      <c r="AB1031" t="s">
        <v>85</v>
      </c>
      <c r="AC1031" t="s">
        <v>720</v>
      </c>
      <c r="AF1031" t="s">
        <v>125</v>
      </c>
    </row>
    <row r="1032" spans="1:32" x14ac:dyDescent="0.25">
      <c r="A1032">
        <v>11</v>
      </c>
      <c r="B1032" t="s">
        <v>230</v>
      </c>
      <c r="C1032" t="s">
        <v>58</v>
      </c>
      <c r="D1032">
        <v>7.6760000000000002</v>
      </c>
      <c r="G1032" s="1" t="s">
        <v>187</v>
      </c>
      <c r="H1032" s="1" t="s">
        <v>80</v>
      </c>
      <c r="I1032" s="1" t="s">
        <v>70</v>
      </c>
      <c r="J1032">
        <v>9</v>
      </c>
      <c r="K1032" t="s">
        <v>60</v>
      </c>
      <c r="L1032">
        <v>7000</v>
      </c>
      <c r="M1032" s="18">
        <v>0.39461805555555557</v>
      </c>
      <c r="N1032">
        <v>0.1216961</v>
      </c>
      <c r="O1032">
        <v>7.6280000000000001</v>
      </c>
      <c r="Q1032" s="18">
        <v>0.14466435185185186</v>
      </c>
      <c r="R1032">
        <v>0.49454769999999998</v>
      </c>
      <c r="S1032" s="74">
        <v>3.2120000000000002</v>
      </c>
      <c r="U1032" s="18">
        <v>0.40932870370370367</v>
      </c>
      <c r="V1032" s="19">
        <v>9.0038380000000001E-3</v>
      </c>
      <c r="W1032" s="1" t="s">
        <v>212</v>
      </c>
      <c r="AB1032" t="s">
        <v>85</v>
      </c>
      <c r="AC1032" t="s">
        <v>721</v>
      </c>
      <c r="AF1032" t="s">
        <v>159</v>
      </c>
    </row>
    <row r="1033" spans="1:32" x14ac:dyDescent="0.25">
      <c r="A1033">
        <v>12</v>
      </c>
      <c r="B1033" t="s">
        <v>230</v>
      </c>
      <c r="C1033" t="s">
        <v>58</v>
      </c>
      <c r="D1033">
        <v>4.6929999999999996</v>
      </c>
      <c r="G1033" s="1" t="s">
        <v>187</v>
      </c>
      <c r="H1033" s="1" t="s">
        <v>80</v>
      </c>
      <c r="I1033" s="1" t="s">
        <v>70</v>
      </c>
      <c r="J1033">
        <v>9</v>
      </c>
      <c r="K1033" t="s">
        <v>60</v>
      </c>
      <c r="L1033">
        <v>7000</v>
      </c>
      <c r="M1033" s="18">
        <v>0.395474537037037</v>
      </c>
      <c r="N1033" s="19">
        <v>5.6496449999999997E-2</v>
      </c>
      <c r="O1033">
        <v>4.6539999999999999</v>
      </c>
      <c r="Q1033" s="18">
        <v>0.14563657407407407</v>
      </c>
      <c r="R1033" s="19">
        <v>1.9581439999999999E-2</v>
      </c>
      <c r="T1033" s="19"/>
      <c r="U1033" s="19"/>
      <c r="W1033" s="1" t="s">
        <v>212</v>
      </c>
      <c r="AB1033" t="s">
        <v>84</v>
      </c>
      <c r="AC1033" t="s">
        <v>722</v>
      </c>
    </row>
    <row r="1034" spans="1:32" x14ac:dyDescent="0.25">
      <c r="A1034">
        <v>13</v>
      </c>
      <c r="B1034" t="s">
        <v>230</v>
      </c>
      <c r="C1034" t="s">
        <v>58</v>
      </c>
      <c r="D1034">
        <v>8.2270000000000003</v>
      </c>
      <c r="G1034" s="1" t="s">
        <v>187</v>
      </c>
      <c r="H1034" s="1" t="s">
        <v>80</v>
      </c>
      <c r="I1034" s="1" t="s">
        <v>70</v>
      </c>
      <c r="J1034">
        <v>9</v>
      </c>
      <c r="K1034" t="s">
        <v>60</v>
      </c>
      <c r="L1034">
        <v>7000</v>
      </c>
      <c r="M1034" s="18">
        <v>0.39643518518518522</v>
      </c>
      <c r="N1034" s="19">
        <v>5.0329440000000003E-2</v>
      </c>
      <c r="O1034">
        <v>8.1679999999999993</v>
      </c>
      <c r="Q1034" s="18">
        <v>0.14648148148148146</v>
      </c>
      <c r="R1034" s="19">
        <v>3.0850539999999999E-2</v>
      </c>
      <c r="T1034" s="19"/>
      <c r="U1034" s="19"/>
      <c r="W1034" s="1" t="s">
        <v>212</v>
      </c>
      <c r="AB1034" t="s">
        <v>84</v>
      </c>
      <c r="AC1034" t="s">
        <v>723</v>
      </c>
    </row>
    <row r="1035" spans="1:32" x14ac:dyDescent="0.25">
      <c r="A1035">
        <v>14</v>
      </c>
      <c r="B1035" t="s">
        <v>230</v>
      </c>
      <c r="C1035" t="s">
        <v>59</v>
      </c>
      <c r="D1035">
        <v>6.5209999999999999</v>
      </c>
      <c r="G1035" s="1" t="s">
        <v>187</v>
      </c>
      <c r="H1035" s="1" t="s">
        <v>80</v>
      </c>
      <c r="I1035" s="1" t="s">
        <v>70</v>
      </c>
      <c r="J1035">
        <v>9</v>
      </c>
      <c r="K1035" t="s">
        <v>60</v>
      </c>
      <c r="L1035">
        <v>7000</v>
      </c>
      <c r="M1035" s="18">
        <v>0.39717592592592593</v>
      </c>
      <c r="N1035" s="19">
        <v>7.7695219999999995E-2</v>
      </c>
      <c r="O1035">
        <v>6.04</v>
      </c>
      <c r="Q1035" s="18">
        <v>0.14712962962962964</v>
      </c>
      <c r="R1035" s="19">
        <v>4.2812969999999999E-2</v>
      </c>
      <c r="T1035" s="19"/>
      <c r="U1035" s="19"/>
      <c r="W1035" s="1" t="s">
        <v>212</v>
      </c>
      <c r="AB1035" t="s">
        <v>86</v>
      </c>
      <c r="AC1035" t="s">
        <v>724</v>
      </c>
      <c r="AF1035" t="s">
        <v>157</v>
      </c>
    </row>
    <row r="1036" spans="1:32" x14ac:dyDescent="0.25">
      <c r="A1036">
        <v>15</v>
      </c>
      <c r="B1036" t="s">
        <v>230</v>
      </c>
      <c r="C1036" t="s">
        <v>58</v>
      </c>
      <c r="D1036">
        <v>6.4059999999999997</v>
      </c>
      <c r="G1036" s="1" t="s">
        <v>187</v>
      </c>
      <c r="H1036" s="1" t="s">
        <v>80</v>
      </c>
      <c r="I1036" s="1" t="s">
        <v>70</v>
      </c>
      <c r="J1036">
        <v>9</v>
      </c>
      <c r="K1036" t="s">
        <v>60</v>
      </c>
      <c r="L1036">
        <v>7000</v>
      </c>
      <c r="M1036" s="18">
        <v>0.39806712962962965</v>
      </c>
      <c r="N1036" s="19">
        <v>8.1830490000000006E-2</v>
      </c>
      <c r="O1036">
        <v>6.1619999999999999</v>
      </c>
      <c r="Q1036" s="18">
        <v>0.14789351851851854</v>
      </c>
      <c r="R1036" s="19">
        <v>5.1153049999999999E-2</v>
      </c>
      <c r="T1036" s="19"/>
      <c r="U1036" s="19"/>
      <c r="W1036" s="1" t="s">
        <v>212</v>
      </c>
      <c r="AB1036" t="s">
        <v>84</v>
      </c>
      <c r="AC1036" t="s">
        <v>725</v>
      </c>
    </row>
    <row r="1037" spans="1:32" x14ac:dyDescent="0.25">
      <c r="A1037">
        <v>16</v>
      </c>
      <c r="B1037" t="s">
        <v>230</v>
      </c>
      <c r="C1037" t="s">
        <v>58</v>
      </c>
      <c r="D1037">
        <v>6.9939999999999998</v>
      </c>
      <c r="G1037" s="1" t="s">
        <v>187</v>
      </c>
      <c r="H1037" s="1" t="s">
        <v>80</v>
      </c>
      <c r="I1037" s="1" t="s">
        <v>70</v>
      </c>
      <c r="J1037">
        <v>9</v>
      </c>
      <c r="K1037" t="s">
        <v>60</v>
      </c>
      <c r="L1037">
        <v>7000</v>
      </c>
      <c r="M1037" s="18">
        <v>0.39872685185185186</v>
      </c>
      <c r="N1037" s="19">
        <v>7.4962589999999996E-2</v>
      </c>
      <c r="O1037">
        <v>6.9690000000000003</v>
      </c>
      <c r="Q1037" s="18">
        <v>0.14850694444444446</v>
      </c>
      <c r="R1037" s="19">
        <v>2.286345E-2</v>
      </c>
      <c r="T1037" s="19"/>
      <c r="U1037" s="19"/>
      <c r="W1037" s="1" t="s">
        <v>212</v>
      </c>
      <c r="AB1037" t="s">
        <v>85</v>
      </c>
      <c r="AC1037" t="s">
        <v>726</v>
      </c>
      <c r="AF1037" t="s">
        <v>243</v>
      </c>
    </row>
    <row r="1038" spans="1:32" x14ac:dyDescent="0.25">
      <c r="A1038">
        <v>17</v>
      </c>
      <c r="B1038" t="s">
        <v>230</v>
      </c>
      <c r="C1038" t="s">
        <v>59</v>
      </c>
      <c r="D1038">
        <v>7.6529999999999996</v>
      </c>
      <c r="G1038" s="1" t="s">
        <v>187</v>
      </c>
      <c r="H1038" s="1" t="s">
        <v>80</v>
      </c>
      <c r="I1038" s="1" t="s">
        <v>70</v>
      </c>
      <c r="J1038">
        <v>9</v>
      </c>
      <c r="K1038" t="s">
        <v>60</v>
      </c>
      <c r="L1038">
        <v>7000</v>
      </c>
      <c r="M1038" s="18">
        <v>0.39951388888888889</v>
      </c>
      <c r="N1038" s="19">
        <v>6.2480430000000003E-2</v>
      </c>
      <c r="O1038">
        <v>7.3609999999999998</v>
      </c>
      <c r="Q1038" s="18">
        <v>0.1492361111111111</v>
      </c>
      <c r="R1038" s="19">
        <v>3.7739549999999997E-2</v>
      </c>
      <c r="S1038" s="74">
        <v>6.9320000000000004</v>
      </c>
      <c r="T1038" s="19"/>
      <c r="U1038" s="18">
        <v>0.41033564814814816</v>
      </c>
      <c r="V1038" s="19">
        <v>4.0442119999999998E-2</v>
      </c>
      <c r="W1038" s="1" t="s">
        <v>212</v>
      </c>
      <c r="AB1038" t="s">
        <v>84</v>
      </c>
      <c r="AC1038" t="s">
        <v>727</v>
      </c>
    </row>
    <row r="1039" spans="1:32" x14ac:dyDescent="0.25">
      <c r="A1039">
        <v>18</v>
      </c>
      <c r="B1039" t="s">
        <v>230</v>
      </c>
      <c r="C1039" t="s">
        <v>58</v>
      </c>
      <c r="D1039">
        <v>6.0330000000000004</v>
      </c>
      <c r="G1039" s="1" t="s">
        <v>187</v>
      </c>
      <c r="H1039" s="1" t="s">
        <v>80</v>
      </c>
      <c r="I1039" s="1" t="s">
        <v>70</v>
      </c>
      <c r="J1039">
        <v>9</v>
      </c>
      <c r="K1039" t="s">
        <v>60</v>
      </c>
      <c r="L1039">
        <v>7000</v>
      </c>
      <c r="M1039" s="18">
        <v>0.40034722222222219</v>
      </c>
      <c r="N1039" s="19">
        <v>5.5404040000000002E-2</v>
      </c>
      <c r="O1039">
        <v>5.7240000000000002</v>
      </c>
      <c r="Q1039" s="18">
        <v>0.15042824074074074</v>
      </c>
      <c r="R1039" s="19">
        <v>4.1007309999999998E-2</v>
      </c>
      <c r="T1039" s="19"/>
      <c r="U1039" s="19"/>
      <c r="W1039" s="1" t="s">
        <v>212</v>
      </c>
      <c r="AB1039" t="s">
        <v>86</v>
      </c>
      <c r="AC1039" t="s">
        <v>728</v>
      </c>
      <c r="AF1039" t="s">
        <v>238</v>
      </c>
    </row>
    <row r="1040" spans="1:32" x14ac:dyDescent="0.25">
      <c r="A1040">
        <v>19</v>
      </c>
      <c r="B1040" t="s">
        <v>230</v>
      </c>
      <c r="C1040" t="s">
        <v>58</v>
      </c>
      <c r="D1040">
        <v>6.9660000000000002</v>
      </c>
      <c r="G1040" s="1" t="s">
        <v>187</v>
      </c>
      <c r="H1040" s="1" t="s">
        <v>80</v>
      </c>
      <c r="I1040" s="1" t="s">
        <v>70</v>
      </c>
      <c r="J1040">
        <v>9</v>
      </c>
      <c r="K1040" t="s">
        <v>60</v>
      </c>
      <c r="L1040">
        <v>7000</v>
      </c>
      <c r="M1040" s="18">
        <v>0.40111111111111114</v>
      </c>
      <c r="N1040" s="19">
        <v>4.8383839999999997E-2</v>
      </c>
      <c r="O1040">
        <v>6.915</v>
      </c>
      <c r="Q1040" s="18">
        <v>0.15119212962962963</v>
      </c>
      <c r="R1040" s="19">
        <v>6.8838070000000001E-2</v>
      </c>
      <c r="T1040" s="19"/>
      <c r="U1040" s="19"/>
      <c r="W1040" s="1" t="s">
        <v>212</v>
      </c>
      <c r="AB1040" t="s">
        <v>86</v>
      </c>
      <c r="AC1040" t="s">
        <v>729</v>
      </c>
      <c r="AF1040" t="s">
        <v>140</v>
      </c>
    </row>
    <row r="1041" spans="1:32" x14ac:dyDescent="0.25">
      <c r="A1041">
        <v>20</v>
      </c>
      <c r="B1041" t="s">
        <v>230</v>
      </c>
      <c r="C1041" t="s">
        <v>58</v>
      </c>
      <c r="D1041">
        <v>5.3920000000000003</v>
      </c>
      <c r="G1041" s="1" t="s">
        <v>187</v>
      </c>
      <c r="H1041" s="1" t="s">
        <v>80</v>
      </c>
      <c r="I1041" s="1" t="s">
        <v>70</v>
      </c>
      <c r="J1041">
        <v>9</v>
      </c>
      <c r="K1041" t="s">
        <v>60</v>
      </c>
      <c r="L1041">
        <v>7000</v>
      </c>
      <c r="M1041" s="18">
        <v>0.40180555555555553</v>
      </c>
      <c r="N1041">
        <v>0.48377959999999998</v>
      </c>
      <c r="O1041">
        <v>5.2919999999999998</v>
      </c>
      <c r="Q1041" s="18">
        <v>0.15189814814814814</v>
      </c>
      <c r="R1041">
        <v>0.42248479999999999</v>
      </c>
      <c r="W1041" s="1" t="s">
        <v>212</v>
      </c>
      <c r="AB1041" t="s">
        <v>86</v>
      </c>
      <c r="AC1041" t="s">
        <v>730</v>
      </c>
      <c r="AF1041" t="s">
        <v>303</v>
      </c>
    </row>
    <row r="1042" spans="1:32" x14ac:dyDescent="0.25">
      <c r="A1042">
        <v>21</v>
      </c>
      <c r="B1042" t="s">
        <v>230</v>
      </c>
      <c r="C1042" t="s">
        <v>58</v>
      </c>
      <c r="D1042">
        <v>7.508</v>
      </c>
      <c r="G1042" s="1" t="s">
        <v>187</v>
      </c>
      <c r="H1042" s="1" t="s">
        <v>80</v>
      </c>
      <c r="I1042" s="1" t="s">
        <v>70</v>
      </c>
      <c r="J1042">
        <v>9</v>
      </c>
      <c r="K1042" t="s">
        <v>60</v>
      </c>
      <c r="L1042">
        <v>7000</v>
      </c>
      <c r="M1042" s="18">
        <v>0.40263888888888894</v>
      </c>
      <c r="N1042" s="19">
        <v>5.4492539999999999E-2</v>
      </c>
      <c r="O1042">
        <v>7.4740000000000002</v>
      </c>
      <c r="Q1042" s="18">
        <v>0.15275462962962963</v>
      </c>
      <c r="R1042" s="19">
        <v>3.8323740000000002E-2</v>
      </c>
      <c r="T1042" s="19"/>
      <c r="U1042" s="19"/>
      <c r="W1042" s="1" t="s">
        <v>212</v>
      </c>
      <c r="AB1042" t="s">
        <v>86</v>
      </c>
      <c r="AC1042" t="s">
        <v>731</v>
      </c>
      <c r="AF1042" t="s">
        <v>163</v>
      </c>
    </row>
    <row r="1043" spans="1:32" x14ac:dyDescent="0.25">
      <c r="A1043">
        <v>22</v>
      </c>
      <c r="B1043" t="s">
        <v>230</v>
      </c>
      <c r="C1043" t="s">
        <v>58</v>
      </c>
      <c r="D1043">
        <v>6.6390000000000002</v>
      </c>
      <c r="G1043" s="1" t="s">
        <v>187</v>
      </c>
      <c r="H1043" s="1" t="s">
        <v>80</v>
      </c>
      <c r="I1043" s="1" t="s">
        <v>70</v>
      </c>
      <c r="J1043">
        <v>9</v>
      </c>
      <c r="K1043" t="s">
        <v>60</v>
      </c>
      <c r="L1043">
        <v>7000</v>
      </c>
      <c r="M1043" s="18">
        <v>0.40342592592592591</v>
      </c>
      <c r="N1043" s="19">
        <v>7.0734630000000007E-2</v>
      </c>
      <c r="O1043">
        <v>6.5780000000000003</v>
      </c>
      <c r="Q1043" s="18">
        <v>0.1534837962962963</v>
      </c>
      <c r="R1043" s="19">
        <v>6.0473840000000001E-2</v>
      </c>
      <c r="T1043" s="19"/>
      <c r="U1043" s="19"/>
      <c r="W1043" s="1" t="s">
        <v>212</v>
      </c>
      <c r="AB1043" t="s">
        <v>86</v>
      </c>
      <c r="AC1043" t="s">
        <v>732</v>
      </c>
      <c r="AF1043" t="s">
        <v>305</v>
      </c>
    </row>
    <row r="1044" spans="1:32" x14ac:dyDescent="0.25">
      <c r="A1044">
        <v>23</v>
      </c>
      <c r="B1044" t="s">
        <v>230</v>
      </c>
      <c r="C1044" t="s">
        <v>58</v>
      </c>
      <c r="D1044">
        <v>4.4279999999999999</v>
      </c>
      <c r="G1044" s="1" t="s">
        <v>187</v>
      </c>
      <c r="H1044" s="1" t="s">
        <v>80</v>
      </c>
      <c r="I1044" s="1" t="s">
        <v>70</v>
      </c>
      <c r="J1044">
        <v>9</v>
      </c>
      <c r="K1044" t="s">
        <v>60</v>
      </c>
      <c r="L1044">
        <v>7000</v>
      </c>
      <c r="M1044" s="18">
        <v>0.40421296296296294</v>
      </c>
      <c r="N1044">
        <v>0.32921420000000001</v>
      </c>
      <c r="O1044">
        <v>4.359</v>
      </c>
      <c r="Q1044" s="18">
        <v>0.15416666666666667</v>
      </c>
      <c r="R1044" s="19">
        <v>3.7063169999999999E-2</v>
      </c>
      <c r="T1044" s="19"/>
      <c r="U1044" s="19"/>
      <c r="W1044" s="1" t="s">
        <v>212</v>
      </c>
      <c r="AB1044" t="s">
        <v>84</v>
      </c>
      <c r="AC1044" t="s">
        <v>733</v>
      </c>
    </row>
    <row r="1045" spans="1:32" x14ac:dyDescent="0.25">
      <c r="A1045">
        <v>24</v>
      </c>
      <c r="B1045" t="s">
        <v>230</v>
      </c>
      <c r="C1045" t="s">
        <v>58</v>
      </c>
      <c r="D1045">
        <v>7.234</v>
      </c>
      <c r="G1045" s="1" t="s">
        <v>187</v>
      </c>
      <c r="H1045" s="1" t="s">
        <v>80</v>
      </c>
      <c r="I1045" s="1" t="s">
        <v>70</v>
      </c>
      <c r="J1045">
        <v>9</v>
      </c>
      <c r="K1045" t="s">
        <v>60</v>
      </c>
      <c r="L1045">
        <v>7000</v>
      </c>
      <c r="M1045" s="18">
        <v>0.40501157407407407</v>
      </c>
      <c r="N1045" s="19">
        <v>9.3297779999999997E-2</v>
      </c>
      <c r="O1045">
        <v>7.157</v>
      </c>
      <c r="Q1045" s="18">
        <v>0.16954861111111111</v>
      </c>
      <c r="R1045" s="19">
        <v>6.3298969999999996E-2</v>
      </c>
      <c r="T1045" s="19"/>
      <c r="U1045" s="19"/>
      <c r="W1045" s="1" t="s">
        <v>212</v>
      </c>
      <c r="AB1045" t="s">
        <v>84</v>
      </c>
      <c r="AC1045" t="s">
        <v>734</v>
      </c>
    </row>
    <row r="1046" spans="1:32" x14ac:dyDescent="0.25">
      <c r="A1046">
        <v>25</v>
      </c>
      <c r="B1046" t="s">
        <v>230</v>
      </c>
      <c r="C1046" t="s">
        <v>58</v>
      </c>
      <c r="D1046">
        <v>8.0739999999999998</v>
      </c>
      <c r="G1046" s="1" t="s">
        <v>87</v>
      </c>
      <c r="H1046" s="1" t="s">
        <v>80</v>
      </c>
      <c r="I1046" s="1" t="s">
        <v>70</v>
      </c>
      <c r="J1046">
        <v>24</v>
      </c>
      <c r="K1046" t="s">
        <v>60</v>
      </c>
      <c r="L1046">
        <v>7000</v>
      </c>
      <c r="M1046" s="18">
        <v>0.40596064814814814</v>
      </c>
      <c r="N1046" s="19">
        <v>5.9871340000000002E-2</v>
      </c>
      <c r="O1046">
        <v>8.0410000000000004</v>
      </c>
      <c r="Q1046" s="18">
        <v>0.17040509259259259</v>
      </c>
      <c r="R1046" s="19">
        <v>3.2576130000000002E-2</v>
      </c>
      <c r="T1046" s="19"/>
      <c r="U1046" s="19"/>
      <c r="W1046" s="1" t="s">
        <v>212</v>
      </c>
      <c r="AB1046" t="s">
        <v>84</v>
      </c>
      <c r="AC1046" t="s">
        <v>735</v>
      </c>
    </row>
    <row r="1047" spans="1:32" x14ac:dyDescent="0.25">
      <c r="A1047">
        <v>26</v>
      </c>
      <c r="B1047" t="s">
        <v>230</v>
      </c>
      <c r="C1047" t="s">
        <v>58</v>
      </c>
      <c r="D1047">
        <v>7.0670000000000002</v>
      </c>
      <c r="G1047" s="1" t="s">
        <v>187</v>
      </c>
      <c r="H1047" s="1" t="s">
        <v>80</v>
      </c>
      <c r="I1047" s="1" t="s">
        <v>70</v>
      </c>
      <c r="J1047">
        <v>9</v>
      </c>
      <c r="K1047" t="s">
        <v>60</v>
      </c>
      <c r="L1047">
        <v>7000</v>
      </c>
      <c r="M1047" s="18">
        <v>0.40673611111111113</v>
      </c>
      <c r="N1047" s="19">
        <v>9.1106820000000005E-2</v>
      </c>
      <c r="O1047">
        <v>6.9279999999999999</v>
      </c>
      <c r="Q1047" s="18">
        <v>0.17108796296296294</v>
      </c>
      <c r="R1047" s="19">
        <v>6.7977120000000002E-2</v>
      </c>
      <c r="S1047" s="74">
        <v>6.7750000000000004</v>
      </c>
      <c r="T1047" s="19"/>
      <c r="U1047" s="18">
        <v>0.41113425925925928</v>
      </c>
      <c r="V1047" s="19">
        <v>7.2779490000000002E-2</v>
      </c>
      <c r="W1047" s="1" t="s">
        <v>212</v>
      </c>
      <c r="AB1047" t="s">
        <v>85</v>
      </c>
      <c r="AC1047" t="s">
        <v>736</v>
      </c>
      <c r="AF1047" t="s">
        <v>137</v>
      </c>
    </row>
    <row r="1048" spans="1:32" x14ac:dyDescent="0.25">
      <c r="A1048">
        <v>27</v>
      </c>
      <c r="B1048" t="s">
        <v>230</v>
      </c>
      <c r="C1048" t="s">
        <v>58</v>
      </c>
      <c r="D1048">
        <v>6.327</v>
      </c>
      <c r="G1048" s="1" t="s">
        <v>187</v>
      </c>
      <c r="H1048" s="1" t="s">
        <v>80</v>
      </c>
      <c r="I1048" s="1" t="s">
        <v>70</v>
      </c>
      <c r="J1048">
        <v>9</v>
      </c>
      <c r="K1048" t="s">
        <v>60</v>
      </c>
      <c r="L1048">
        <v>7000</v>
      </c>
      <c r="M1048" s="18">
        <v>0.40747685185185184</v>
      </c>
      <c r="N1048" s="19">
        <v>7.4969049999999995E-2</v>
      </c>
      <c r="O1048">
        <v>6.2720000000000002</v>
      </c>
      <c r="Q1048" s="18">
        <v>0.17182870370370371</v>
      </c>
      <c r="R1048" s="19">
        <v>3.7571889999999997E-2</v>
      </c>
      <c r="T1048" s="19"/>
      <c r="U1048" s="19"/>
      <c r="W1048" s="1" t="s">
        <v>212</v>
      </c>
      <c r="AB1048" t="s">
        <v>86</v>
      </c>
      <c r="AC1048" t="s">
        <v>737</v>
      </c>
      <c r="AF1048" t="s">
        <v>121</v>
      </c>
    </row>
    <row r="1049" spans="1:32" x14ac:dyDescent="0.25">
      <c r="A1049">
        <v>28</v>
      </c>
      <c r="B1049" t="s">
        <v>230</v>
      </c>
      <c r="C1049" t="s">
        <v>58</v>
      </c>
      <c r="D1049">
        <v>3.657</v>
      </c>
      <c r="G1049" s="1" t="s">
        <v>187</v>
      </c>
      <c r="H1049" s="1" t="s">
        <v>80</v>
      </c>
      <c r="I1049" s="1" t="s">
        <v>70</v>
      </c>
      <c r="J1049">
        <v>9</v>
      </c>
      <c r="K1049" t="s">
        <v>60</v>
      </c>
      <c r="L1049">
        <v>7000</v>
      </c>
      <c r="M1049" s="18">
        <v>0.40841435185185188</v>
      </c>
      <c r="N1049">
        <v>0.2690111</v>
      </c>
      <c r="O1049">
        <v>3.1739999999999999</v>
      </c>
      <c r="Q1049" s="18">
        <v>0.17271990740740739</v>
      </c>
      <c r="R1049">
        <v>0.2293914</v>
      </c>
      <c r="S1049" s="74">
        <v>2.6760000000000002</v>
      </c>
      <c r="U1049" s="18">
        <v>0.41200231481481481</v>
      </c>
      <c r="V1049">
        <v>0.25345240000000002</v>
      </c>
      <c r="W1049" s="1" t="s">
        <v>212</v>
      </c>
      <c r="AB1049" t="s">
        <v>85</v>
      </c>
      <c r="AC1049" t="s">
        <v>738</v>
      </c>
      <c r="AF1049" t="s">
        <v>248</v>
      </c>
    </row>
    <row r="1050" spans="1:32" x14ac:dyDescent="0.25">
      <c r="A1050">
        <v>29</v>
      </c>
      <c r="B1050" t="s">
        <v>230</v>
      </c>
      <c r="C1050" t="s">
        <v>58</v>
      </c>
      <c r="D1050">
        <v>7.2</v>
      </c>
      <c r="G1050" s="1" t="s">
        <v>187</v>
      </c>
      <c r="H1050" s="1" t="s">
        <v>80</v>
      </c>
      <c r="I1050" s="1" t="s">
        <v>70</v>
      </c>
      <c r="J1050">
        <v>9</v>
      </c>
      <c r="K1050" t="s">
        <v>60</v>
      </c>
      <c r="L1050">
        <v>7000</v>
      </c>
      <c r="M1050" s="18">
        <v>0.40920138888888885</v>
      </c>
      <c r="N1050" s="19">
        <v>7.4936610000000001E-2</v>
      </c>
      <c r="O1050">
        <v>7.1539999999999999</v>
      </c>
      <c r="Q1050" s="18">
        <v>0.17355324074074074</v>
      </c>
      <c r="R1050">
        <v>3.8705700000000003E-2</v>
      </c>
      <c r="W1050" s="1" t="s">
        <v>212</v>
      </c>
      <c r="AB1050" t="s">
        <v>86</v>
      </c>
      <c r="AC1050" t="s">
        <v>739</v>
      </c>
      <c r="AF1050" t="s">
        <v>169</v>
      </c>
    </row>
    <row r="1051" spans="1:32" x14ac:dyDescent="0.25">
      <c r="A1051">
        <v>30</v>
      </c>
      <c r="B1051" t="s">
        <v>230</v>
      </c>
      <c r="C1051" t="s">
        <v>58</v>
      </c>
      <c r="D1051">
        <v>7.31</v>
      </c>
      <c r="G1051" s="1" t="s">
        <v>87</v>
      </c>
      <c r="H1051" s="1" t="s">
        <v>80</v>
      </c>
      <c r="I1051" s="1" t="s">
        <v>70</v>
      </c>
      <c r="J1051">
        <v>24</v>
      </c>
      <c r="K1051" t="s">
        <v>60</v>
      </c>
      <c r="L1051">
        <v>7000</v>
      </c>
      <c r="M1051" s="18">
        <v>0.40993055555555552</v>
      </c>
      <c r="N1051" s="19">
        <v>9.009578E-2</v>
      </c>
      <c r="O1051">
        <v>7.274</v>
      </c>
      <c r="Q1051" s="18">
        <v>0.17438657407407407</v>
      </c>
      <c r="R1051" s="19">
        <v>6.2800030000000007E-2</v>
      </c>
      <c r="S1051" s="74">
        <v>7.2329999999999997</v>
      </c>
      <c r="T1051" s="19"/>
      <c r="U1051" s="18">
        <v>0.4131481481481481</v>
      </c>
      <c r="V1051" s="19">
        <v>9.456966E-2</v>
      </c>
      <c r="W1051" s="1" t="s">
        <v>212</v>
      </c>
      <c r="AB1051" t="s">
        <v>85</v>
      </c>
      <c r="AC1051" t="s">
        <v>740</v>
      </c>
      <c r="AF1051" t="s">
        <v>122</v>
      </c>
    </row>
    <row r="1052" spans="1:32" x14ac:dyDescent="0.25">
      <c r="A1052">
        <v>31</v>
      </c>
      <c r="B1052" t="s">
        <v>230</v>
      </c>
      <c r="C1052" t="s">
        <v>58</v>
      </c>
      <c r="D1052">
        <v>6.8049999999999997</v>
      </c>
      <c r="G1052" s="1" t="s">
        <v>187</v>
      </c>
      <c r="H1052" s="1" t="s">
        <v>80</v>
      </c>
      <c r="I1052" s="1" t="s">
        <v>70</v>
      </c>
      <c r="J1052">
        <v>9</v>
      </c>
      <c r="K1052" t="s">
        <v>60</v>
      </c>
      <c r="L1052">
        <v>7000</v>
      </c>
      <c r="M1052" s="18">
        <v>0.41104166666666669</v>
      </c>
      <c r="N1052" s="19">
        <v>7.5274859999999999E-2</v>
      </c>
      <c r="O1052">
        <v>6.7649999999999997</v>
      </c>
      <c r="Q1052" s="18">
        <v>0.17532407407407405</v>
      </c>
      <c r="R1052" s="19">
        <v>3.5981880000000001E-2</v>
      </c>
      <c r="T1052" s="19"/>
      <c r="U1052" s="19"/>
      <c r="W1052" s="1" t="s">
        <v>212</v>
      </c>
      <c r="AB1052" t="s">
        <v>86</v>
      </c>
      <c r="AC1052" t="s">
        <v>741</v>
      </c>
      <c r="AF1052" t="s">
        <v>134</v>
      </c>
    </row>
    <row r="1053" spans="1:32" x14ac:dyDescent="0.25">
      <c r="A1053">
        <v>32</v>
      </c>
      <c r="B1053" t="s">
        <v>230</v>
      </c>
      <c r="C1053" t="s">
        <v>58</v>
      </c>
      <c r="D1053">
        <v>8.7680000000000007</v>
      </c>
      <c r="G1053" s="1" t="s">
        <v>187</v>
      </c>
      <c r="H1053" s="1" t="s">
        <v>80</v>
      </c>
      <c r="I1053" s="1" t="s">
        <v>70</v>
      </c>
      <c r="J1053">
        <v>9</v>
      </c>
      <c r="K1053" t="s">
        <v>60</v>
      </c>
      <c r="L1053">
        <v>7000</v>
      </c>
      <c r="M1053" s="18">
        <v>0.41177083333333336</v>
      </c>
      <c r="N1053" s="19">
        <v>8.6463960000000006E-2</v>
      </c>
      <c r="O1053">
        <v>8.6769999999999996</v>
      </c>
      <c r="Q1053" s="18">
        <v>0.17612268518518517</v>
      </c>
      <c r="R1053" s="19">
        <v>7.8652479999999997E-2</v>
      </c>
      <c r="T1053" s="19"/>
      <c r="U1053" s="19"/>
      <c r="W1053" s="1" t="s">
        <v>212</v>
      </c>
      <c r="AB1053" t="s">
        <v>84</v>
      </c>
      <c r="AC1053" t="s">
        <v>742</v>
      </c>
    </row>
    <row r="1054" spans="1:32" x14ac:dyDescent="0.25">
      <c r="A1054">
        <v>33</v>
      </c>
      <c r="B1054" t="s">
        <v>230</v>
      </c>
      <c r="C1054" t="s">
        <v>58</v>
      </c>
      <c r="D1054">
        <v>7.1929999999999996</v>
      </c>
      <c r="G1054" s="1" t="s">
        <v>187</v>
      </c>
      <c r="H1054" s="1" t="s">
        <v>80</v>
      </c>
      <c r="I1054" s="1" t="s">
        <v>70</v>
      </c>
      <c r="J1054">
        <v>9</v>
      </c>
      <c r="K1054" t="s">
        <v>60</v>
      </c>
      <c r="L1054">
        <v>7000</v>
      </c>
      <c r="M1054" s="18">
        <v>0.41273148148148148</v>
      </c>
      <c r="N1054" s="19">
        <v>7.8758170000000002E-2</v>
      </c>
      <c r="O1054">
        <v>7.0650000000000004</v>
      </c>
      <c r="Q1054" s="18">
        <v>0.17703703703703702</v>
      </c>
      <c r="R1054">
        <v>2.6046099999999999E-2</v>
      </c>
      <c r="S1054" s="74">
        <v>7.0069999999999997</v>
      </c>
      <c r="U1054" s="18">
        <v>0.41396990740740741</v>
      </c>
      <c r="V1054" s="19">
        <v>3.3157359999999997E-2</v>
      </c>
      <c r="W1054" s="1" t="s">
        <v>212</v>
      </c>
      <c r="AB1054" t="s">
        <v>85</v>
      </c>
      <c r="AC1054" t="s">
        <v>743</v>
      </c>
      <c r="AF1054" t="s">
        <v>244</v>
      </c>
    </row>
    <row r="1055" spans="1:32" x14ac:dyDescent="0.25">
      <c r="A1055">
        <v>34</v>
      </c>
      <c r="B1055" t="s">
        <v>230</v>
      </c>
      <c r="C1055" t="s">
        <v>58</v>
      </c>
      <c r="D1055">
        <v>6.52</v>
      </c>
      <c r="G1055" s="1" t="s">
        <v>187</v>
      </c>
      <c r="H1055" s="1" t="s">
        <v>80</v>
      </c>
      <c r="I1055" s="1" t="s">
        <v>70</v>
      </c>
      <c r="J1055">
        <v>9</v>
      </c>
      <c r="K1055" t="s">
        <v>60</v>
      </c>
      <c r="L1055">
        <v>7000</v>
      </c>
      <c r="M1055" s="18">
        <v>0.41363425925925923</v>
      </c>
      <c r="N1055" s="19">
        <v>9.1868320000000003E-2</v>
      </c>
      <c r="O1055">
        <v>6.4749999999999996</v>
      </c>
      <c r="Q1055" s="18">
        <v>0.17778935185185185</v>
      </c>
      <c r="R1055" s="19">
        <v>3.8316059999999999E-2</v>
      </c>
      <c r="T1055" s="19"/>
      <c r="U1055" s="19"/>
      <c r="W1055" s="1" t="s">
        <v>212</v>
      </c>
      <c r="AB1055" t="s">
        <v>84</v>
      </c>
      <c r="AC1055" t="s">
        <v>744</v>
      </c>
    </row>
    <row r="1056" spans="1:32" x14ac:dyDescent="0.25">
      <c r="A1056">
        <v>35</v>
      </c>
      <c r="B1056" t="s">
        <v>230</v>
      </c>
      <c r="C1056" t="s">
        <v>58</v>
      </c>
      <c r="D1056">
        <v>4.0270000000000001</v>
      </c>
      <c r="G1056" s="1" t="s">
        <v>87</v>
      </c>
      <c r="H1056" s="1" t="s">
        <v>80</v>
      </c>
      <c r="I1056" s="1" t="s">
        <v>70</v>
      </c>
      <c r="J1056">
        <v>24</v>
      </c>
      <c r="K1056" t="s">
        <v>60</v>
      </c>
      <c r="L1056">
        <v>7000</v>
      </c>
      <c r="M1056" s="18">
        <v>0.41439814814814818</v>
      </c>
      <c r="N1056">
        <v>0.30310769999999998</v>
      </c>
      <c r="O1056">
        <v>3.9529999999999998</v>
      </c>
      <c r="Q1056" s="18">
        <v>0.17851851851851852</v>
      </c>
      <c r="R1056">
        <v>0.26570769999999999</v>
      </c>
      <c r="W1056" s="1" t="s">
        <v>212</v>
      </c>
      <c r="AB1056" t="s">
        <v>84</v>
      </c>
      <c r="AC1056" t="s">
        <v>745</v>
      </c>
    </row>
    <row r="1057" spans="1:49" x14ac:dyDescent="0.25">
      <c r="A1057">
        <v>36</v>
      </c>
      <c r="B1057" t="s">
        <v>230</v>
      </c>
      <c r="C1057" t="s">
        <v>58</v>
      </c>
      <c r="D1057">
        <v>6.3929999999999998</v>
      </c>
      <c r="G1057" s="1" t="s">
        <v>187</v>
      </c>
      <c r="H1057" s="1" t="s">
        <v>80</v>
      </c>
      <c r="I1057" s="1" t="s">
        <v>70</v>
      </c>
      <c r="J1057">
        <v>9</v>
      </c>
      <c r="K1057" t="s">
        <v>60</v>
      </c>
      <c r="L1057">
        <v>7000</v>
      </c>
      <c r="M1057" s="18">
        <v>0.4152777777777778</v>
      </c>
      <c r="N1057" s="19">
        <v>6.4114069999999995E-2</v>
      </c>
      <c r="O1057">
        <v>6.383</v>
      </c>
      <c r="Q1057" s="18">
        <v>0.17930555555555558</v>
      </c>
      <c r="R1057" s="19">
        <v>3.2625309999999998E-2</v>
      </c>
      <c r="T1057" s="19"/>
      <c r="U1057" s="19"/>
      <c r="W1057" s="1" t="s">
        <v>212</v>
      </c>
      <c r="AB1057" t="s">
        <v>86</v>
      </c>
      <c r="AC1057" t="s">
        <v>746</v>
      </c>
      <c r="AF1057" t="s">
        <v>252</v>
      </c>
    </row>
    <row r="1058" spans="1:49" x14ac:dyDescent="0.25">
      <c r="A1058">
        <v>37</v>
      </c>
      <c r="B1058" t="s">
        <v>230</v>
      </c>
      <c r="C1058" t="s">
        <v>58</v>
      </c>
      <c r="D1058">
        <v>9.2230000000000008</v>
      </c>
      <c r="G1058" s="1" t="s">
        <v>187</v>
      </c>
      <c r="H1058" s="1" t="s">
        <v>80</v>
      </c>
      <c r="I1058" s="1" t="s">
        <v>70</v>
      </c>
      <c r="J1058">
        <v>9</v>
      </c>
      <c r="K1058" t="s">
        <v>60</v>
      </c>
      <c r="L1058">
        <v>7000</v>
      </c>
      <c r="M1058" s="18">
        <v>0.41600694444444447</v>
      </c>
      <c r="N1058">
        <v>0.1605722</v>
      </c>
      <c r="O1058">
        <v>8.75</v>
      </c>
      <c r="Q1058" s="18">
        <v>0.18005787037037035</v>
      </c>
      <c r="R1058" s="19">
        <v>5.0918829999999998E-2</v>
      </c>
      <c r="T1058" s="19"/>
      <c r="U1058" s="19"/>
      <c r="W1058" s="1" t="s">
        <v>212</v>
      </c>
      <c r="AB1058" t="s">
        <v>84</v>
      </c>
      <c r="AC1058" t="s">
        <v>747</v>
      </c>
    </row>
    <row r="1059" spans="1:49" x14ac:dyDescent="0.25">
      <c r="A1059">
        <v>38</v>
      </c>
      <c r="B1059" t="s">
        <v>230</v>
      </c>
      <c r="C1059" t="s">
        <v>58</v>
      </c>
      <c r="D1059">
        <v>6.4249999999999998</v>
      </c>
      <c r="G1059" s="1" t="s">
        <v>187</v>
      </c>
      <c r="H1059" s="1" t="s">
        <v>80</v>
      </c>
      <c r="I1059" s="1" t="s">
        <v>70</v>
      </c>
      <c r="J1059">
        <v>9</v>
      </c>
      <c r="K1059" t="s">
        <v>60</v>
      </c>
      <c r="L1059">
        <v>7000</v>
      </c>
      <c r="M1059" s="18">
        <v>0.41677083333333331</v>
      </c>
      <c r="N1059">
        <v>0.52054400000000001</v>
      </c>
      <c r="O1059">
        <v>6.1429999999999998</v>
      </c>
      <c r="Q1059" s="18">
        <v>0.18079861111111109</v>
      </c>
      <c r="R1059">
        <v>0.43723319999999999</v>
      </c>
      <c r="W1059" s="1" t="s">
        <v>212</v>
      </c>
      <c r="AB1059" t="s">
        <v>86</v>
      </c>
      <c r="AC1059" t="s">
        <v>748</v>
      </c>
      <c r="AF1059" t="s">
        <v>248</v>
      </c>
    </row>
    <row r="1060" spans="1:49" x14ac:dyDescent="0.25">
      <c r="A1060">
        <v>39</v>
      </c>
      <c r="B1060" t="s">
        <v>230</v>
      </c>
      <c r="C1060" t="s">
        <v>59</v>
      </c>
      <c r="D1060">
        <v>5.0919999999999996</v>
      </c>
      <c r="G1060" s="1" t="s">
        <v>187</v>
      </c>
      <c r="H1060" s="1" t="s">
        <v>80</v>
      </c>
      <c r="I1060" s="1" t="s">
        <v>70</v>
      </c>
      <c r="J1060">
        <v>9</v>
      </c>
      <c r="K1060" t="s">
        <v>60</v>
      </c>
      <c r="L1060">
        <v>7000</v>
      </c>
      <c r="M1060" s="18">
        <v>0.41783564814814816</v>
      </c>
      <c r="N1060" s="19">
        <v>7.247344E-2</v>
      </c>
      <c r="O1060">
        <v>5.0549999999999997</v>
      </c>
      <c r="Q1060" s="18">
        <v>0.18214120370370371</v>
      </c>
      <c r="R1060" s="19">
        <v>5.2390630000000001E-2</v>
      </c>
      <c r="T1060" s="19"/>
      <c r="U1060" s="19"/>
      <c r="W1060" s="1" t="s">
        <v>212</v>
      </c>
      <c r="AB1060" t="s">
        <v>86</v>
      </c>
      <c r="AC1060" t="s">
        <v>749</v>
      </c>
      <c r="AF1060" t="s">
        <v>145</v>
      </c>
    </row>
    <row r="1061" spans="1:49" x14ac:dyDescent="0.25">
      <c r="A1061">
        <v>40</v>
      </c>
      <c r="B1061" t="s">
        <v>230</v>
      </c>
      <c r="C1061" t="s">
        <v>58</v>
      </c>
      <c r="D1061">
        <v>6.17</v>
      </c>
      <c r="G1061" s="1" t="s">
        <v>187</v>
      </c>
      <c r="H1061" s="1" t="s">
        <v>80</v>
      </c>
      <c r="I1061" s="1" t="s">
        <v>70</v>
      </c>
      <c r="J1061">
        <v>9</v>
      </c>
      <c r="K1061" t="s">
        <v>60</v>
      </c>
      <c r="L1061">
        <v>7000</v>
      </c>
      <c r="M1061" s="18">
        <v>0.41862268518518514</v>
      </c>
      <c r="N1061">
        <v>0.43283549999999998</v>
      </c>
      <c r="O1061">
        <v>6.0220000000000002</v>
      </c>
      <c r="Q1061" s="18">
        <v>0.18292824074074074</v>
      </c>
      <c r="R1061">
        <v>0.40272360000000001</v>
      </c>
      <c r="W1061" s="1" t="s">
        <v>212</v>
      </c>
      <c r="AB1061" t="s">
        <v>84</v>
      </c>
      <c r="AC1061" t="s">
        <v>750</v>
      </c>
    </row>
    <row r="1062" spans="1:49" x14ac:dyDescent="0.25">
      <c r="A1062">
        <v>41</v>
      </c>
      <c r="B1062" t="s">
        <v>230</v>
      </c>
      <c r="C1062" t="s">
        <v>58</v>
      </c>
      <c r="D1062">
        <v>4.91</v>
      </c>
      <c r="G1062" s="1" t="s">
        <v>187</v>
      </c>
      <c r="H1062" s="1" t="s">
        <v>80</v>
      </c>
      <c r="I1062" s="1" t="s">
        <v>70</v>
      </c>
      <c r="J1062">
        <v>9</v>
      </c>
      <c r="K1062" t="s">
        <v>60</v>
      </c>
      <c r="L1062">
        <v>7000</v>
      </c>
      <c r="M1062" s="18">
        <v>0.41934027777777777</v>
      </c>
      <c r="N1062">
        <v>0.5201945</v>
      </c>
      <c r="O1062">
        <v>4.7859999999999996</v>
      </c>
      <c r="Q1062" s="18">
        <v>0.18378472222222222</v>
      </c>
      <c r="R1062">
        <v>0.41844710000000002</v>
      </c>
      <c r="S1062" s="74">
        <v>4.681</v>
      </c>
      <c r="T1062" s="19"/>
      <c r="U1062" s="18">
        <v>0.4153587962962963</v>
      </c>
      <c r="V1062">
        <v>0.55424850000000003</v>
      </c>
      <c r="W1062" s="1" t="s">
        <v>212</v>
      </c>
      <c r="AB1062" t="s">
        <v>85</v>
      </c>
      <c r="AC1062" t="s">
        <v>751</v>
      </c>
      <c r="AF1062" t="s">
        <v>290</v>
      </c>
    </row>
    <row r="1063" spans="1:49" x14ac:dyDescent="0.25">
      <c r="A1063">
        <v>42</v>
      </c>
      <c r="B1063" t="s">
        <v>230</v>
      </c>
      <c r="C1063" t="s">
        <v>58</v>
      </c>
      <c r="D1063">
        <v>4.8140000000000001</v>
      </c>
      <c r="G1063" s="1" t="s">
        <v>187</v>
      </c>
      <c r="H1063" s="1" t="s">
        <v>80</v>
      </c>
      <c r="I1063" s="1" t="s">
        <v>70</v>
      </c>
      <c r="J1063">
        <v>9</v>
      </c>
      <c r="K1063" t="s">
        <v>60</v>
      </c>
      <c r="L1063">
        <v>7000</v>
      </c>
      <c r="M1063" s="18">
        <v>0.42026620370370371</v>
      </c>
      <c r="N1063" s="19">
        <v>6.5045919999999993E-2</v>
      </c>
      <c r="O1063">
        <v>4.7619999999999996</v>
      </c>
      <c r="Q1063" s="18">
        <v>0.18471064814814817</v>
      </c>
      <c r="R1063" s="19">
        <v>5.6775119999999998E-2</v>
      </c>
      <c r="W1063" s="1" t="s">
        <v>212</v>
      </c>
      <c r="AB1063" t="s">
        <v>86</v>
      </c>
      <c r="AC1063" t="s">
        <v>752</v>
      </c>
      <c r="AF1063" t="s">
        <v>302</v>
      </c>
    </row>
    <row r="1064" spans="1:49" x14ac:dyDescent="0.25">
      <c r="A1064">
        <v>43</v>
      </c>
      <c r="B1064" t="s">
        <v>230</v>
      </c>
      <c r="C1064" t="s">
        <v>58</v>
      </c>
      <c r="D1064">
        <v>9.5340000000000007</v>
      </c>
      <c r="G1064" s="1" t="s">
        <v>187</v>
      </c>
      <c r="H1064" s="1" t="s">
        <v>80</v>
      </c>
      <c r="I1064" s="1" t="s">
        <v>70</v>
      </c>
      <c r="J1064">
        <v>9</v>
      </c>
      <c r="K1064" t="s">
        <v>60</v>
      </c>
      <c r="L1064">
        <v>7000</v>
      </c>
      <c r="M1064" s="18">
        <v>0.42106481481481484</v>
      </c>
      <c r="N1064" s="19">
        <v>5.0732770000000003E-2</v>
      </c>
      <c r="O1064">
        <v>9.3970000000000002</v>
      </c>
      <c r="Q1064" s="18">
        <v>0.18564814814814815</v>
      </c>
      <c r="R1064" s="19">
        <v>3.3313009999999997E-2</v>
      </c>
      <c r="T1064" s="19"/>
      <c r="U1064" s="19"/>
      <c r="W1064" s="1" t="s">
        <v>212</v>
      </c>
      <c r="AB1064" t="s">
        <v>84</v>
      </c>
      <c r="AC1064" t="s">
        <v>753</v>
      </c>
    </row>
    <row r="1065" spans="1:49" x14ac:dyDescent="0.25">
      <c r="A1065">
        <v>44</v>
      </c>
      <c r="B1065" t="s">
        <v>230</v>
      </c>
      <c r="C1065" t="s">
        <v>58</v>
      </c>
      <c r="D1065">
        <v>4.7480000000000002</v>
      </c>
      <c r="G1065" s="1" t="s">
        <v>187</v>
      </c>
      <c r="H1065" s="1" t="s">
        <v>80</v>
      </c>
      <c r="I1065" s="1" t="s">
        <v>70</v>
      </c>
      <c r="J1065">
        <v>9</v>
      </c>
      <c r="K1065" t="s">
        <v>60</v>
      </c>
      <c r="L1065">
        <v>7000</v>
      </c>
      <c r="M1065" s="18">
        <v>0.42192129629629632</v>
      </c>
      <c r="N1065" s="19">
        <v>4.7503950000000003E-2</v>
      </c>
      <c r="O1065">
        <v>4.6040000000000001</v>
      </c>
      <c r="Q1065" s="18">
        <v>0.18638888888888891</v>
      </c>
      <c r="R1065" s="19">
        <v>5.6059730000000002E-2</v>
      </c>
      <c r="S1065" s="74">
        <v>4.5060000000000002</v>
      </c>
      <c r="T1065" s="19"/>
      <c r="U1065" s="18">
        <v>0.41642361111111109</v>
      </c>
      <c r="V1065">
        <v>3.8963299999999999E-2</v>
      </c>
      <c r="W1065" s="1" t="s">
        <v>212</v>
      </c>
      <c r="AB1065" t="s">
        <v>85</v>
      </c>
      <c r="AC1065" t="s">
        <v>754</v>
      </c>
      <c r="AF1065" t="s">
        <v>178</v>
      </c>
    </row>
    <row r="1066" spans="1:49" x14ac:dyDescent="0.25">
      <c r="A1066">
        <v>45</v>
      </c>
      <c r="B1066" t="s">
        <v>230</v>
      </c>
      <c r="C1066" t="s">
        <v>58</v>
      </c>
      <c r="D1066">
        <v>2.9969999999999999</v>
      </c>
      <c r="G1066" s="1" t="s">
        <v>187</v>
      </c>
      <c r="H1066" s="1" t="s">
        <v>80</v>
      </c>
      <c r="I1066" s="1" t="s">
        <v>70</v>
      </c>
      <c r="J1066">
        <v>9</v>
      </c>
      <c r="K1066" t="s">
        <v>60</v>
      </c>
      <c r="L1066">
        <v>7000</v>
      </c>
      <c r="M1066" s="18">
        <v>0.4227083333333333</v>
      </c>
      <c r="N1066">
        <v>0.13220019999999999</v>
      </c>
      <c r="O1066">
        <v>2.9</v>
      </c>
      <c r="Q1066" s="18">
        <v>0.1872800925925926</v>
      </c>
      <c r="R1066" s="19">
        <v>4.9339939999999999E-2</v>
      </c>
      <c r="W1066" s="1" t="s">
        <v>212</v>
      </c>
      <c r="AB1066" t="s">
        <v>86</v>
      </c>
      <c r="AC1066" t="s">
        <v>755</v>
      </c>
      <c r="AF1066" t="s">
        <v>127</v>
      </c>
    </row>
    <row r="1067" spans="1:49" x14ac:dyDescent="0.25">
      <c r="A1067">
        <v>46</v>
      </c>
      <c r="B1067" t="s">
        <v>230</v>
      </c>
      <c r="C1067" t="s">
        <v>231</v>
      </c>
      <c r="G1067" s="1" t="s">
        <v>187</v>
      </c>
      <c r="H1067" s="1" t="s">
        <v>80</v>
      </c>
      <c r="I1067" s="1" t="s">
        <v>70</v>
      </c>
      <c r="J1067">
        <v>9</v>
      </c>
      <c r="K1067" t="s">
        <v>60</v>
      </c>
      <c r="L1067">
        <v>7000</v>
      </c>
      <c r="M1067" s="18">
        <v>0.42347222222222225</v>
      </c>
      <c r="N1067" s="19">
        <v>9.6734969999999997E-3</v>
      </c>
      <c r="Q1067" s="18">
        <v>0.18810185185185188</v>
      </c>
      <c r="R1067" s="19">
        <v>3.5161099999999998E-3</v>
      </c>
      <c r="U1067" s="18">
        <v>0.41717592592592595</v>
      </c>
      <c r="V1067" s="19">
        <v>7.7733180000000004E-3</v>
      </c>
      <c r="W1067" s="1" t="s">
        <v>212</v>
      </c>
    </row>
    <row r="1068" spans="1:49" x14ac:dyDescent="0.25">
      <c r="A1068">
        <v>47</v>
      </c>
      <c r="B1068" t="s">
        <v>230</v>
      </c>
      <c r="C1068" t="s">
        <v>231</v>
      </c>
      <c r="E1068" s="1" t="s">
        <v>596</v>
      </c>
      <c r="G1068" s="1" t="s">
        <v>187</v>
      </c>
      <c r="H1068" s="1" t="s">
        <v>80</v>
      </c>
      <c r="I1068" s="1" t="s">
        <v>70</v>
      </c>
      <c r="J1068">
        <v>9</v>
      </c>
      <c r="K1068" t="s">
        <v>60</v>
      </c>
      <c r="L1068">
        <v>7000</v>
      </c>
      <c r="M1068" s="18">
        <v>0.42451388888888886</v>
      </c>
      <c r="N1068" s="19">
        <v>9.6405880000000003E-3</v>
      </c>
      <c r="P1068" s="53">
        <v>0.51111111111111118</v>
      </c>
      <c r="Q1068" s="18"/>
      <c r="R1068" s="19"/>
      <c r="T1068" s="53">
        <v>0.52152777777777781</v>
      </c>
      <c r="U1068" s="18">
        <v>0.41790509259259262</v>
      </c>
      <c r="V1068" s="19">
        <v>8.9678620000000001E-3</v>
      </c>
      <c r="W1068" s="1" t="s">
        <v>212</v>
      </c>
    </row>
    <row r="1069" spans="1:49" x14ac:dyDescent="0.25">
      <c r="A1069">
        <v>1</v>
      </c>
      <c r="B1069" t="s">
        <v>229</v>
      </c>
      <c r="C1069" t="s">
        <v>58</v>
      </c>
      <c r="D1069">
        <v>4.0119999999999996</v>
      </c>
      <c r="E1069" s="1" t="s">
        <v>595</v>
      </c>
      <c r="G1069" s="1" t="s">
        <v>187</v>
      </c>
      <c r="H1069" s="1" t="s">
        <v>80</v>
      </c>
      <c r="I1069" s="1" t="s">
        <v>70</v>
      </c>
      <c r="J1069">
        <v>9</v>
      </c>
      <c r="K1069" t="s">
        <v>60</v>
      </c>
      <c r="L1069">
        <v>6262</v>
      </c>
      <c r="M1069" s="18">
        <v>0.38622685185185185</v>
      </c>
      <c r="N1069">
        <v>0.53582229999999997</v>
      </c>
      <c r="O1069">
        <v>3.9279999999999999</v>
      </c>
      <c r="P1069" s="53">
        <v>0.51250000000000007</v>
      </c>
      <c r="Q1069" s="18">
        <v>0.13313657407407406</v>
      </c>
      <c r="R1069">
        <v>0.50553579999999998</v>
      </c>
      <c r="S1069" s="74">
        <v>3.84</v>
      </c>
      <c r="T1069" s="53">
        <v>0.51388888888888895</v>
      </c>
      <c r="U1069" s="18">
        <v>0.40444444444444444</v>
      </c>
      <c r="V1069">
        <v>0.6237935</v>
      </c>
      <c r="W1069" s="1" t="s">
        <v>212</v>
      </c>
      <c r="AB1069" t="s">
        <v>85</v>
      </c>
      <c r="AC1069" t="s">
        <v>756</v>
      </c>
      <c r="AD1069" s="8">
        <v>43384</v>
      </c>
      <c r="AE1069">
        <v>33</v>
      </c>
      <c r="AF1069" t="s">
        <v>168</v>
      </c>
      <c r="AG1069" t="s">
        <v>956</v>
      </c>
      <c r="AH1069" s="8">
        <v>43384</v>
      </c>
      <c r="AI1069">
        <v>6</v>
      </c>
      <c r="AJ1069">
        <v>6</v>
      </c>
      <c r="AK1069" s="53">
        <v>0.58333333333333337</v>
      </c>
      <c r="AL1069" s="8">
        <v>43391</v>
      </c>
      <c r="AM1069" s="53">
        <v>0.82638888888888884</v>
      </c>
      <c r="AV1069" s="8">
        <v>43391</v>
      </c>
      <c r="AW1069">
        <v>0</v>
      </c>
    </row>
    <row r="1070" spans="1:49" x14ac:dyDescent="0.25">
      <c r="A1070">
        <v>2</v>
      </c>
      <c r="B1070" t="s">
        <v>229</v>
      </c>
      <c r="C1070" t="s">
        <v>58</v>
      </c>
      <c r="D1070">
        <v>9.7859999999999996</v>
      </c>
      <c r="G1070" s="1" t="s">
        <v>187</v>
      </c>
      <c r="H1070" s="1" t="s">
        <v>80</v>
      </c>
      <c r="I1070" s="1" t="s">
        <v>70</v>
      </c>
      <c r="J1070">
        <v>9</v>
      </c>
      <c r="K1070" t="s">
        <v>60</v>
      </c>
      <c r="L1070">
        <v>6262</v>
      </c>
      <c r="M1070" s="18">
        <v>0.38715277777777773</v>
      </c>
      <c r="N1070">
        <v>0.1563206</v>
      </c>
      <c r="O1070">
        <v>8.9580000000000002</v>
      </c>
      <c r="Q1070" s="18">
        <v>0.13425925925925927</v>
      </c>
      <c r="R1070" s="19">
        <v>0.08</v>
      </c>
      <c r="W1070" s="1" t="s">
        <v>212</v>
      </c>
      <c r="AB1070" t="s">
        <v>84</v>
      </c>
      <c r="AC1070" t="s">
        <v>757</v>
      </c>
    </row>
    <row r="1071" spans="1:49" x14ac:dyDescent="0.25">
      <c r="A1071">
        <v>3</v>
      </c>
      <c r="B1071" t="s">
        <v>229</v>
      </c>
      <c r="C1071" t="s">
        <v>59</v>
      </c>
      <c r="D1071">
        <v>4.7990000000000004</v>
      </c>
      <c r="G1071" s="1" t="s">
        <v>187</v>
      </c>
      <c r="H1071" s="1" t="s">
        <v>80</v>
      </c>
      <c r="I1071" s="1" t="s">
        <v>70</v>
      </c>
      <c r="J1071">
        <v>9</v>
      </c>
      <c r="K1071" t="s">
        <v>60</v>
      </c>
      <c r="L1071">
        <v>6262</v>
      </c>
      <c r="M1071" s="18">
        <v>0.3880439814814815</v>
      </c>
      <c r="N1071">
        <v>0.1032771</v>
      </c>
      <c r="O1071">
        <v>4.6150000000000002</v>
      </c>
      <c r="Q1071" s="18">
        <v>0.13548611111111111</v>
      </c>
      <c r="R1071">
        <v>0.1138884</v>
      </c>
      <c r="S1071" s="74">
        <v>4.5090000000000003</v>
      </c>
      <c r="U1071" s="18">
        <v>0.40554398148148146</v>
      </c>
      <c r="V1071">
        <v>0.1238587</v>
      </c>
      <c r="W1071" s="1" t="s">
        <v>212</v>
      </c>
      <c r="AB1071" t="s">
        <v>85</v>
      </c>
      <c r="AC1071" t="s">
        <v>758</v>
      </c>
      <c r="AF1071" t="s">
        <v>157</v>
      </c>
    </row>
    <row r="1072" spans="1:49" x14ac:dyDescent="0.25">
      <c r="A1072">
        <v>4</v>
      </c>
      <c r="B1072" t="s">
        <v>229</v>
      </c>
      <c r="C1072" t="s">
        <v>58</v>
      </c>
      <c r="D1072">
        <v>6.883</v>
      </c>
      <c r="G1072" s="1" t="s">
        <v>187</v>
      </c>
      <c r="H1072" s="1" t="s">
        <v>80</v>
      </c>
      <c r="I1072" s="1" t="s">
        <v>70</v>
      </c>
      <c r="J1072">
        <v>9</v>
      </c>
      <c r="K1072" t="s">
        <v>60</v>
      </c>
      <c r="L1072">
        <v>6262</v>
      </c>
      <c r="M1072" s="18">
        <v>0.38880787037037035</v>
      </c>
      <c r="N1072">
        <v>0.12387380000000001</v>
      </c>
      <c r="O1072">
        <v>6.6689999999999996</v>
      </c>
      <c r="Q1072" s="18">
        <v>0.13733796296296297</v>
      </c>
      <c r="R1072">
        <v>0.10934439999999999</v>
      </c>
      <c r="W1072" s="1" t="s">
        <v>212</v>
      </c>
      <c r="AB1072" t="s">
        <v>84</v>
      </c>
      <c r="AC1072" t="s">
        <v>759</v>
      </c>
    </row>
    <row r="1073" spans="1:49" x14ac:dyDescent="0.25">
      <c r="A1073">
        <v>5</v>
      </c>
      <c r="B1073" t="s">
        <v>229</v>
      </c>
      <c r="C1073" t="s">
        <v>58</v>
      </c>
      <c r="D1073">
        <v>8.9600000000000009</v>
      </c>
      <c r="G1073" s="1" t="s">
        <v>187</v>
      </c>
      <c r="H1073" s="1" t="s">
        <v>80</v>
      </c>
      <c r="I1073" s="1" t="s">
        <v>70</v>
      </c>
      <c r="J1073">
        <v>9</v>
      </c>
      <c r="K1073" t="s">
        <v>60</v>
      </c>
      <c r="L1073">
        <v>6262</v>
      </c>
      <c r="M1073" s="18">
        <v>0.38966435185185189</v>
      </c>
      <c r="N1073">
        <v>0.17735790000000001</v>
      </c>
      <c r="O1073">
        <v>8.8870000000000005</v>
      </c>
      <c r="Q1073" s="18">
        <v>0.13846064814814815</v>
      </c>
      <c r="R1073">
        <v>0.1147683</v>
      </c>
      <c r="S1073" s="74">
        <v>8.8439999999999994</v>
      </c>
      <c r="U1073" s="18">
        <v>0.40651620370370373</v>
      </c>
      <c r="V1073">
        <v>0.15238170000000001</v>
      </c>
      <c r="W1073" s="1" t="s">
        <v>212</v>
      </c>
      <c r="AB1073" t="s">
        <v>85</v>
      </c>
      <c r="AC1073" t="s">
        <v>760</v>
      </c>
      <c r="AD1073" s="8">
        <v>43505</v>
      </c>
      <c r="AE1073" s="83">
        <f>AD1073-I1073</f>
        <v>154</v>
      </c>
      <c r="AF1073" t="s">
        <v>287</v>
      </c>
      <c r="AG1073" t="s">
        <v>956</v>
      </c>
      <c r="AH1073" s="8">
        <v>43505</v>
      </c>
      <c r="AI1073">
        <v>1</v>
      </c>
      <c r="AJ1073">
        <v>1</v>
      </c>
      <c r="AK1073" s="53">
        <v>0.53888888888888886</v>
      </c>
      <c r="AL1073" s="8">
        <v>43507</v>
      </c>
      <c r="AM1073" s="53">
        <v>0.59027777777777779</v>
      </c>
      <c r="AN1073" t="s">
        <v>1835</v>
      </c>
      <c r="AV1073" s="8">
        <v>43507</v>
      </c>
      <c r="AW1073">
        <v>0</v>
      </c>
    </row>
    <row r="1074" spans="1:49" x14ac:dyDescent="0.25">
      <c r="A1074">
        <v>6</v>
      </c>
      <c r="B1074" t="s">
        <v>229</v>
      </c>
      <c r="C1074" t="s">
        <v>58</v>
      </c>
      <c r="D1074">
        <v>9.8849999999999998</v>
      </c>
      <c r="G1074" s="1" t="s">
        <v>87</v>
      </c>
      <c r="H1074" s="1" t="s">
        <v>80</v>
      </c>
      <c r="I1074" s="1" t="s">
        <v>70</v>
      </c>
      <c r="J1074">
        <v>24</v>
      </c>
      <c r="K1074" t="s">
        <v>60</v>
      </c>
      <c r="L1074">
        <v>6262</v>
      </c>
      <c r="M1074" s="18">
        <v>0.39041666666666663</v>
      </c>
      <c r="N1074">
        <v>1.2198629999999999</v>
      </c>
      <c r="O1074">
        <v>9.0180000000000007</v>
      </c>
      <c r="Q1074" s="18">
        <v>0.1396412037037037</v>
      </c>
      <c r="R1074">
        <v>0.98723830000000001</v>
      </c>
      <c r="W1074" s="1" t="s">
        <v>212</v>
      </c>
      <c r="AB1074" t="s">
        <v>84</v>
      </c>
      <c r="AC1074" t="s">
        <v>761</v>
      </c>
    </row>
    <row r="1075" spans="1:49" x14ac:dyDescent="0.25">
      <c r="A1075">
        <v>7</v>
      </c>
      <c r="B1075" t="s">
        <v>229</v>
      </c>
      <c r="C1075" t="s">
        <v>58</v>
      </c>
      <c r="D1075">
        <v>8.6050000000000004</v>
      </c>
      <c r="G1075" s="1" t="s">
        <v>187</v>
      </c>
      <c r="H1075" s="1" t="s">
        <v>80</v>
      </c>
      <c r="I1075" s="1" t="s">
        <v>70</v>
      </c>
      <c r="J1075">
        <v>9</v>
      </c>
      <c r="K1075" t="s">
        <v>60</v>
      </c>
      <c r="L1075">
        <v>6262</v>
      </c>
      <c r="M1075" s="18">
        <v>0.39143518518518516</v>
      </c>
      <c r="N1075">
        <v>0.1508727</v>
      </c>
      <c r="O1075">
        <v>8.1590000000000007</v>
      </c>
      <c r="Q1075" s="18">
        <v>0.14057870370370371</v>
      </c>
      <c r="R1075">
        <v>0.13742019999999999</v>
      </c>
      <c r="S1075" s="74">
        <v>8.0879999999999992</v>
      </c>
      <c r="U1075" s="18">
        <v>0.40761574074074075</v>
      </c>
      <c r="V1075">
        <v>0.17047129999999999</v>
      </c>
      <c r="W1075" s="1" t="s">
        <v>212</v>
      </c>
      <c r="AB1075" t="s">
        <v>85</v>
      </c>
      <c r="AC1075" t="s">
        <v>762</v>
      </c>
      <c r="AF1075" t="s">
        <v>245</v>
      </c>
    </row>
    <row r="1076" spans="1:49" x14ac:dyDescent="0.25">
      <c r="A1076">
        <v>8</v>
      </c>
      <c r="B1076" t="s">
        <v>229</v>
      </c>
      <c r="C1076" t="s">
        <v>59</v>
      </c>
      <c r="D1076">
        <v>4.5819999999999999</v>
      </c>
      <c r="G1076" s="1" t="s">
        <v>187</v>
      </c>
      <c r="H1076" s="1" t="s">
        <v>80</v>
      </c>
      <c r="I1076" s="1" t="s">
        <v>70</v>
      </c>
      <c r="J1076">
        <v>9</v>
      </c>
      <c r="K1076" t="s">
        <v>60</v>
      </c>
      <c r="L1076">
        <v>6262</v>
      </c>
      <c r="M1076" s="18">
        <v>0.39217592592592593</v>
      </c>
      <c r="N1076" s="19">
        <v>7.9226580000000005E-2</v>
      </c>
      <c r="O1076">
        <v>4.548</v>
      </c>
      <c r="Q1076" s="18">
        <v>0.14156250000000001</v>
      </c>
      <c r="R1076" s="19">
        <v>4.9700000000000001E-2</v>
      </c>
      <c r="W1076" s="1" t="s">
        <v>212</v>
      </c>
      <c r="AB1076" t="s">
        <v>86</v>
      </c>
      <c r="AC1076" t="s">
        <v>763</v>
      </c>
      <c r="AF1076" t="s">
        <v>154</v>
      </c>
    </row>
    <row r="1077" spans="1:49" x14ac:dyDescent="0.25">
      <c r="A1077">
        <v>9</v>
      </c>
      <c r="B1077" t="s">
        <v>229</v>
      </c>
      <c r="C1077" t="s">
        <v>59</v>
      </c>
      <c r="D1077">
        <v>8.5749999999999993</v>
      </c>
      <c r="G1077" s="1" t="s">
        <v>187</v>
      </c>
      <c r="H1077" s="1" t="s">
        <v>80</v>
      </c>
      <c r="I1077" s="1" t="s">
        <v>70</v>
      </c>
      <c r="J1077">
        <v>9</v>
      </c>
      <c r="K1077" t="s">
        <v>60</v>
      </c>
      <c r="L1077">
        <v>6262</v>
      </c>
      <c r="M1077" s="18">
        <v>0.39293981481481483</v>
      </c>
      <c r="N1077" s="19">
        <v>7.9388280000000006E-2</v>
      </c>
      <c r="O1077">
        <v>8.09</v>
      </c>
      <c r="Q1077" s="18">
        <v>0.14239583333333333</v>
      </c>
      <c r="R1077" s="19">
        <v>7.7799999999999994E-2</v>
      </c>
      <c r="S1077" s="74">
        <v>8.0429999999999993</v>
      </c>
      <c r="U1077" s="18">
        <v>0.4085300925925926</v>
      </c>
      <c r="V1077" s="19">
        <v>9.1255660000000002E-2</v>
      </c>
      <c r="W1077" s="1" t="s">
        <v>212</v>
      </c>
      <c r="AB1077" t="s">
        <v>85</v>
      </c>
      <c r="AC1077" t="s">
        <v>764</v>
      </c>
      <c r="AF1077" t="s">
        <v>304</v>
      </c>
    </row>
    <row r="1078" spans="1:49" x14ac:dyDescent="0.25">
      <c r="A1078">
        <v>10</v>
      </c>
      <c r="B1078" t="s">
        <v>229</v>
      </c>
      <c r="C1078" t="s">
        <v>58</v>
      </c>
      <c r="D1078">
        <v>6.5350000000000001</v>
      </c>
      <c r="G1078" s="1" t="s">
        <v>187</v>
      </c>
      <c r="H1078" s="1" t="s">
        <v>80</v>
      </c>
      <c r="I1078" s="1" t="s">
        <v>70</v>
      </c>
      <c r="J1078">
        <v>9</v>
      </c>
      <c r="K1078" t="s">
        <v>60</v>
      </c>
      <c r="L1078">
        <v>6262</v>
      </c>
      <c r="M1078" s="18">
        <v>0.39376157407407408</v>
      </c>
      <c r="N1078">
        <v>0.14393410000000001</v>
      </c>
      <c r="O1078">
        <v>6.5</v>
      </c>
      <c r="Q1078" s="18">
        <v>0.14349537037037038</v>
      </c>
      <c r="R1078" s="19">
        <v>5.6000000000000001E-2</v>
      </c>
      <c r="W1078" s="1" t="s">
        <v>212</v>
      </c>
      <c r="AB1078" t="s">
        <v>84</v>
      </c>
      <c r="AC1078" t="s">
        <v>765</v>
      </c>
    </row>
    <row r="1079" spans="1:49" x14ac:dyDescent="0.25">
      <c r="A1079">
        <v>11</v>
      </c>
      <c r="B1079" t="s">
        <v>229</v>
      </c>
      <c r="C1079" t="s">
        <v>58</v>
      </c>
      <c r="D1079">
        <v>7.577</v>
      </c>
      <c r="G1079" s="1" t="s">
        <v>187</v>
      </c>
      <c r="H1079" s="1" t="s">
        <v>80</v>
      </c>
      <c r="I1079" s="1" t="s">
        <v>70</v>
      </c>
      <c r="J1079">
        <v>9</v>
      </c>
      <c r="K1079" t="s">
        <v>60</v>
      </c>
      <c r="L1079">
        <v>6262</v>
      </c>
      <c r="M1079" s="18">
        <v>0.39461805555555557</v>
      </c>
      <c r="N1079">
        <v>0.117183</v>
      </c>
      <c r="O1079">
        <v>7.5149999999999997</v>
      </c>
      <c r="Q1079" s="18">
        <v>0.14466435185185186</v>
      </c>
      <c r="R1079" s="19">
        <v>6.9500000000000006E-2</v>
      </c>
      <c r="W1079" s="1" t="s">
        <v>212</v>
      </c>
      <c r="AB1079" t="s">
        <v>84</v>
      </c>
      <c r="AC1079" t="s">
        <v>766</v>
      </c>
    </row>
    <row r="1080" spans="1:49" x14ac:dyDescent="0.25">
      <c r="A1080">
        <v>12</v>
      </c>
      <c r="B1080" t="s">
        <v>229</v>
      </c>
      <c r="C1080" t="s">
        <v>58</v>
      </c>
      <c r="D1080">
        <v>5.9790000000000001</v>
      </c>
      <c r="G1080" s="1" t="s">
        <v>187</v>
      </c>
      <c r="H1080" s="1" t="s">
        <v>80</v>
      </c>
      <c r="I1080" s="1" t="s">
        <v>70</v>
      </c>
      <c r="J1080">
        <v>9</v>
      </c>
      <c r="K1080" t="s">
        <v>60</v>
      </c>
      <c r="L1080">
        <v>6262</v>
      </c>
      <c r="M1080" s="18">
        <v>0.395474537037037</v>
      </c>
      <c r="N1080">
        <v>0.82421829999999996</v>
      </c>
      <c r="O1080">
        <v>5.8650000000000002</v>
      </c>
      <c r="Q1080" s="18">
        <v>0.14563657407407407</v>
      </c>
      <c r="R1080">
        <v>0.66290579999999999</v>
      </c>
      <c r="S1080" s="74">
        <v>5.7190000000000003</v>
      </c>
      <c r="U1080" s="18">
        <v>0.40932870370370367</v>
      </c>
      <c r="V1080">
        <v>1.016689</v>
      </c>
      <c r="W1080" s="1" t="s">
        <v>212</v>
      </c>
      <c r="AB1080" t="s">
        <v>85</v>
      </c>
      <c r="AC1080" t="s">
        <v>767</v>
      </c>
      <c r="AD1080" s="8">
        <v>43382</v>
      </c>
      <c r="AE1080">
        <v>31</v>
      </c>
      <c r="AF1080" t="s">
        <v>131</v>
      </c>
      <c r="AG1080" t="s">
        <v>956</v>
      </c>
      <c r="AI1080">
        <v>27</v>
      </c>
      <c r="AJ1080">
        <v>1</v>
      </c>
      <c r="AK1080" s="53">
        <v>0.63541666666666663</v>
      </c>
      <c r="AL1080" s="8">
        <v>43390</v>
      </c>
      <c r="AM1080" s="53">
        <v>0.83333333333333337</v>
      </c>
      <c r="AO1080">
        <v>7</v>
      </c>
      <c r="AP1080">
        <v>18</v>
      </c>
      <c r="AQ1080" s="8">
        <v>43390</v>
      </c>
      <c r="AR1080" s="53">
        <v>0.83333333333333337</v>
      </c>
      <c r="AS1080" s="8">
        <v>43475</v>
      </c>
      <c r="AT1080" s="53">
        <v>0.83333333333333337</v>
      </c>
      <c r="AV1080" s="8">
        <v>43475</v>
      </c>
      <c r="AW1080">
        <v>0</v>
      </c>
    </row>
    <row r="1081" spans="1:49" x14ac:dyDescent="0.25">
      <c r="A1081">
        <v>13</v>
      </c>
      <c r="B1081" t="s">
        <v>229</v>
      </c>
      <c r="C1081" t="s">
        <v>58</v>
      </c>
      <c r="D1081">
        <v>7.5549999999999997</v>
      </c>
      <c r="G1081" s="1" t="s">
        <v>187</v>
      </c>
      <c r="H1081" s="1" t="s">
        <v>80</v>
      </c>
      <c r="I1081" s="1" t="s">
        <v>70</v>
      </c>
      <c r="J1081">
        <v>9</v>
      </c>
      <c r="K1081" t="s">
        <v>60</v>
      </c>
      <c r="L1081">
        <v>6262</v>
      </c>
      <c r="M1081" s="18">
        <v>0.39643518518518522</v>
      </c>
      <c r="N1081">
        <v>0.1126433</v>
      </c>
      <c r="O1081">
        <v>7.5060000000000002</v>
      </c>
      <c r="Q1081" s="18">
        <v>0.14648148148148146</v>
      </c>
      <c r="R1081" s="19">
        <v>5.1499999999999997E-2</v>
      </c>
      <c r="W1081" s="1" t="s">
        <v>212</v>
      </c>
      <c r="AB1081" t="s">
        <v>84</v>
      </c>
      <c r="AC1081" t="s">
        <v>768</v>
      </c>
    </row>
    <row r="1082" spans="1:49" x14ac:dyDescent="0.25">
      <c r="A1082">
        <v>14</v>
      </c>
      <c r="B1082" t="s">
        <v>229</v>
      </c>
      <c r="C1082" t="s">
        <v>58</v>
      </c>
      <c r="D1082">
        <v>3.7370000000000001</v>
      </c>
      <c r="G1082" s="1" t="s">
        <v>187</v>
      </c>
      <c r="H1082" s="1" t="s">
        <v>80</v>
      </c>
      <c r="I1082" s="1" t="s">
        <v>70</v>
      </c>
      <c r="J1082">
        <v>9</v>
      </c>
      <c r="K1082" t="s">
        <v>60</v>
      </c>
      <c r="L1082">
        <v>6262</v>
      </c>
      <c r="M1082" s="18">
        <v>0.39717592592592593</v>
      </c>
      <c r="N1082">
        <v>0.66805639999999999</v>
      </c>
      <c r="O1082">
        <v>3.35</v>
      </c>
      <c r="Q1082" s="18">
        <v>0.14712962962962964</v>
      </c>
      <c r="R1082">
        <v>0.58029260000000005</v>
      </c>
      <c r="W1082" s="1" t="s">
        <v>212</v>
      </c>
      <c r="AB1082" t="s">
        <v>86</v>
      </c>
      <c r="AC1082" t="s">
        <v>769</v>
      </c>
      <c r="AF1082" t="s">
        <v>371</v>
      </c>
    </row>
    <row r="1083" spans="1:49" x14ac:dyDescent="0.25">
      <c r="A1083">
        <v>15</v>
      </c>
      <c r="B1083" t="s">
        <v>229</v>
      </c>
      <c r="C1083" t="s">
        <v>58</v>
      </c>
      <c r="D1083">
        <v>5.43</v>
      </c>
      <c r="G1083" s="1" t="s">
        <v>187</v>
      </c>
      <c r="H1083" s="1" t="s">
        <v>80</v>
      </c>
      <c r="I1083" s="1" t="s">
        <v>70</v>
      </c>
      <c r="J1083">
        <v>9</v>
      </c>
      <c r="K1083" t="s">
        <v>60</v>
      </c>
      <c r="L1083">
        <v>6262</v>
      </c>
      <c r="M1083" s="18">
        <v>0.39806712962962965</v>
      </c>
      <c r="N1083" s="19">
        <v>6.4429570000000005E-2</v>
      </c>
      <c r="O1083">
        <v>5.3849999999999998</v>
      </c>
      <c r="Q1083" s="18">
        <v>0.14789351851851854</v>
      </c>
      <c r="R1083" s="19">
        <v>4.36E-2</v>
      </c>
      <c r="T1083" s="19"/>
      <c r="U1083" s="19"/>
      <c r="W1083" s="1" t="s">
        <v>212</v>
      </c>
      <c r="AB1083" t="s">
        <v>84</v>
      </c>
      <c r="AC1083" t="s">
        <v>770</v>
      </c>
    </row>
    <row r="1084" spans="1:49" x14ac:dyDescent="0.25">
      <c r="A1084">
        <v>16</v>
      </c>
      <c r="B1084" t="s">
        <v>229</v>
      </c>
      <c r="C1084" t="s">
        <v>58</v>
      </c>
      <c r="D1084">
        <v>7.8209999999999997</v>
      </c>
      <c r="G1084" s="1" t="s">
        <v>187</v>
      </c>
      <c r="H1084" s="1" t="s">
        <v>80</v>
      </c>
      <c r="I1084" s="1" t="s">
        <v>70</v>
      </c>
      <c r="J1084">
        <v>9</v>
      </c>
      <c r="K1084" t="s">
        <v>60</v>
      </c>
      <c r="L1084">
        <v>6262</v>
      </c>
      <c r="M1084" s="18">
        <v>0.39872685185185186</v>
      </c>
      <c r="N1084">
        <v>7.8821500000000003E-2</v>
      </c>
      <c r="O1084">
        <v>7.492</v>
      </c>
      <c r="Q1084" s="18">
        <v>0.14850694444444446</v>
      </c>
      <c r="R1084" s="19">
        <v>6.0299999999999999E-2</v>
      </c>
      <c r="T1084" s="19"/>
      <c r="U1084" s="19"/>
      <c r="W1084" s="1" t="s">
        <v>212</v>
      </c>
      <c r="AB1084" t="s">
        <v>86</v>
      </c>
      <c r="AC1084" t="s">
        <v>771</v>
      </c>
      <c r="AF1084" t="s">
        <v>144</v>
      </c>
    </row>
    <row r="1085" spans="1:49" x14ac:dyDescent="0.25">
      <c r="A1085">
        <v>17</v>
      </c>
      <c r="B1085" t="s">
        <v>229</v>
      </c>
      <c r="C1085" t="s">
        <v>58</v>
      </c>
      <c r="D1085">
        <v>8.6989999999999998</v>
      </c>
      <c r="G1085" s="1" t="s">
        <v>187</v>
      </c>
      <c r="H1085" s="1" t="s">
        <v>80</v>
      </c>
      <c r="I1085" s="1" t="s">
        <v>70</v>
      </c>
      <c r="J1085">
        <v>9</v>
      </c>
      <c r="K1085" t="s">
        <v>60</v>
      </c>
      <c r="L1085">
        <v>6262</v>
      </c>
      <c r="M1085" s="18">
        <v>0.39951388888888889</v>
      </c>
      <c r="N1085">
        <v>8.7887499999999993E-2</v>
      </c>
      <c r="O1085">
        <v>8.532</v>
      </c>
      <c r="Q1085" s="18">
        <v>0.1492361111111111</v>
      </c>
      <c r="R1085" s="19">
        <v>6.0299999999999999E-2</v>
      </c>
      <c r="T1085" s="19"/>
      <c r="U1085" s="19"/>
      <c r="W1085" s="1" t="s">
        <v>212</v>
      </c>
      <c r="AB1085" t="s">
        <v>86</v>
      </c>
      <c r="AC1085" t="s">
        <v>772</v>
      </c>
      <c r="AF1085" t="s">
        <v>152</v>
      </c>
    </row>
    <row r="1086" spans="1:49" x14ac:dyDescent="0.25">
      <c r="A1086">
        <v>18</v>
      </c>
      <c r="B1086" t="s">
        <v>229</v>
      </c>
      <c r="C1086" t="s">
        <v>58</v>
      </c>
      <c r="D1086">
        <v>4.4779999999999998</v>
      </c>
      <c r="G1086" s="1" t="s">
        <v>87</v>
      </c>
      <c r="H1086" s="1" t="s">
        <v>80</v>
      </c>
      <c r="I1086" s="1" t="s">
        <v>70</v>
      </c>
      <c r="J1086">
        <v>24</v>
      </c>
      <c r="K1086" t="s">
        <v>60</v>
      </c>
      <c r="L1086">
        <v>6262</v>
      </c>
      <c r="M1086" s="18">
        <v>0.40034722222222219</v>
      </c>
      <c r="N1086" s="19">
        <v>9.0903639999999994E-2</v>
      </c>
      <c r="O1086">
        <v>4.6520000000000001</v>
      </c>
      <c r="Q1086" s="18">
        <v>0.15042824074074074</v>
      </c>
      <c r="R1086">
        <v>4.8223700000000001E-2</v>
      </c>
      <c r="S1086" s="74">
        <v>4.6150000000000002</v>
      </c>
      <c r="U1086" s="18">
        <v>0.41033564814814816</v>
      </c>
      <c r="V1086" s="19">
        <v>7.3723109999999994E-2</v>
      </c>
      <c r="W1086" s="1" t="s">
        <v>212</v>
      </c>
      <c r="AB1086" t="s">
        <v>85</v>
      </c>
      <c r="AC1086" t="s">
        <v>773</v>
      </c>
      <c r="AD1086" s="8">
        <v>43408</v>
      </c>
      <c r="AE1086" s="83">
        <f>AD1086-I1086</f>
        <v>57</v>
      </c>
      <c r="AF1086" t="s">
        <v>161</v>
      </c>
      <c r="AG1086" t="s">
        <v>956</v>
      </c>
      <c r="AH1086" s="8">
        <v>43408</v>
      </c>
      <c r="AI1086">
        <v>8</v>
      </c>
      <c r="AJ1086">
        <v>1</v>
      </c>
      <c r="AK1086" s="53">
        <v>0.58333333333333337</v>
      </c>
      <c r="AL1086" s="8">
        <v>43417</v>
      </c>
      <c r="AM1086" s="53">
        <v>0.85416666666666663</v>
      </c>
      <c r="AO1086">
        <v>6</v>
      </c>
      <c r="AP1086">
        <v>24</v>
      </c>
      <c r="AQ1086" s="8">
        <v>43417</v>
      </c>
      <c r="AR1086" s="53">
        <v>0.85416666666666663</v>
      </c>
      <c r="AS1086" s="8">
        <v>43475</v>
      </c>
      <c r="AT1086" s="53">
        <v>0.83333333333333337</v>
      </c>
      <c r="AV1086" s="8">
        <v>43475</v>
      </c>
      <c r="AW1086">
        <v>0</v>
      </c>
    </row>
    <row r="1087" spans="1:49" x14ac:dyDescent="0.25">
      <c r="A1087">
        <v>19</v>
      </c>
      <c r="B1087" t="s">
        <v>229</v>
      </c>
      <c r="C1087" t="s">
        <v>58</v>
      </c>
      <c r="D1087">
        <v>6.359</v>
      </c>
      <c r="G1087" s="1" t="s">
        <v>187</v>
      </c>
      <c r="H1087" s="1" t="s">
        <v>80</v>
      </c>
      <c r="I1087" s="1" t="s">
        <v>70</v>
      </c>
      <c r="J1087">
        <v>9</v>
      </c>
      <c r="K1087" t="s">
        <v>60</v>
      </c>
      <c r="L1087">
        <v>6262</v>
      </c>
      <c r="M1087" s="18">
        <v>0.40111111111111114</v>
      </c>
      <c r="N1087" s="19">
        <v>5.9986780000000003E-2</v>
      </c>
      <c r="O1087">
        <v>6.2969999999999997</v>
      </c>
      <c r="Q1087" s="18">
        <v>0.15119212962962963</v>
      </c>
      <c r="R1087" s="19">
        <v>4.6199999999999998E-2</v>
      </c>
      <c r="S1087" s="74">
        <v>6.2309999999999999</v>
      </c>
      <c r="U1087" s="18">
        <v>0.41113425925925928</v>
      </c>
      <c r="V1087">
        <v>0.1182262</v>
      </c>
      <c r="W1087" s="1" t="s">
        <v>212</v>
      </c>
      <c r="AB1087" t="s">
        <v>85</v>
      </c>
      <c r="AC1087" t="s">
        <v>774</v>
      </c>
      <c r="AF1087" t="s">
        <v>238</v>
      </c>
    </row>
    <row r="1088" spans="1:49" x14ac:dyDescent="0.25">
      <c r="A1088">
        <v>20</v>
      </c>
      <c r="B1088" t="s">
        <v>229</v>
      </c>
      <c r="C1088" t="s">
        <v>58</v>
      </c>
      <c r="D1088">
        <v>10.448</v>
      </c>
      <c r="G1088" s="1" t="s">
        <v>187</v>
      </c>
      <c r="H1088" s="1" t="s">
        <v>80</v>
      </c>
      <c r="I1088" s="1" t="s">
        <v>70</v>
      </c>
      <c r="J1088">
        <v>9</v>
      </c>
      <c r="K1088" t="s">
        <v>60</v>
      </c>
      <c r="L1088">
        <v>6262</v>
      </c>
      <c r="M1088" s="18">
        <v>0.40180555555555553</v>
      </c>
      <c r="N1088">
        <v>0.1607354</v>
      </c>
      <c r="O1088">
        <v>10.377000000000001</v>
      </c>
      <c r="Q1088" s="18">
        <v>0.15189814814814814</v>
      </c>
      <c r="R1088">
        <v>0.153201</v>
      </c>
      <c r="T1088" s="19"/>
      <c r="U1088" s="19"/>
      <c r="W1088" s="1" t="s">
        <v>212</v>
      </c>
      <c r="AB1088" t="s">
        <v>84</v>
      </c>
      <c r="AC1088" t="s">
        <v>775</v>
      </c>
    </row>
    <row r="1089" spans="1:49" x14ac:dyDescent="0.25">
      <c r="A1089">
        <v>21</v>
      </c>
      <c r="B1089" t="s">
        <v>229</v>
      </c>
      <c r="C1089" t="s">
        <v>58</v>
      </c>
      <c r="D1089">
        <v>5.2949999999999999</v>
      </c>
      <c r="G1089" s="1" t="s">
        <v>187</v>
      </c>
      <c r="H1089" s="1" t="s">
        <v>80</v>
      </c>
      <c r="I1089" s="1" t="s">
        <v>70</v>
      </c>
      <c r="J1089">
        <v>9</v>
      </c>
      <c r="K1089" t="s">
        <v>60</v>
      </c>
      <c r="L1089">
        <v>6262</v>
      </c>
      <c r="M1089" s="18">
        <v>0.40263888888888894</v>
      </c>
      <c r="N1089">
        <v>0.1230528</v>
      </c>
      <c r="O1089">
        <v>5.2690000000000001</v>
      </c>
      <c r="Q1089" s="18">
        <v>0.15275462962962963</v>
      </c>
      <c r="R1089">
        <v>0.1001158</v>
      </c>
      <c r="T1089" s="19"/>
      <c r="U1089" s="19"/>
      <c r="W1089" s="1" t="s">
        <v>212</v>
      </c>
      <c r="AB1089" t="s">
        <v>86</v>
      </c>
      <c r="AC1089" t="s">
        <v>776</v>
      </c>
      <c r="AF1089" t="s">
        <v>124</v>
      </c>
    </row>
    <row r="1090" spans="1:49" x14ac:dyDescent="0.25">
      <c r="A1090">
        <v>22</v>
      </c>
      <c r="B1090" t="s">
        <v>229</v>
      </c>
      <c r="C1090" t="s">
        <v>58</v>
      </c>
      <c r="D1090">
        <v>6.46</v>
      </c>
      <c r="G1090" s="1" t="s">
        <v>187</v>
      </c>
      <c r="H1090" s="1" t="s">
        <v>80</v>
      </c>
      <c r="I1090" s="1" t="s">
        <v>70</v>
      </c>
      <c r="J1090">
        <v>9</v>
      </c>
      <c r="K1090" t="s">
        <v>60</v>
      </c>
      <c r="L1090">
        <v>6262</v>
      </c>
      <c r="M1090" s="18">
        <v>0.40342592592592591</v>
      </c>
      <c r="N1090">
        <v>0.12855800000000001</v>
      </c>
      <c r="O1090">
        <v>6.4260000000000002</v>
      </c>
      <c r="Q1090" s="18">
        <v>0.1534837962962963</v>
      </c>
      <c r="R1090" s="19">
        <v>4.65E-2</v>
      </c>
      <c r="T1090" s="19"/>
      <c r="U1090" s="19"/>
      <c r="W1090" s="1" t="s">
        <v>212</v>
      </c>
      <c r="AB1090" t="s">
        <v>86</v>
      </c>
      <c r="AC1090" t="s">
        <v>777</v>
      </c>
      <c r="AF1090" t="s">
        <v>129</v>
      </c>
    </row>
    <row r="1091" spans="1:49" x14ac:dyDescent="0.25">
      <c r="A1091">
        <v>23</v>
      </c>
      <c r="B1091" t="s">
        <v>229</v>
      </c>
      <c r="C1091" t="s">
        <v>58</v>
      </c>
      <c r="D1091">
        <v>7.2240000000000002</v>
      </c>
      <c r="G1091" s="1" t="s">
        <v>187</v>
      </c>
      <c r="H1091" s="1" t="s">
        <v>80</v>
      </c>
      <c r="I1091" s="1" t="s">
        <v>70</v>
      </c>
      <c r="J1091">
        <v>9</v>
      </c>
      <c r="K1091" t="s">
        <v>60</v>
      </c>
      <c r="L1091">
        <v>6262</v>
      </c>
      <c r="M1091" s="18">
        <v>0.40421296296296294</v>
      </c>
      <c r="N1091" s="19">
        <v>7.2165549999999995E-2</v>
      </c>
      <c r="O1091">
        <v>7.1230000000000002</v>
      </c>
      <c r="Q1091" s="18">
        <v>0.15416666666666667</v>
      </c>
      <c r="R1091">
        <v>0.20662230000000001</v>
      </c>
      <c r="W1091" s="1" t="s">
        <v>212</v>
      </c>
      <c r="AB1091" t="s">
        <v>86</v>
      </c>
      <c r="AC1091" t="s">
        <v>778</v>
      </c>
      <c r="AF1091" t="s">
        <v>244</v>
      </c>
    </row>
    <row r="1092" spans="1:49" x14ac:dyDescent="0.25">
      <c r="A1092">
        <v>24</v>
      </c>
      <c r="B1092" t="s">
        <v>229</v>
      </c>
      <c r="C1092" t="s">
        <v>59</v>
      </c>
      <c r="D1092">
        <v>8.3000000000000007</v>
      </c>
      <c r="G1092" s="1" t="s">
        <v>187</v>
      </c>
      <c r="H1092" s="1" t="s">
        <v>80</v>
      </c>
      <c r="I1092" s="1" t="s">
        <v>70</v>
      </c>
      <c r="J1092">
        <v>9</v>
      </c>
      <c r="K1092" t="s">
        <v>60</v>
      </c>
      <c r="L1092">
        <v>6262</v>
      </c>
      <c r="M1092" s="18">
        <v>0.40501157407407407</v>
      </c>
      <c r="N1092">
        <v>0.79508699999999999</v>
      </c>
      <c r="O1092">
        <v>7.5039999999999996</v>
      </c>
      <c r="Q1092" s="18">
        <v>0.16954861111111111</v>
      </c>
      <c r="R1092">
        <v>0.67326960000000002</v>
      </c>
      <c r="S1092" s="74">
        <v>7.266</v>
      </c>
      <c r="U1092" s="18">
        <v>0.41200231481481481</v>
      </c>
      <c r="V1092">
        <v>0.84839779999999998</v>
      </c>
      <c r="W1092" s="1" t="s">
        <v>212</v>
      </c>
      <c r="AB1092" t="s">
        <v>85</v>
      </c>
      <c r="AC1092" t="s">
        <v>779</v>
      </c>
      <c r="AD1092" s="8">
        <v>43430</v>
      </c>
      <c r="AE1092" s="83">
        <f>AD1092-I1092</f>
        <v>79</v>
      </c>
      <c r="AF1092" t="s">
        <v>239</v>
      </c>
      <c r="AG1092" t="s">
        <v>956</v>
      </c>
      <c r="AN1092" t="s">
        <v>1803</v>
      </c>
      <c r="AV1092" s="8">
        <v>43430</v>
      </c>
      <c r="AW1092">
        <v>0</v>
      </c>
    </row>
    <row r="1093" spans="1:49" x14ac:dyDescent="0.25">
      <c r="A1093">
        <v>25</v>
      </c>
      <c r="B1093" t="s">
        <v>229</v>
      </c>
      <c r="C1093" t="s">
        <v>58</v>
      </c>
      <c r="D1093">
        <v>5.1150000000000002</v>
      </c>
      <c r="G1093" s="1" t="s">
        <v>187</v>
      </c>
      <c r="H1093" s="1" t="s">
        <v>80</v>
      </c>
      <c r="I1093" s="1" t="s">
        <v>70</v>
      </c>
      <c r="J1093">
        <v>9</v>
      </c>
      <c r="K1093" t="s">
        <v>60</v>
      </c>
      <c r="L1093">
        <v>6262</v>
      </c>
      <c r="M1093" s="18">
        <v>0.40596064814814814</v>
      </c>
      <c r="N1093">
        <v>0.1354204</v>
      </c>
      <c r="O1093">
        <v>5.0339999999999998</v>
      </c>
      <c r="Q1093" s="18">
        <v>0.17040509259259259</v>
      </c>
      <c r="R1093">
        <v>5.2211100000000003E-2</v>
      </c>
      <c r="S1093" s="74">
        <v>4.992</v>
      </c>
      <c r="U1093" s="18">
        <v>0.4131481481481481</v>
      </c>
      <c r="V1093">
        <v>0.1049495</v>
      </c>
      <c r="W1093" s="1" t="s">
        <v>212</v>
      </c>
      <c r="AB1093" t="s">
        <v>85</v>
      </c>
      <c r="AC1093" t="s">
        <v>780</v>
      </c>
      <c r="AF1093" t="s">
        <v>139</v>
      </c>
    </row>
    <row r="1094" spans="1:49" x14ac:dyDescent="0.25">
      <c r="A1094">
        <v>26</v>
      </c>
      <c r="B1094" t="s">
        <v>229</v>
      </c>
      <c r="C1094" t="s">
        <v>58</v>
      </c>
      <c r="D1094">
        <v>7.0380000000000003</v>
      </c>
      <c r="G1094" s="1" t="s">
        <v>187</v>
      </c>
      <c r="H1094" s="1" t="s">
        <v>80</v>
      </c>
      <c r="I1094" s="1" t="s">
        <v>70</v>
      </c>
      <c r="J1094">
        <v>9</v>
      </c>
      <c r="K1094" t="s">
        <v>60</v>
      </c>
      <c r="L1094">
        <v>6262</v>
      </c>
      <c r="M1094" s="18">
        <v>0.40673611111111113</v>
      </c>
      <c r="N1094" s="19">
        <v>8.4525180000000005E-2</v>
      </c>
      <c r="O1094">
        <v>6.9630000000000001</v>
      </c>
      <c r="Q1094" s="18">
        <v>0.17108796296296294</v>
      </c>
      <c r="R1094">
        <v>0.1059191</v>
      </c>
      <c r="W1094" s="1" t="s">
        <v>212</v>
      </c>
      <c r="AB1094" t="s">
        <v>84</v>
      </c>
      <c r="AC1094" t="s">
        <v>781</v>
      </c>
    </row>
    <row r="1095" spans="1:49" x14ac:dyDescent="0.25">
      <c r="A1095">
        <v>27</v>
      </c>
      <c r="B1095" t="s">
        <v>229</v>
      </c>
      <c r="C1095" t="s">
        <v>58</v>
      </c>
      <c r="D1095">
        <v>8.1880000000000006</v>
      </c>
      <c r="G1095" s="1" t="s">
        <v>187</v>
      </c>
      <c r="H1095" s="1" t="s">
        <v>80</v>
      </c>
      <c r="I1095" s="1" t="s">
        <v>70</v>
      </c>
      <c r="J1095">
        <v>9</v>
      </c>
      <c r="K1095" t="s">
        <v>60</v>
      </c>
      <c r="L1095">
        <v>6262</v>
      </c>
      <c r="M1095" s="18">
        <v>0.40747685185185184</v>
      </c>
      <c r="N1095">
        <v>1.0307489999999999</v>
      </c>
      <c r="O1095">
        <v>7.9630000000000001</v>
      </c>
      <c r="Q1095" s="18">
        <v>0.17182870370370371</v>
      </c>
      <c r="R1095">
        <v>0.87855970000000005</v>
      </c>
      <c r="S1095" s="74">
        <v>7.7169999999999996</v>
      </c>
      <c r="U1095" s="18">
        <v>0.42108796296296297</v>
      </c>
      <c r="V1095">
        <v>1.173006</v>
      </c>
      <c r="W1095" s="1" t="s">
        <v>212</v>
      </c>
      <c r="AB1095" t="s">
        <v>85</v>
      </c>
      <c r="AC1095" t="s">
        <v>782</v>
      </c>
      <c r="AD1095" s="8">
        <v>43382</v>
      </c>
      <c r="AE1095">
        <v>31</v>
      </c>
      <c r="AF1095" t="s">
        <v>284</v>
      </c>
      <c r="AG1095" t="s">
        <v>956</v>
      </c>
      <c r="AI1095">
        <v>29</v>
      </c>
      <c r="AJ1095">
        <v>1</v>
      </c>
      <c r="AK1095" s="53">
        <v>0.63541666666666663</v>
      </c>
      <c r="AL1095" s="8">
        <v>43392</v>
      </c>
      <c r="AM1095" s="53">
        <v>0.47222222222222227</v>
      </c>
      <c r="AV1095" s="8">
        <v>43392</v>
      </c>
      <c r="AW1095">
        <v>0</v>
      </c>
    </row>
    <row r="1096" spans="1:49" x14ac:dyDescent="0.25">
      <c r="A1096">
        <v>28</v>
      </c>
      <c r="B1096" t="s">
        <v>229</v>
      </c>
      <c r="C1096" t="s">
        <v>59</v>
      </c>
      <c r="D1096">
        <v>5.7409999999999997</v>
      </c>
      <c r="G1096" s="1" t="s">
        <v>187</v>
      </c>
      <c r="H1096" s="1" t="s">
        <v>80</v>
      </c>
      <c r="I1096" s="1" t="s">
        <v>70</v>
      </c>
      <c r="J1096">
        <v>9</v>
      </c>
      <c r="K1096" t="s">
        <v>60</v>
      </c>
      <c r="L1096">
        <v>6262</v>
      </c>
      <c r="M1096" s="18">
        <v>0.40841435185185188</v>
      </c>
      <c r="N1096" s="19">
        <v>9.0086669999999994E-2</v>
      </c>
      <c r="O1096">
        <v>5.6749999999999998</v>
      </c>
      <c r="Q1096" s="18">
        <v>0.17271990740740739</v>
      </c>
      <c r="R1096" s="19">
        <v>7.7842049999999996E-2</v>
      </c>
      <c r="S1096" s="74">
        <v>5.6390000000000002</v>
      </c>
      <c r="T1096" s="19"/>
      <c r="U1096" s="18">
        <v>0.42224537037037035</v>
      </c>
      <c r="V1096">
        <v>0.1000075</v>
      </c>
      <c r="W1096" s="1" t="s">
        <v>212</v>
      </c>
      <c r="AB1096" t="s">
        <v>85</v>
      </c>
      <c r="AC1096" t="s">
        <v>783</v>
      </c>
      <c r="AF1096" t="s">
        <v>163</v>
      </c>
    </row>
    <row r="1097" spans="1:49" x14ac:dyDescent="0.25">
      <c r="A1097">
        <v>29</v>
      </c>
      <c r="B1097" t="s">
        <v>229</v>
      </c>
      <c r="C1097" t="s">
        <v>58</v>
      </c>
      <c r="D1097">
        <v>4.8899999999999997</v>
      </c>
      <c r="G1097" s="1" t="s">
        <v>187</v>
      </c>
      <c r="H1097" s="1" t="s">
        <v>80</v>
      </c>
      <c r="I1097" s="1" t="s">
        <v>70</v>
      </c>
      <c r="J1097">
        <v>9</v>
      </c>
      <c r="K1097" t="s">
        <v>60</v>
      </c>
      <c r="L1097">
        <v>6262</v>
      </c>
      <c r="M1097" s="18">
        <v>0.40920138888888885</v>
      </c>
      <c r="N1097">
        <v>0.101032</v>
      </c>
      <c r="O1097">
        <v>4.5439999999999996</v>
      </c>
      <c r="Q1097" s="18">
        <v>0.17355324074074074</v>
      </c>
      <c r="R1097" s="19">
        <v>5.4163450000000002E-2</v>
      </c>
      <c r="T1097" s="19"/>
      <c r="U1097" s="19"/>
      <c r="W1097" s="1" t="s">
        <v>212</v>
      </c>
      <c r="AB1097" t="s">
        <v>84</v>
      </c>
      <c r="AC1097" t="s">
        <v>784</v>
      </c>
    </row>
    <row r="1098" spans="1:49" x14ac:dyDescent="0.25">
      <c r="A1098">
        <v>30</v>
      </c>
      <c r="B1098" t="s">
        <v>229</v>
      </c>
      <c r="C1098" t="s">
        <v>58</v>
      </c>
      <c r="D1098">
        <v>7.0209999999999999</v>
      </c>
      <c r="G1098" s="1" t="s">
        <v>87</v>
      </c>
      <c r="H1098" s="1" t="s">
        <v>80</v>
      </c>
      <c r="I1098" s="1" t="s">
        <v>70</v>
      </c>
      <c r="J1098">
        <v>24</v>
      </c>
      <c r="K1098" t="s">
        <v>60</v>
      </c>
      <c r="L1098">
        <v>6262</v>
      </c>
      <c r="M1098" s="18">
        <v>0.40993055555555552</v>
      </c>
      <c r="N1098">
        <v>1.315436</v>
      </c>
      <c r="O1098">
        <v>6.0140000000000002</v>
      </c>
      <c r="Q1098" s="18">
        <v>0.17438657407407407</v>
      </c>
      <c r="R1098">
        <v>0.85316510000000001</v>
      </c>
      <c r="W1098" s="1" t="s">
        <v>212</v>
      </c>
      <c r="AB1098" t="s">
        <v>84</v>
      </c>
      <c r="AC1098" t="s">
        <v>785</v>
      </c>
    </row>
    <row r="1099" spans="1:49" x14ac:dyDescent="0.25">
      <c r="A1099">
        <v>31</v>
      </c>
      <c r="B1099" t="s">
        <v>229</v>
      </c>
      <c r="C1099" t="s">
        <v>58</v>
      </c>
      <c r="D1099">
        <v>4.74</v>
      </c>
      <c r="G1099" s="1" t="s">
        <v>187</v>
      </c>
      <c r="H1099" s="1" t="s">
        <v>80</v>
      </c>
      <c r="I1099" s="1" t="s">
        <v>70</v>
      </c>
      <c r="J1099">
        <v>9</v>
      </c>
      <c r="K1099" t="s">
        <v>60</v>
      </c>
      <c r="L1099">
        <v>6262</v>
      </c>
      <c r="M1099" s="18">
        <v>0.41104166666666669</v>
      </c>
      <c r="N1099" s="19">
        <v>6.2707470000000001E-2</v>
      </c>
      <c r="O1099">
        <v>4.7009999999999996</v>
      </c>
      <c r="Q1099" s="18">
        <v>0.17532407407407405</v>
      </c>
      <c r="R1099" s="19">
        <v>9.7645419999999997E-2</v>
      </c>
      <c r="S1099" s="74">
        <v>4.6589999999999998</v>
      </c>
      <c r="T1099" s="19"/>
      <c r="U1099" s="18">
        <v>0.4230902777777778</v>
      </c>
      <c r="V1099">
        <v>0.40595619999999999</v>
      </c>
      <c r="W1099" s="1" t="s">
        <v>212</v>
      </c>
      <c r="AB1099" t="s">
        <v>85</v>
      </c>
      <c r="AC1099" t="s">
        <v>786</v>
      </c>
      <c r="AF1099" t="s">
        <v>162</v>
      </c>
    </row>
    <row r="1100" spans="1:49" x14ac:dyDescent="0.25">
      <c r="A1100">
        <v>32</v>
      </c>
      <c r="B1100" t="s">
        <v>229</v>
      </c>
      <c r="C1100" t="s">
        <v>58</v>
      </c>
      <c r="D1100">
        <v>6.1539999999999999</v>
      </c>
      <c r="G1100" s="1" t="s">
        <v>187</v>
      </c>
      <c r="H1100" s="1" t="s">
        <v>80</v>
      </c>
      <c r="I1100" s="1" t="s">
        <v>70</v>
      </c>
      <c r="J1100">
        <v>9</v>
      </c>
      <c r="K1100" t="s">
        <v>60</v>
      </c>
      <c r="L1100">
        <v>6262</v>
      </c>
      <c r="M1100" s="18">
        <v>0.41177083333333336</v>
      </c>
      <c r="N1100">
        <v>0.86417460000000001</v>
      </c>
      <c r="O1100">
        <v>5.9630000000000001</v>
      </c>
      <c r="Q1100" s="18">
        <v>0.17612268518518517</v>
      </c>
      <c r="R1100">
        <v>0.81435829999999998</v>
      </c>
      <c r="W1100" s="1" t="s">
        <v>212</v>
      </c>
      <c r="AB1100" t="s">
        <v>86</v>
      </c>
      <c r="AC1100" t="s">
        <v>787</v>
      </c>
      <c r="AF1100" t="s">
        <v>137</v>
      </c>
    </row>
    <row r="1101" spans="1:49" x14ac:dyDescent="0.25">
      <c r="A1101">
        <v>33</v>
      </c>
      <c r="B1101" t="s">
        <v>229</v>
      </c>
      <c r="C1101" t="s">
        <v>58</v>
      </c>
      <c r="D1101">
        <v>6.4470000000000001</v>
      </c>
      <c r="G1101" s="1" t="s">
        <v>187</v>
      </c>
      <c r="H1101" s="1" t="s">
        <v>80</v>
      </c>
      <c r="I1101" s="1" t="s">
        <v>70</v>
      </c>
      <c r="J1101">
        <v>9</v>
      </c>
      <c r="K1101" t="s">
        <v>60</v>
      </c>
      <c r="L1101">
        <v>6262</v>
      </c>
      <c r="M1101" s="18">
        <v>0.41273148148148148</v>
      </c>
      <c r="N1101" s="19">
        <v>8.6048449999999999E-2</v>
      </c>
      <c r="O1101">
        <v>6.3940000000000001</v>
      </c>
      <c r="Q1101" s="18">
        <v>0.17703703703703702</v>
      </c>
      <c r="R1101" s="19">
        <v>6.9289879999999998E-2</v>
      </c>
      <c r="T1101" s="19"/>
      <c r="U1101" s="19"/>
      <c r="W1101" s="1" t="s">
        <v>212</v>
      </c>
      <c r="AB1101" t="s">
        <v>86</v>
      </c>
      <c r="AC1101" t="s">
        <v>788</v>
      </c>
      <c r="AF1101" t="s">
        <v>170</v>
      </c>
    </row>
    <row r="1102" spans="1:49" x14ac:dyDescent="0.25">
      <c r="A1102">
        <v>34</v>
      </c>
      <c r="B1102" t="s">
        <v>229</v>
      </c>
      <c r="C1102" t="s">
        <v>58</v>
      </c>
      <c r="D1102">
        <v>7.282</v>
      </c>
      <c r="G1102" s="1" t="s">
        <v>187</v>
      </c>
      <c r="H1102" s="1" t="s">
        <v>80</v>
      </c>
      <c r="I1102" s="1" t="s">
        <v>70</v>
      </c>
      <c r="J1102">
        <v>9</v>
      </c>
      <c r="K1102" t="s">
        <v>60</v>
      </c>
      <c r="L1102">
        <v>6262</v>
      </c>
      <c r="M1102" s="18">
        <v>0.41363425925925923</v>
      </c>
      <c r="N1102">
        <v>0.1086746</v>
      </c>
      <c r="O1102">
        <v>7.2279999999999998</v>
      </c>
      <c r="Q1102" s="18">
        <v>0.17778935185185185</v>
      </c>
      <c r="R1102" s="19">
        <v>5.2364380000000002E-2</v>
      </c>
      <c r="T1102" s="19"/>
      <c r="U1102" s="19"/>
      <c r="W1102" s="1" t="s">
        <v>212</v>
      </c>
      <c r="AB1102" t="s">
        <v>84</v>
      </c>
      <c r="AC1102" t="s">
        <v>789</v>
      </c>
    </row>
    <row r="1103" spans="1:49" x14ac:dyDescent="0.25">
      <c r="A1103">
        <v>35</v>
      </c>
      <c r="B1103" t="s">
        <v>229</v>
      </c>
      <c r="C1103" t="s">
        <v>58</v>
      </c>
      <c r="D1103">
        <v>8.0280000000000005</v>
      </c>
      <c r="G1103" s="1" t="s">
        <v>187</v>
      </c>
      <c r="H1103" s="1" t="s">
        <v>80</v>
      </c>
      <c r="I1103" s="1" t="s">
        <v>70</v>
      </c>
      <c r="J1103">
        <v>9</v>
      </c>
      <c r="K1103" t="s">
        <v>60</v>
      </c>
      <c r="L1103">
        <v>6262</v>
      </c>
      <c r="M1103" s="18">
        <v>0.41439814814814818</v>
      </c>
      <c r="N1103" s="19">
        <v>9.0717629999999994E-2</v>
      </c>
      <c r="O1103">
        <v>7.9370000000000003</v>
      </c>
      <c r="Q1103" s="18">
        <v>0.17851851851851852</v>
      </c>
      <c r="R1103" s="19">
        <v>6.4290589999999995E-2</v>
      </c>
      <c r="T1103" s="19"/>
      <c r="U1103" s="19"/>
      <c r="W1103" s="1" t="s">
        <v>212</v>
      </c>
      <c r="AB1103" t="s">
        <v>86</v>
      </c>
      <c r="AC1103" t="s">
        <v>790</v>
      </c>
      <c r="AF1103" t="s">
        <v>168</v>
      </c>
    </row>
    <row r="1104" spans="1:49" x14ac:dyDescent="0.25">
      <c r="A1104">
        <v>36</v>
      </c>
      <c r="B1104" t="s">
        <v>229</v>
      </c>
      <c r="C1104" t="s">
        <v>58</v>
      </c>
      <c r="D1104">
        <v>7.7969999999999997</v>
      </c>
      <c r="G1104" s="1" t="s">
        <v>187</v>
      </c>
      <c r="H1104" s="1" t="s">
        <v>80</v>
      </c>
      <c r="I1104" s="1" t="s">
        <v>70</v>
      </c>
      <c r="J1104">
        <v>9</v>
      </c>
      <c r="K1104" t="s">
        <v>60</v>
      </c>
      <c r="L1104">
        <v>6262</v>
      </c>
      <c r="M1104" s="18">
        <v>0.4152777777777778</v>
      </c>
      <c r="N1104" s="19">
        <v>8.322562E-2</v>
      </c>
      <c r="O1104">
        <v>6.3869999999999996</v>
      </c>
      <c r="Q1104" s="18">
        <v>0.17930555555555558</v>
      </c>
      <c r="R1104" s="19">
        <v>9.0530920000000001E-2</v>
      </c>
      <c r="T1104" s="19"/>
      <c r="U1104" s="19"/>
      <c r="W1104" s="1" t="s">
        <v>212</v>
      </c>
      <c r="AB1104" t="s">
        <v>86</v>
      </c>
      <c r="AC1104" t="s">
        <v>791</v>
      </c>
      <c r="AF1104" t="s">
        <v>236</v>
      </c>
    </row>
    <row r="1105" spans="1:49" x14ac:dyDescent="0.25">
      <c r="A1105">
        <v>37</v>
      </c>
      <c r="B1105" t="s">
        <v>229</v>
      </c>
      <c r="C1105" t="s">
        <v>58</v>
      </c>
      <c r="D1105">
        <v>5.9619999999999997</v>
      </c>
      <c r="G1105" s="1" t="s">
        <v>187</v>
      </c>
      <c r="H1105" s="1" t="s">
        <v>80</v>
      </c>
      <c r="I1105" s="1" t="s">
        <v>70</v>
      </c>
      <c r="J1105">
        <v>9</v>
      </c>
      <c r="K1105" t="s">
        <v>60</v>
      </c>
      <c r="L1105">
        <v>6262</v>
      </c>
      <c r="M1105" s="18">
        <v>0.41600694444444447</v>
      </c>
      <c r="N1105">
        <v>0.1316833</v>
      </c>
      <c r="O1105">
        <v>5.88</v>
      </c>
      <c r="Q1105" s="18">
        <v>0.18005787037037035</v>
      </c>
      <c r="R1105">
        <v>0.100104</v>
      </c>
      <c r="S1105" s="74">
        <v>5.8550000000000004</v>
      </c>
      <c r="U1105" s="18">
        <v>0.41396990740740741</v>
      </c>
      <c r="V1105">
        <v>0.1220908</v>
      </c>
      <c r="W1105" s="1" t="s">
        <v>212</v>
      </c>
      <c r="AB1105" t="s">
        <v>85</v>
      </c>
      <c r="AC1105" t="s">
        <v>792</v>
      </c>
      <c r="AF1105" t="s">
        <v>158</v>
      </c>
    </row>
    <row r="1106" spans="1:49" x14ac:dyDescent="0.25">
      <c r="A1106">
        <v>38</v>
      </c>
      <c r="B1106" t="s">
        <v>229</v>
      </c>
      <c r="C1106" t="s">
        <v>58</v>
      </c>
      <c r="D1106">
        <v>7.1429999999999998</v>
      </c>
      <c r="G1106" s="1" t="s">
        <v>87</v>
      </c>
      <c r="H1106" s="1" t="s">
        <v>80</v>
      </c>
      <c r="I1106" s="1" t="s">
        <v>70</v>
      </c>
      <c r="J1106">
        <v>24</v>
      </c>
      <c r="K1106" t="s">
        <v>60</v>
      </c>
      <c r="L1106">
        <v>6262</v>
      </c>
      <c r="M1106" s="18">
        <v>0.41677083333333331</v>
      </c>
      <c r="N1106">
        <v>1.022467</v>
      </c>
      <c r="O1106">
        <v>6.4349999999999996</v>
      </c>
      <c r="Q1106" s="18">
        <v>0.18079861111111109</v>
      </c>
      <c r="R1106">
        <v>0.83863100000000002</v>
      </c>
      <c r="S1106" s="74">
        <v>6.2359999999999998</v>
      </c>
      <c r="U1106" s="18">
        <v>0.4153587962962963</v>
      </c>
      <c r="V1106">
        <v>1.1370640000000001</v>
      </c>
      <c r="W1106" s="1" t="s">
        <v>212</v>
      </c>
      <c r="AB1106" t="s">
        <v>85</v>
      </c>
      <c r="AC1106" t="s">
        <v>793</v>
      </c>
      <c r="AD1106" s="8">
        <v>43382</v>
      </c>
      <c r="AE1106">
        <v>31</v>
      </c>
      <c r="AF1106" t="s">
        <v>285</v>
      </c>
      <c r="AG1106" t="s">
        <v>956</v>
      </c>
      <c r="AI1106">
        <v>20</v>
      </c>
      <c r="AJ1106">
        <v>1</v>
      </c>
      <c r="AK1106" s="53">
        <v>0.63541666666666663</v>
      </c>
      <c r="AL1106" s="8">
        <v>43390</v>
      </c>
      <c r="AM1106" s="53">
        <v>0.83333333333333337</v>
      </c>
      <c r="AO1106">
        <v>7</v>
      </c>
      <c r="AP1106">
        <v>15</v>
      </c>
      <c r="AQ1106" s="8">
        <v>43390</v>
      </c>
      <c r="AR1106" s="53">
        <v>0.83333333333333337</v>
      </c>
      <c r="AS1106" s="8">
        <v>43475</v>
      </c>
      <c r="AT1106" s="53">
        <v>0.83333333333333337</v>
      </c>
      <c r="AV1106" s="8">
        <v>43475</v>
      </c>
      <c r="AW1106">
        <v>0</v>
      </c>
    </row>
    <row r="1107" spans="1:49" x14ac:dyDescent="0.25">
      <c r="A1107">
        <v>39</v>
      </c>
      <c r="B1107" t="s">
        <v>229</v>
      </c>
      <c r="C1107" t="s">
        <v>58</v>
      </c>
      <c r="D1107">
        <v>6.2110000000000003</v>
      </c>
      <c r="G1107" s="1" t="s">
        <v>187</v>
      </c>
      <c r="H1107" s="1" t="s">
        <v>80</v>
      </c>
      <c r="I1107" s="1" t="s">
        <v>70</v>
      </c>
      <c r="J1107">
        <v>9</v>
      </c>
      <c r="K1107" t="s">
        <v>60</v>
      </c>
      <c r="L1107">
        <v>6262</v>
      </c>
      <c r="M1107" s="18">
        <v>0.41783564814814816</v>
      </c>
      <c r="N1107">
        <v>0.10568180000000001</v>
      </c>
      <c r="O1107">
        <v>6.1459999999999999</v>
      </c>
      <c r="Q1107" s="18">
        <v>0.18214120370370371</v>
      </c>
      <c r="R1107" s="19">
        <v>8.7913069999999996E-2</v>
      </c>
      <c r="S1107" s="74">
        <v>6.1139999999999999</v>
      </c>
      <c r="T1107" s="19"/>
      <c r="U1107" s="18">
        <v>0.41642361111111109</v>
      </c>
      <c r="V1107" s="19">
        <v>9.2584319999999998E-2</v>
      </c>
      <c r="W1107" s="1" t="s">
        <v>212</v>
      </c>
      <c r="AB1107" t="s">
        <v>85</v>
      </c>
      <c r="AC1107" t="s">
        <v>794</v>
      </c>
      <c r="AF1107" t="s">
        <v>286</v>
      </c>
    </row>
    <row r="1108" spans="1:49" x14ac:dyDescent="0.25">
      <c r="A1108">
        <v>40</v>
      </c>
      <c r="B1108" t="s">
        <v>229</v>
      </c>
      <c r="C1108" t="s">
        <v>58</v>
      </c>
      <c r="D1108">
        <v>5.4619999999999997</v>
      </c>
      <c r="G1108" s="1" t="s">
        <v>187</v>
      </c>
      <c r="H1108" s="1" t="s">
        <v>80</v>
      </c>
      <c r="I1108" s="1" t="s">
        <v>70</v>
      </c>
      <c r="J1108">
        <v>9</v>
      </c>
      <c r="K1108" t="s">
        <v>60</v>
      </c>
      <c r="L1108">
        <v>6262</v>
      </c>
      <c r="M1108" s="18">
        <v>0.41862268518518514</v>
      </c>
      <c r="N1108" s="19">
        <v>5.720592E-2</v>
      </c>
      <c r="O1108">
        <v>5.407</v>
      </c>
      <c r="Q1108" s="18">
        <v>0.18292824074074074</v>
      </c>
      <c r="R1108" s="19">
        <v>4.6324850000000001E-2</v>
      </c>
      <c r="S1108" s="74">
        <v>5.3920000000000003</v>
      </c>
      <c r="T1108" s="19"/>
      <c r="U1108" s="18">
        <v>0.41717592592592595</v>
      </c>
      <c r="V1108" s="19">
        <v>5.834027E-2</v>
      </c>
      <c r="W1108" s="1" t="s">
        <v>212</v>
      </c>
      <c r="AB1108" t="s">
        <v>85</v>
      </c>
      <c r="AC1108" t="s">
        <v>795</v>
      </c>
      <c r="AF1108" t="s">
        <v>292</v>
      </c>
    </row>
    <row r="1109" spans="1:49" x14ac:dyDescent="0.25">
      <c r="A1109">
        <v>41</v>
      </c>
      <c r="B1109" t="s">
        <v>229</v>
      </c>
      <c r="C1109" t="s">
        <v>58</v>
      </c>
      <c r="D1109">
        <v>7.1849999999999996</v>
      </c>
      <c r="G1109" s="1" t="s">
        <v>187</v>
      </c>
      <c r="H1109" s="1" t="s">
        <v>80</v>
      </c>
      <c r="I1109" s="1" t="s">
        <v>70</v>
      </c>
      <c r="J1109">
        <v>9</v>
      </c>
      <c r="K1109" t="s">
        <v>60</v>
      </c>
      <c r="L1109">
        <v>6262</v>
      </c>
      <c r="M1109" s="18">
        <v>0.41934027777777777</v>
      </c>
      <c r="N1109">
        <v>0.80207340000000005</v>
      </c>
      <c r="O1109">
        <v>6.9779999999999998</v>
      </c>
      <c r="Q1109" s="18">
        <v>0.18378472222222222</v>
      </c>
      <c r="R1109">
        <v>0.73805109999999996</v>
      </c>
      <c r="W1109" s="1" t="s">
        <v>212</v>
      </c>
      <c r="AB1109" t="s">
        <v>86</v>
      </c>
      <c r="AC1109" t="s">
        <v>796</v>
      </c>
      <c r="AF1109" t="s">
        <v>131</v>
      </c>
    </row>
    <row r="1110" spans="1:49" x14ac:dyDescent="0.25">
      <c r="A1110">
        <v>42</v>
      </c>
      <c r="B1110" t="s">
        <v>229</v>
      </c>
      <c r="C1110" t="s">
        <v>58</v>
      </c>
      <c r="D1110">
        <v>8.4139999999999997</v>
      </c>
      <c r="G1110" s="1" t="s">
        <v>187</v>
      </c>
      <c r="H1110" s="1" t="s">
        <v>80</v>
      </c>
      <c r="I1110" s="1" t="s">
        <v>70</v>
      </c>
      <c r="J1110">
        <v>9</v>
      </c>
      <c r="K1110" t="s">
        <v>60</v>
      </c>
      <c r="L1110">
        <v>6262</v>
      </c>
      <c r="M1110" s="18">
        <v>0.42026620370370371</v>
      </c>
      <c r="N1110">
        <v>0.17547650000000001</v>
      </c>
      <c r="O1110">
        <v>8.4009999999999998</v>
      </c>
      <c r="Q1110" s="18">
        <v>0.18471064814814817</v>
      </c>
      <c r="R1110">
        <v>0.1563756</v>
      </c>
      <c r="W1110" s="1" t="s">
        <v>212</v>
      </c>
      <c r="AB1110" t="s">
        <v>84</v>
      </c>
      <c r="AC1110" t="s">
        <v>797</v>
      </c>
    </row>
    <row r="1111" spans="1:49" x14ac:dyDescent="0.25">
      <c r="A1111">
        <v>43</v>
      </c>
      <c r="B1111" t="s">
        <v>229</v>
      </c>
      <c r="C1111" t="s">
        <v>58</v>
      </c>
      <c r="D1111">
        <v>8.2550000000000008</v>
      </c>
      <c r="G1111" s="1" t="s">
        <v>187</v>
      </c>
      <c r="H1111" s="1" t="s">
        <v>80</v>
      </c>
      <c r="I1111" s="1" t="s">
        <v>70</v>
      </c>
      <c r="J1111">
        <v>9</v>
      </c>
      <c r="K1111" t="s">
        <v>60</v>
      </c>
      <c r="L1111">
        <v>6262</v>
      </c>
      <c r="M1111" s="18">
        <v>0.42106481481481484</v>
      </c>
      <c r="N1111">
        <v>0.17211609999999999</v>
      </c>
      <c r="O1111">
        <v>8.173</v>
      </c>
      <c r="Q1111" s="18">
        <v>0.18564814814814815</v>
      </c>
      <c r="R1111">
        <v>0.12033820000000001</v>
      </c>
      <c r="S1111" s="74">
        <v>8.1159999999999997</v>
      </c>
      <c r="U1111" s="18">
        <v>0.41790509259259262</v>
      </c>
      <c r="V1111">
        <v>0.11892030000000001</v>
      </c>
      <c r="W1111" s="1" t="s">
        <v>212</v>
      </c>
      <c r="AB1111" t="s">
        <v>85</v>
      </c>
      <c r="AC1111" t="s">
        <v>798</v>
      </c>
      <c r="AD1111" s="8">
        <v>43424</v>
      </c>
      <c r="AE1111" s="83">
        <f>AD1111-I1111</f>
        <v>73</v>
      </c>
      <c r="AF1111" t="s">
        <v>151</v>
      </c>
      <c r="AG1111" t="s">
        <v>956</v>
      </c>
      <c r="AH1111" s="8">
        <v>43424</v>
      </c>
      <c r="AI1111">
        <v>32</v>
      </c>
      <c r="AJ1111">
        <v>2</v>
      </c>
      <c r="AK1111" s="53">
        <v>0.46388888888888885</v>
      </c>
      <c r="AL1111" s="8">
        <v>43430</v>
      </c>
      <c r="AM1111" s="53">
        <v>0.63194444444444442</v>
      </c>
      <c r="AV1111" s="8">
        <v>43430</v>
      </c>
      <c r="AW1111">
        <v>0</v>
      </c>
    </row>
    <row r="1112" spans="1:49" x14ac:dyDescent="0.25">
      <c r="A1112">
        <v>44</v>
      </c>
      <c r="B1112" t="s">
        <v>229</v>
      </c>
      <c r="C1112" t="s">
        <v>58</v>
      </c>
      <c r="D1112">
        <v>9.6750000000000007</v>
      </c>
      <c r="G1112" s="1" t="s">
        <v>187</v>
      </c>
      <c r="H1112" s="1" t="s">
        <v>80</v>
      </c>
      <c r="I1112" s="1" t="s">
        <v>70</v>
      </c>
      <c r="J1112">
        <v>9</v>
      </c>
      <c r="K1112" t="s">
        <v>60</v>
      </c>
      <c r="L1112">
        <v>6262</v>
      </c>
      <c r="M1112" s="18">
        <v>0.42192129629629632</v>
      </c>
      <c r="N1112">
        <v>0.1636775</v>
      </c>
      <c r="O1112">
        <v>9.391</v>
      </c>
      <c r="Q1112" s="18">
        <v>0.18638888888888891</v>
      </c>
      <c r="R1112">
        <v>0.1150355</v>
      </c>
      <c r="S1112" s="74">
        <v>9.3450000000000006</v>
      </c>
      <c r="U1112" s="18">
        <v>0.41870370370370374</v>
      </c>
      <c r="V1112">
        <v>0.1596909</v>
      </c>
      <c r="W1112" s="1" t="s">
        <v>212</v>
      </c>
      <c r="AB1112" t="s">
        <v>85</v>
      </c>
      <c r="AC1112" t="s">
        <v>799</v>
      </c>
      <c r="AF1112" t="s">
        <v>153</v>
      </c>
    </row>
    <row r="1113" spans="1:49" x14ac:dyDescent="0.25">
      <c r="A1113">
        <v>45</v>
      </c>
      <c r="B1113" t="s">
        <v>229</v>
      </c>
      <c r="C1113" t="s">
        <v>58</v>
      </c>
      <c r="D1113">
        <v>7.0149999999999997</v>
      </c>
      <c r="G1113" s="1" t="s">
        <v>187</v>
      </c>
      <c r="H1113" s="1" t="s">
        <v>80</v>
      </c>
      <c r="I1113" s="1" t="s">
        <v>70</v>
      </c>
      <c r="J1113">
        <v>9</v>
      </c>
      <c r="K1113" t="s">
        <v>60</v>
      </c>
      <c r="L1113">
        <v>6262</v>
      </c>
      <c r="M1113" s="18">
        <v>0.4227083333333333</v>
      </c>
      <c r="N1113" s="19">
        <v>7.8189869999999995E-2</v>
      </c>
      <c r="O1113">
        <v>6.9619999999999997</v>
      </c>
      <c r="Q1113" s="18">
        <v>0.1872800925925926</v>
      </c>
      <c r="R1113" s="19">
        <v>8.5060430000000006E-2</v>
      </c>
      <c r="T1113" s="19"/>
      <c r="U1113" s="19"/>
      <c r="W1113" s="1" t="s">
        <v>212</v>
      </c>
      <c r="AB1113" t="s">
        <v>86</v>
      </c>
      <c r="AC1113" t="s">
        <v>800</v>
      </c>
      <c r="AF1113" t="s">
        <v>130</v>
      </c>
    </row>
    <row r="1114" spans="1:49" x14ac:dyDescent="0.25">
      <c r="A1114">
        <v>46</v>
      </c>
      <c r="C1114" t="s">
        <v>58</v>
      </c>
      <c r="G1114" s="1" t="s">
        <v>187</v>
      </c>
      <c r="H1114" s="1" t="s">
        <v>80</v>
      </c>
      <c r="I1114" s="1" t="s">
        <v>70</v>
      </c>
      <c r="J1114">
        <v>9</v>
      </c>
      <c r="K1114" t="s">
        <v>60</v>
      </c>
      <c r="M1114" s="18"/>
      <c r="N1114" s="19"/>
      <c r="Q1114" s="18"/>
      <c r="R1114" s="19"/>
      <c r="T1114" s="19"/>
      <c r="U1114" s="19"/>
      <c r="W1114" s="1" t="s">
        <v>212</v>
      </c>
      <c r="AB1114" t="s">
        <v>85</v>
      </c>
      <c r="AC1114" t="s">
        <v>1782</v>
      </c>
      <c r="AD1114" s="8">
        <v>43411</v>
      </c>
      <c r="AE1114" s="83">
        <f>AD1114-I1114</f>
        <v>60</v>
      </c>
      <c r="AF1114" t="s">
        <v>156</v>
      </c>
      <c r="AG1114" t="s">
        <v>956</v>
      </c>
      <c r="AH1114" s="8">
        <v>43411</v>
      </c>
      <c r="AI1114">
        <v>27</v>
      </c>
      <c r="AJ1114">
        <v>2</v>
      </c>
      <c r="AK1114" s="53">
        <v>0.5708333333333333</v>
      </c>
      <c r="AL1114" s="8">
        <v>43421</v>
      </c>
      <c r="AM1114" s="53">
        <v>0.84722222222222221</v>
      </c>
      <c r="AO1114">
        <v>5</v>
      </c>
      <c r="AP1114">
        <v>20</v>
      </c>
      <c r="AQ1114" s="8">
        <v>43421</v>
      </c>
      <c r="AR1114" s="53">
        <v>0.84722222222222221</v>
      </c>
      <c r="AS1114" s="8">
        <v>43516</v>
      </c>
      <c r="AT1114" s="53">
        <v>0.83333333333333337</v>
      </c>
      <c r="AV1114" s="8">
        <v>43516</v>
      </c>
      <c r="AW1114">
        <v>0</v>
      </c>
    </row>
    <row r="1115" spans="1:49" x14ac:dyDescent="0.25">
      <c r="A1115">
        <v>47</v>
      </c>
      <c r="B1115" t="s">
        <v>229</v>
      </c>
      <c r="C1115" t="s">
        <v>231</v>
      </c>
      <c r="G1115" s="1" t="s">
        <v>187</v>
      </c>
      <c r="H1115" s="1" t="s">
        <v>80</v>
      </c>
      <c r="I1115" s="1" t="s">
        <v>70</v>
      </c>
      <c r="J1115">
        <v>9</v>
      </c>
      <c r="K1115" t="s">
        <v>60</v>
      </c>
      <c r="L1115">
        <v>6262</v>
      </c>
      <c r="M1115" s="18">
        <v>0.42347222222222225</v>
      </c>
      <c r="N1115" s="19">
        <v>1.467134E-2</v>
      </c>
      <c r="Q1115" s="18">
        <v>0.18810185185185188</v>
      </c>
      <c r="R1115" s="19">
        <v>1.2087290000000001E-2</v>
      </c>
      <c r="T1115" s="19"/>
      <c r="U1115" s="18">
        <v>0.41957175925925921</v>
      </c>
      <c r="V1115" s="19">
        <v>1.5942390000000001E-2</v>
      </c>
      <c r="W1115" s="1" t="s">
        <v>212</v>
      </c>
    </row>
    <row r="1116" spans="1:49" x14ac:dyDescent="0.25">
      <c r="A1116">
        <v>48</v>
      </c>
      <c r="B1116" t="s">
        <v>229</v>
      </c>
      <c r="C1116" t="s">
        <v>231</v>
      </c>
      <c r="E1116" s="1" t="s">
        <v>594</v>
      </c>
      <c r="G1116" s="1" t="s">
        <v>187</v>
      </c>
      <c r="H1116" s="1" t="s">
        <v>80</v>
      </c>
      <c r="I1116" s="1" t="s">
        <v>70</v>
      </c>
      <c r="J1116">
        <v>9</v>
      </c>
      <c r="K1116" t="s">
        <v>60</v>
      </c>
      <c r="L1116">
        <v>6262</v>
      </c>
      <c r="M1116" s="18">
        <v>0.42451388888888886</v>
      </c>
      <c r="N1116" s="19">
        <v>1.234064E-2</v>
      </c>
      <c r="P1116" s="53">
        <v>0.5180555555555556</v>
      </c>
      <c r="Q1116" s="18">
        <v>0.18873842592592593</v>
      </c>
      <c r="R1116" s="19">
        <v>1.661118E-2</v>
      </c>
      <c r="T1116" s="53">
        <v>0.5180555555555556</v>
      </c>
      <c r="U1116" s="18">
        <v>0.42023148148148143</v>
      </c>
      <c r="V1116" s="19">
        <v>1.5067260000000001E-2</v>
      </c>
      <c r="W1116" s="1" t="s">
        <v>212</v>
      </c>
    </row>
    <row r="1117" spans="1:49" x14ac:dyDescent="0.25">
      <c r="A1117">
        <v>1</v>
      </c>
      <c r="C1117" t="s">
        <v>59</v>
      </c>
      <c r="G1117" s="1" t="s">
        <v>87</v>
      </c>
      <c r="I1117" s="1" t="s">
        <v>65</v>
      </c>
      <c r="J1117">
        <v>19</v>
      </c>
      <c r="K1117" t="s">
        <v>60</v>
      </c>
      <c r="M1117" s="18"/>
      <c r="N1117" s="19"/>
      <c r="P1117" s="53"/>
      <c r="Q1117" s="18"/>
      <c r="R1117" s="19"/>
      <c r="T1117" s="53"/>
      <c r="U1117" s="18"/>
      <c r="V1117" s="19"/>
      <c r="W1117" s="1" t="s">
        <v>80</v>
      </c>
      <c r="AB1117" t="s">
        <v>85</v>
      </c>
      <c r="AC1117" t="s">
        <v>1158</v>
      </c>
      <c r="AD1117" s="8">
        <v>43376</v>
      </c>
      <c r="AE1117">
        <v>30</v>
      </c>
      <c r="AG1117" t="s">
        <v>956</v>
      </c>
      <c r="AI1117">
        <v>21</v>
      </c>
      <c r="AJ1117">
        <v>2</v>
      </c>
      <c r="AK1117" s="53">
        <v>0.46875</v>
      </c>
      <c r="AL1117" s="8">
        <v>43384</v>
      </c>
      <c r="AM1117" s="53">
        <v>0.875</v>
      </c>
      <c r="AO1117">
        <v>5</v>
      </c>
      <c r="AP1117">
        <v>18</v>
      </c>
      <c r="AQ1117" s="8">
        <v>43384</v>
      </c>
      <c r="AR1117" s="53">
        <v>0.875</v>
      </c>
      <c r="AS1117" s="8">
        <v>43435</v>
      </c>
      <c r="AT1117" s="53">
        <v>0.83333333333333337</v>
      </c>
      <c r="AV1117" s="8">
        <v>43435</v>
      </c>
      <c r="AW1117">
        <v>0</v>
      </c>
    </row>
    <row r="1118" spans="1:49" x14ac:dyDescent="0.25">
      <c r="A1118">
        <v>2</v>
      </c>
      <c r="C1118" t="s">
        <v>59</v>
      </c>
      <c r="G1118" s="1" t="s">
        <v>87</v>
      </c>
      <c r="I1118" s="1" t="s">
        <v>65</v>
      </c>
      <c r="J1118">
        <v>19</v>
      </c>
      <c r="K1118" t="s">
        <v>60</v>
      </c>
      <c r="M1118" s="18"/>
      <c r="N1118" s="19"/>
      <c r="P1118" s="53"/>
      <c r="Q1118" s="18"/>
      <c r="R1118" s="19"/>
      <c r="T1118" s="53"/>
      <c r="U1118" s="18"/>
      <c r="V1118" s="19"/>
      <c r="W1118" s="1" t="s">
        <v>80</v>
      </c>
      <c r="AB1118" t="s">
        <v>85</v>
      </c>
      <c r="AC1118" t="s">
        <v>1169</v>
      </c>
      <c r="AD1118" s="8">
        <v>43377</v>
      </c>
      <c r="AE1118">
        <v>31</v>
      </c>
      <c r="AG1118" t="s">
        <v>956</v>
      </c>
      <c r="AI1118">
        <v>1</v>
      </c>
      <c r="AJ1118">
        <v>1</v>
      </c>
      <c r="AK1118" s="53">
        <v>0.59722222222222221</v>
      </c>
      <c r="AL1118" s="8">
        <v>43385</v>
      </c>
      <c r="AM1118" s="53">
        <v>0.83333333333333337</v>
      </c>
      <c r="AO1118">
        <v>5</v>
      </c>
      <c r="AP1118">
        <v>16</v>
      </c>
      <c r="AQ1118" s="8">
        <v>43385</v>
      </c>
      <c r="AR1118" s="53">
        <v>0.83333333333333337</v>
      </c>
      <c r="AS1118" s="8">
        <v>43460</v>
      </c>
      <c r="AT1118" s="53">
        <v>0.83333333333333337</v>
      </c>
      <c r="AV1118" s="8">
        <v>43460</v>
      </c>
      <c r="AW1118">
        <v>0</v>
      </c>
    </row>
    <row r="1119" spans="1:49" x14ac:dyDescent="0.25">
      <c r="A1119">
        <v>3</v>
      </c>
      <c r="C1119" t="s">
        <v>59</v>
      </c>
      <c r="G1119" s="1" t="s">
        <v>87</v>
      </c>
      <c r="I1119" s="1" t="s">
        <v>65</v>
      </c>
      <c r="J1119">
        <v>19</v>
      </c>
      <c r="K1119" t="s">
        <v>60</v>
      </c>
      <c r="M1119" s="18"/>
      <c r="N1119" s="19"/>
      <c r="P1119" s="53"/>
      <c r="Q1119" s="18"/>
      <c r="R1119" s="19"/>
      <c r="T1119" s="53"/>
      <c r="U1119" s="18"/>
      <c r="V1119" s="19"/>
      <c r="W1119" s="1" t="s">
        <v>80</v>
      </c>
      <c r="AB1119" t="s">
        <v>85</v>
      </c>
      <c r="AC1119" t="s">
        <v>1170</v>
      </c>
      <c r="AD1119" s="8">
        <v>43377</v>
      </c>
      <c r="AE1119">
        <v>31</v>
      </c>
      <c r="AG1119" t="s">
        <v>956</v>
      </c>
      <c r="AI1119">
        <v>2</v>
      </c>
      <c r="AJ1119">
        <v>1</v>
      </c>
      <c r="AK1119" s="53">
        <v>0.59722222222222221</v>
      </c>
      <c r="AL1119" s="8">
        <v>43385</v>
      </c>
      <c r="AM1119" s="53">
        <v>0.83333333333333337</v>
      </c>
      <c r="AO1119">
        <v>5</v>
      </c>
      <c r="AP1119">
        <v>7</v>
      </c>
      <c r="AQ1119" s="8">
        <v>43385</v>
      </c>
      <c r="AR1119" s="53">
        <v>0.83333333333333337</v>
      </c>
      <c r="AS1119" s="8">
        <v>43430</v>
      </c>
      <c r="AT1119" s="53">
        <v>0.86111111111111116</v>
      </c>
      <c r="AV1119" s="8">
        <v>43430</v>
      </c>
      <c r="AW1119">
        <v>0</v>
      </c>
    </row>
    <row r="1120" spans="1:49" x14ac:dyDescent="0.25">
      <c r="A1120">
        <v>4</v>
      </c>
      <c r="C1120" t="s">
        <v>59</v>
      </c>
      <c r="G1120" s="1" t="s">
        <v>87</v>
      </c>
      <c r="I1120" s="1" t="s">
        <v>65</v>
      </c>
      <c r="J1120">
        <v>19</v>
      </c>
      <c r="K1120" t="s">
        <v>60</v>
      </c>
      <c r="M1120" s="18"/>
      <c r="N1120" s="19"/>
      <c r="P1120" s="53"/>
      <c r="Q1120" s="18"/>
      <c r="R1120" s="19"/>
      <c r="T1120" s="53"/>
      <c r="U1120" s="18"/>
      <c r="V1120" s="19"/>
      <c r="W1120" s="1" t="s">
        <v>80</v>
      </c>
      <c r="AB1120" t="s">
        <v>85</v>
      </c>
      <c r="AC1120" t="s">
        <v>1201</v>
      </c>
      <c r="AD1120" s="8">
        <v>43378</v>
      </c>
      <c r="AE1120">
        <v>32</v>
      </c>
      <c r="AG1120" t="s">
        <v>956</v>
      </c>
      <c r="AI1120">
        <v>6</v>
      </c>
      <c r="AJ1120">
        <v>1</v>
      </c>
      <c r="AK1120" s="53">
        <v>0.49305555555555558</v>
      </c>
      <c r="AL1120" s="8">
        <v>43387</v>
      </c>
      <c r="AM1120" s="53">
        <v>0.83333333333333337</v>
      </c>
      <c r="AO1120">
        <v>5</v>
      </c>
      <c r="AP1120">
        <v>5</v>
      </c>
      <c r="AQ1120" s="8">
        <v>43387</v>
      </c>
      <c r="AR1120" s="53">
        <v>0.83333333333333337</v>
      </c>
      <c r="AS1120" s="8">
        <v>43460</v>
      </c>
      <c r="AT1120" s="53">
        <v>0.83333333333333337</v>
      </c>
      <c r="AV1120" s="8">
        <v>43460</v>
      </c>
      <c r="AW1120">
        <v>0</v>
      </c>
    </row>
    <row r="1121" spans="1:49" x14ac:dyDescent="0.25">
      <c r="A1121">
        <v>5</v>
      </c>
      <c r="C1121" t="s">
        <v>59</v>
      </c>
      <c r="G1121" s="1" t="s">
        <v>87</v>
      </c>
      <c r="I1121" s="1" t="s">
        <v>65</v>
      </c>
      <c r="J1121">
        <v>19</v>
      </c>
      <c r="K1121" t="s">
        <v>60</v>
      </c>
      <c r="M1121" s="18"/>
      <c r="N1121" s="19"/>
      <c r="P1121" s="53"/>
      <c r="Q1121" s="18"/>
      <c r="R1121" s="19"/>
      <c r="T1121" s="53"/>
      <c r="U1121" s="18"/>
      <c r="V1121" s="19"/>
      <c r="W1121" s="1" t="s">
        <v>80</v>
      </c>
      <c r="AB1121" t="s">
        <v>85</v>
      </c>
      <c r="AC1121" t="s">
        <v>1580</v>
      </c>
      <c r="AD1121" s="8">
        <v>43384</v>
      </c>
      <c r="AE1121">
        <v>38</v>
      </c>
      <c r="AG1121" t="s">
        <v>956</v>
      </c>
      <c r="AI1121">
        <v>7</v>
      </c>
      <c r="AJ1121">
        <v>6</v>
      </c>
      <c r="AK1121" s="53">
        <v>0.58333333333333337</v>
      </c>
      <c r="AL1121" s="8">
        <v>43391</v>
      </c>
      <c r="AM1121" s="53">
        <v>0.82638888888888884</v>
      </c>
      <c r="AO1121">
        <v>7</v>
      </c>
      <c r="AP1121">
        <v>24</v>
      </c>
      <c r="AQ1121" s="8">
        <v>43391</v>
      </c>
      <c r="AR1121" s="53">
        <v>0.82638888888888884</v>
      </c>
      <c r="AS1121" s="8">
        <v>43447</v>
      </c>
      <c r="AT1121" s="53">
        <v>0.83333333333333337</v>
      </c>
      <c r="AV1121" s="8">
        <v>43447</v>
      </c>
      <c r="AW1121">
        <v>0</v>
      </c>
    </row>
    <row r="1122" spans="1:49" x14ac:dyDescent="0.25">
      <c r="A1122">
        <v>1</v>
      </c>
      <c r="C1122" t="s">
        <v>59</v>
      </c>
      <c r="G1122" s="1" t="s">
        <v>87</v>
      </c>
      <c r="I1122" s="1" t="s">
        <v>66</v>
      </c>
      <c r="J1122">
        <v>20</v>
      </c>
      <c r="K1122" t="s">
        <v>60</v>
      </c>
      <c r="W1122" s="1" t="s">
        <v>81</v>
      </c>
      <c r="AB1122" t="s">
        <v>84</v>
      </c>
      <c r="AC1122" t="s">
        <v>598</v>
      </c>
    </row>
    <row r="1123" spans="1:49" x14ac:dyDescent="0.25">
      <c r="A1123">
        <v>2</v>
      </c>
      <c r="C1123" t="s">
        <v>59</v>
      </c>
      <c r="G1123" s="1" t="s">
        <v>87</v>
      </c>
      <c r="I1123" s="1" t="s">
        <v>66</v>
      </c>
      <c r="J1123">
        <v>20</v>
      </c>
      <c r="K1123" t="s">
        <v>60</v>
      </c>
      <c r="W1123" s="1" t="s">
        <v>81</v>
      </c>
      <c r="AB1123" t="s">
        <v>84</v>
      </c>
      <c r="AC1123" t="s">
        <v>599</v>
      </c>
    </row>
    <row r="1124" spans="1:49" x14ac:dyDescent="0.25">
      <c r="A1124">
        <v>3</v>
      </c>
      <c r="C1124" t="s">
        <v>59</v>
      </c>
      <c r="G1124" s="1" t="s">
        <v>87</v>
      </c>
      <c r="I1124" s="1" t="s">
        <v>66</v>
      </c>
      <c r="J1124">
        <v>20</v>
      </c>
      <c r="K1124" t="s">
        <v>60</v>
      </c>
      <c r="W1124" s="1" t="s">
        <v>81</v>
      </c>
      <c r="AB1124" t="s">
        <v>84</v>
      </c>
      <c r="AC1124" t="s">
        <v>600</v>
      </c>
    </row>
    <row r="1125" spans="1:49" x14ac:dyDescent="0.25">
      <c r="A1125">
        <v>4</v>
      </c>
      <c r="C1125" t="s">
        <v>59</v>
      </c>
      <c r="G1125" s="1" t="s">
        <v>87</v>
      </c>
      <c r="I1125" s="1" t="s">
        <v>66</v>
      </c>
      <c r="J1125">
        <v>20</v>
      </c>
      <c r="K1125" t="s">
        <v>60</v>
      </c>
      <c r="W1125" s="1" t="s">
        <v>81</v>
      </c>
      <c r="AB1125" t="s">
        <v>84</v>
      </c>
      <c r="AC1125" t="s">
        <v>601</v>
      </c>
    </row>
    <row r="1126" spans="1:49" x14ac:dyDescent="0.25">
      <c r="A1126">
        <v>1</v>
      </c>
      <c r="C1126" t="s">
        <v>59</v>
      </c>
      <c r="G1126" s="1" t="s">
        <v>87</v>
      </c>
      <c r="I1126" s="1" t="s">
        <v>66</v>
      </c>
      <c r="J1126">
        <v>20</v>
      </c>
      <c r="K1126" t="s">
        <v>60</v>
      </c>
      <c r="W1126" s="1" t="s">
        <v>81</v>
      </c>
      <c r="AB1126" t="s">
        <v>85</v>
      </c>
      <c r="AC1126" t="str">
        <f t="shared" ref="AC1126:AC1135" si="20">"A20"&amp;AB1126&amp;"-"&amp;AF1126</f>
        <v>A20RT-A1</v>
      </c>
      <c r="AF1126" t="s">
        <v>247</v>
      </c>
    </row>
    <row r="1127" spans="1:49" x14ac:dyDescent="0.25">
      <c r="A1127">
        <v>2</v>
      </c>
      <c r="C1127" t="s">
        <v>59</v>
      </c>
      <c r="G1127" s="1" t="s">
        <v>87</v>
      </c>
      <c r="I1127" s="1" t="s">
        <v>66</v>
      </c>
      <c r="J1127">
        <v>20</v>
      </c>
      <c r="K1127" t="s">
        <v>60</v>
      </c>
      <c r="W1127" s="1" t="s">
        <v>81</v>
      </c>
      <c r="AB1127" t="s">
        <v>85</v>
      </c>
      <c r="AC1127" t="str">
        <f t="shared" si="20"/>
        <v>A20RT-A2</v>
      </c>
      <c r="AF1127" t="s">
        <v>120</v>
      </c>
    </row>
    <row r="1128" spans="1:49" x14ac:dyDescent="0.25">
      <c r="A1128">
        <v>3</v>
      </c>
      <c r="C1128" t="s">
        <v>59</v>
      </c>
      <c r="G1128" s="1" t="s">
        <v>87</v>
      </c>
      <c r="I1128" s="1" t="s">
        <v>66</v>
      </c>
      <c r="J1128">
        <v>20</v>
      </c>
      <c r="K1128" t="s">
        <v>60</v>
      </c>
      <c r="W1128" s="1" t="s">
        <v>81</v>
      </c>
      <c r="AB1128" t="s">
        <v>85</v>
      </c>
      <c r="AC1128" t="str">
        <f t="shared" si="20"/>
        <v>A20RT-A3</v>
      </c>
      <c r="AF1128" t="s">
        <v>245</v>
      </c>
    </row>
    <row r="1129" spans="1:49" x14ac:dyDescent="0.25">
      <c r="A1129">
        <v>4</v>
      </c>
      <c r="C1129" t="s">
        <v>59</v>
      </c>
      <c r="G1129" s="1" t="s">
        <v>87</v>
      </c>
      <c r="I1129" s="1" t="s">
        <v>66</v>
      </c>
      <c r="J1129">
        <v>20</v>
      </c>
      <c r="K1129" t="s">
        <v>60</v>
      </c>
      <c r="W1129" s="1" t="s">
        <v>81</v>
      </c>
      <c r="AB1129" t="s">
        <v>85</v>
      </c>
      <c r="AC1129" t="str">
        <f t="shared" si="20"/>
        <v>A20RT-A4</v>
      </c>
      <c r="AF1129" t="s">
        <v>252</v>
      </c>
    </row>
    <row r="1130" spans="1:49" x14ac:dyDescent="0.25">
      <c r="A1130">
        <v>1</v>
      </c>
      <c r="C1130" t="s">
        <v>59</v>
      </c>
      <c r="G1130" s="1" t="s">
        <v>87</v>
      </c>
      <c r="I1130" s="1" t="s">
        <v>66</v>
      </c>
      <c r="J1130">
        <v>20</v>
      </c>
      <c r="K1130" t="s">
        <v>60</v>
      </c>
      <c r="W1130" s="1" t="s">
        <v>81</v>
      </c>
      <c r="AB1130" t="s">
        <v>86</v>
      </c>
      <c r="AC1130" t="str">
        <f t="shared" si="20"/>
        <v>A20SO-A1</v>
      </c>
      <c r="AF1130" t="s">
        <v>247</v>
      </c>
    </row>
    <row r="1131" spans="1:49" x14ac:dyDescent="0.25">
      <c r="A1131">
        <v>2</v>
      </c>
      <c r="C1131" t="s">
        <v>59</v>
      </c>
      <c r="G1131" s="1" t="s">
        <v>87</v>
      </c>
      <c r="I1131" s="1" t="s">
        <v>66</v>
      </c>
      <c r="J1131">
        <v>20</v>
      </c>
      <c r="K1131" t="s">
        <v>60</v>
      </c>
      <c r="W1131" s="1" t="s">
        <v>81</v>
      </c>
      <c r="AB1131" t="s">
        <v>86</v>
      </c>
      <c r="AC1131" t="str">
        <f t="shared" si="20"/>
        <v>A20SO-A2</v>
      </c>
      <c r="AF1131" t="s">
        <v>120</v>
      </c>
    </row>
    <row r="1132" spans="1:49" x14ac:dyDescent="0.25">
      <c r="A1132">
        <v>3</v>
      </c>
      <c r="C1132" t="s">
        <v>59</v>
      </c>
      <c r="G1132" s="1" t="s">
        <v>87</v>
      </c>
      <c r="I1132" s="1" t="s">
        <v>66</v>
      </c>
      <c r="J1132">
        <v>20</v>
      </c>
      <c r="K1132" t="s">
        <v>60</v>
      </c>
      <c r="W1132" s="1" t="s">
        <v>81</v>
      </c>
      <c r="AB1132" t="s">
        <v>86</v>
      </c>
      <c r="AC1132" t="str">
        <f t="shared" si="20"/>
        <v>A20SO-A3</v>
      </c>
      <c r="AF1132" t="s">
        <v>245</v>
      </c>
    </row>
    <row r="1133" spans="1:49" x14ac:dyDescent="0.25">
      <c r="A1133">
        <v>4</v>
      </c>
      <c r="C1133" t="s">
        <v>59</v>
      </c>
      <c r="G1133" s="1" t="s">
        <v>87</v>
      </c>
      <c r="I1133" s="1" t="s">
        <v>66</v>
      </c>
      <c r="J1133">
        <v>20</v>
      </c>
      <c r="K1133" t="s">
        <v>60</v>
      </c>
      <c r="W1133" s="1" t="s">
        <v>81</v>
      </c>
      <c r="AB1133" t="s">
        <v>86</v>
      </c>
      <c r="AC1133" t="str">
        <f t="shared" si="20"/>
        <v>A20SO-A4</v>
      </c>
      <c r="AF1133" t="s">
        <v>252</v>
      </c>
    </row>
    <row r="1134" spans="1:49" x14ac:dyDescent="0.25">
      <c r="A1134">
        <v>5</v>
      </c>
      <c r="C1134" t="s">
        <v>201</v>
      </c>
      <c r="G1134" s="1" t="s">
        <v>187</v>
      </c>
      <c r="I1134" s="1" t="s">
        <v>66</v>
      </c>
      <c r="J1134">
        <v>5</v>
      </c>
      <c r="K1134" t="s">
        <v>202</v>
      </c>
      <c r="W1134" s="1" t="s">
        <v>81</v>
      </c>
      <c r="AB1134" t="s">
        <v>85</v>
      </c>
      <c r="AC1134" t="str">
        <f t="shared" si="20"/>
        <v>A20RT-A5</v>
      </c>
      <c r="AF1134" t="s">
        <v>246</v>
      </c>
    </row>
    <row r="1135" spans="1:49" x14ac:dyDescent="0.25">
      <c r="A1135">
        <v>5</v>
      </c>
      <c r="C1135" t="s">
        <v>201</v>
      </c>
      <c r="G1135" s="1" t="s">
        <v>187</v>
      </c>
      <c r="I1135" s="1" t="s">
        <v>66</v>
      </c>
      <c r="J1135">
        <v>5</v>
      </c>
      <c r="K1135" t="s">
        <v>202</v>
      </c>
      <c r="W1135" s="1" t="s">
        <v>81</v>
      </c>
      <c r="AB1135" t="s">
        <v>86</v>
      </c>
      <c r="AC1135" t="str">
        <f t="shared" si="20"/>
        <v>A20SO-A5</v>
      </c>
      <c r="AF1135" t="s">
        <v>246</v>
      </c>
    </row>
    <row r="1136" spans="1:49" x14ac:dyDescent="0.25">
      <c r="A1136">
        <v>5</v>
      </c>
      <c r="C1136" t="s">
        <v>59</v>
      </c>
      <c r="G1136" s="1" t="s">
        <v>187</v>
      </c>
      <c r="I1136" s="1" t="s">
        <v>66</v>
      </c>
      <c r="J1136">
        <v>5</v>
      </c>
      <c r="K1136" t="s">
        <v>60</v>
      </c>
      <c r="W1136" s="1" t="s">
        <v>81</v>
      </c>
      <c r="AB1136" t="s">
        <v>84</v>
      </c>
      <c r="AC1136" t="s">
        <v>602</v>
      </c>
    </row>
    <row r="1137" spans="1:49" x14ac:dyDescent="0.25">
      <c r="A1137">
        <v>6</v>
      </c>
      <c r="C1137" t="s">
        <v>59</v>
      </c>
      <c r="G1137" s="1" t="s">
        <v>187</v>
      </c>
      <c r="I1137" s="1" t="s">
        <v>66</v>
      </c>
      <c r="J1137">
        <v>5</v>
      </c>
      <c r="K1137" t="s">
        <v>60</v>
      </c>
      <c r="W1137" s="1" t="s">
        <v>81</v>
      </c>
      <c r="AB1137" t="s">
        <v>85</v>
      </c>
      <c r="AC1137" t="str">
        <f>"A2-5"&amp;AB1137&amp;"-"&amp;AF1137</f>
        <v>A2-5RT-A6</v>
      </c>
      <c r="AD1137" s="8">
        <v>43381</v>
      </c>
      <c r="AE1137">
        <v>34</v>
      </c>
      <c r="AF1137" t="s">
        <v>244</v>
      </c>
      <c r="AG1137" t="s">
        <v>956</v>
      </c>
      <c r="AI1137">
        <v>13</v>
      </c>
      <c r="AJ1137">
        <v>1</v>
      </c>
      <c r="AK1137" s="53">
        <v>0.5083333333333333</v>
      </c>
      <c r="AL1137" s="8">
        <v>43389</v>
      </c>
      <c r="AM1137" s="53">
        <v>0.81944444444444453</v>
      </c>
      <c r="AN1137" t="s">
        <v>1020</v>
      </c>
    </row>
    <row r="1138" spans="1:49" x14ac:dyDescent="0.25">
      <c r="A1138">
        <v>6</v>
      </c>
      <c r="C1138" t="s">
        <v>59</v>
      </c>
      <c r="G1138" s="1" t="s">
        <v>187</v>
      </c>
      <c r="I1138" s="1" t="s">
        <v>66</v>
      </c>
      <c r="J1138">
        <v>5</v>
      </c>
      <c r="K1138" t="s">
        <v>60</v>
      </c>
      <c r="W1138" s="1" t="s">
        <v>81</v>
      </c>
      <c r="AB1138" t="s">
        <v>86</v>
      </c>
      <c r="AC1138" t="str">
        <f>"A2-5"&amp;AB1138&amp;"-"&amp;AF1138</f>
        <v>A2-5SO-A6</v>
      </c>
      <c r="AF1138" t="s">
        <v>244</v>
      </c>
    </row>
    <row r="1139" spans="1:49" x14ac:dyDescent="0.25">
      <c r="A1139">
        <v>6</v>
      </c>
      <c r="C1139" t="s">
        <v>201</v>
      </c>
      <c r="G1139" s="1" t="s">
        <v>187</v>
      </c>
      <c r="I1139" s="1" t="s">
        <v>66</v>
      </c>
      <c r="J1139">
        <v>5</v>
      </c>
      <c r="K1139" t="s">
        <v>60</v>
      </c>
      <c r="W1139" s="1" t="s">
        <v>81</v>
      </c>
      <c r="AB1139" t="s">
        <v>84</v>
      </c>
      <c r="AC1139" t="s">
        <v>603</v>
      </c>
    </row>
    <row r="1140" spans="1:49" x14ac:dyDescent="0.25">
      <c r="A1140">
        <v>7</v>
      </c>
      <c r="C1140" t="s">
        <v>201</v>
      </c>
      <c r="G1140" s="1" t="s">
        <v>187</v>
      </c>
      <c r="I1140" s="1" t="s">
        <v>66</v>
      </c>
      <c r="J1140">
        <v>5</v>
      </c>
      <c r="K1140" t="s">
        <v>60</v>
      </c>
      <c r="W1140" s="1" t="s">
        <v>81</v>
      </c>
      <c r="AB1140" t="s">
        <v>84</v>
      </c>
      <c r="AC1140" t="s">
        <v>604</v>
      </c>
    </row>
    <row r="1141" spans="1:49" x14ac:dyDescent="0.25">
      <c r="A1141">
        <v>8</v>
      </c>
      <c r="C1141" t="s">
        <v>201</v>
      </c>
      <c r="G1141" s="1" t="s">
        <v>187</v>
      </c>
      <c r="I1141" s="1" t="s">
        <v>66</v>
      </c>
      <c r="J1141">
        <v>5</v>
      </c>
      <c r="K1141" t="s">
        <v>60</v>
      </c>
      <c r="W1141" s="1" t="s">
        <v>81</v>
      </c>
      <c r="AB1141" t="s">
        <v>84</v>
      </c>
      <c r="AC1141" t="s">
        <v>605</v>
      </c>
    </row>
    <row r="1142" spans="1:49" x14ac:dyDescent="0.25">
      <c r="A1142">
        <v>9</v>
      </c>
      <c r="C1142" t="s">
        <v>201</v>
      </c>
      <c r="G1142" s="1" t="s">
        <v>187</v>
      </c>
      <c r="I1142" s="1" t="s">
        <v>66</v>
      </c>
      <c r="J1142">
        <v>5</v>
      </c>
      <c r="K1142" t="s">
        <v>60</v>
      </c>
      <c r="W1142" s="1" t="s">
        <v>81</v>
      </c>
      <c r="AB1142" t="s">
        <v>84</v>
      </c>
      <c r="AC1142" t="s">
        <v>606</v>
      </c>
    </row>
    <row r="1143" spans="1:49" x14ac:dyDescent="0.25">
      <c r="A1143">
        <v>7</v>
      </c>
      <c r="C1143" t="s">
        <v>201</v>
      </c>
      <c r="G1143" s="1" t="s">
        <v>187</v>
      </c>
      <c r="I1143" s="1" t="s">
        <v>66</v>
      </c>
      <c r="J1143">
        <v>5</v>
      </c>
      <c r="K1143" t="s">
        <v>60</v>
      </c>
      <c r="W1143" s="1" t="s">
        <v>81</v>
      </c>
      <c r="AB1143" t="s">
        <v>84</v>
      </c>
      <c r="AC1143" t="s">
        <v>607</v>
      </c>
    </row>
    <row r="1144" spans="1:49" x14ac:dyDescent="0.25">
      <c r="A1144">
        <v>7</v>
      </c>
      <c r="C1144" t="s">
        <v>201</v>
      </c>
      <c r="G1144" s="1" t="s">
        <v>187</v>
      </c>
      <c r="I1144" s="1" t="s">
        <v>66</v>
      </c>
      <c r="J1144">
        <v>5</v>
      </c>
      <c r="K1144" t="s">
        <v>60</v>
      </c>
      <c r="W1144" s="1" t="s">
        <v>81</v>
      </c>
      <c r="AB1144" t="s">
        <v>85</v>
      </c>
      <c r="AC1144" t="str">
        <f t="shared" ref="AC1144:AC1156" si="21">"A2-5"&amp;AB1144&amp;"-"&amp;AF1144</f>
        <v>A2-5RT-A7</v>
      </c>
      <c r="AD1144" s="8">
        <v>43393</v>
      </c>
      <c r="AE1144">
        <v>46</v>
      </c>
      <c r="AF1144" t="s">
        <v>164</v>
      </c>
      <c r="AG1144" t="s">
        <v>956</v>
      </c>
      <c r="AN1144" t="s">
        <v>1772</v>
      </c>
      <c r="AV1144" s="8">
        <v>43405</v>
      </c>
      <c r="AW1144">
        <v>1</v>
      </c>
    </row>
    <row r="1145" spans="1:49" x14ac:dyDescent="0.25">
      <c r="A1145">
        <v>8</v>
      </c>
      <c r="C1145" t="s">
        <v>201</v>
      </c>
      <c r="G1145" s="1" t="s">
        <v>187</v>
      </c>
      <c r="I1145" s="1" t="s">
        <v>66</v>
      </c>
      <c r="J1145">
        <v>5</v>
      </c>
      <c r="K1145" t="s">
        <v>60</v>
      </c>
      <c r="W1145" s="1" t="s">
        <v>81</v>
      </c>
      <c r="AB1145" t="s">
        <v>85</v>
      </c>
      <c r="AC1145" t="str">
        <f t="shared" si="21"/>
        <v>A2-5RT-A8</v>
      </c>
      <c r="AD1145" s="8">
        <v>43417</v>
      </c>
      <c r="AE1145" s="83">
        <f>AD1145-I1145</f>
        <v>70</v>
      </c>
      <c r="AF1145" t="s">
        <v>166</v>
      </c>
      <c r="AG1145" t="s">
        <v>956</v>
      </c>
      <c r="AN1145" t="s">
        <v>1808</v>
      </c>
      <c r="AV1145" s="8">
        <v>43452</v>
      </c>
      <c r="AW1145">
        <v>0</v>
      </c>
    </row>
    <row r="1146" spans="1:49" x14ac:dyDescent="0.25">
      <c r="A1146">
        <v>9</v>
      </c>
      <c r="C1146" t="s">
        <v>201</v>
      </c>
      <c r="G1146" s="1" t="s">
        <v>187</v>
      </c>
      <c r="I1146" s="1" t="s">
        <v>66</v>
      </c>
      <c r="J1146">
        <v>5</v>
      </c>
      <c r="K1146" t="s">
        <v>60</v>
      </c>
      <c r="W1146" s="1" t="s">
        <v>81</v>
      </c>
      <c r="AB1146" t="s">
        <v>85</v>
      </c>
      <c r="AC1146" t="str">
        <f t="shared" si="21"/>
        <v>A2-5RT-A9</v>
      </c>
      <c r="AD1146" s="8">
        <v>43373</v>
      </c>
      <c r="AE1146">
        <v>26</v>
      </c>
      <c r="AF1146" t="s">
        <v>133</v>
      </c>
      <c r="AG1146" t="s">
        <v>593</v>
      </c>
      <c r="AI1146">
        <v>30</v>
      </c>
      <c r="AJ1146">
        <v>6</v>
      </c>
      <c r="AK1146" s="53">
        <v>0.52777777777777779</v>
      </c>
      <c r="AL1146" s="8">
        <v>43379</v>
      </c>
      <c r="AM1146" s="53">
        <v>0.375</v>
      </c>
      <c r="AN1146" t="s">
        <v>1159</v>
      </c>
    </row>
    <row r="1147" spans="1:49" x14ac:dyDescent="0.25">
      <c r="A1147">
        <v>10</v>
      </c>
      <c r="C1147" t="s">
        <v>201</v>
      </c>
      <c r="G1147" s="1" t="s">
        <v>187</v>
      </c>
      <c r="I1147" s="1" t="s">
        <v>66</v>
      </c>
      <c r="J1147">
        <v>5</v>
      </c>
      <c r="K1147" t="s">
        <v>60</v>
      </c>
      <c r="W1147" s="1" t="s">
        <v>81</v>
      </c>
      <c r="AB1147" t="s">
        <v>85</v>
      </c>
      <c r="AC1147" t="str">
        <f t="shared" si="21"/>
        <v>A2-5RT-A10</v>
      </c>
      <c r="AF1147" t="s">
        <v>138</v>
      </c>
    </row>
    <row r="1148" spans="1:49" x14ac:dyDescent="0.25">
      <c r="A1148">
        <v>11</v>
      </c>
      <c r="C1148" t="s">
        <v>201</v>
      </c>
      <c r="G1148" s="1" t="s">
        <v>187</v>
      </c>
      <c r="I1148" s="1" t="s">
        <v>66</v>
      </c>
      <c r="J1148">
        <v>5</v>
      </c>
      <c r="K1148" t="s">
        <v>60</v>
      </c>
      <c r="W1148" s="1" t="s">
        <v>81</v>
      </c>
      <c r="AB1148" t="s">
        <v>85</v>
      </c>
      <c r="AC1148" t="str">
        <f t="shared" si="21"/>
        <v>A2-5RT-A11</v>
      </c>
      <c r="AF1148" t="s">
        <v>237</v>
      </c>
    </row>
    <row r="1149" spans="1:49" x14ac:dyDescent="0.25">
      <c r="A1149">
        <v>12</v>
      </c>
      <c r="C1149" t="s">
        <v>201</v>
      </c>
      <c r="G1149" s="1" t="s">
        <v>187</v>
      </c>
      <c r="I1149" s="1" t="s">
        <v>66</v>
      </c>
      <c r="J1149">
        <v>5</v>
      </c>
      <c r="K1149" t="s">
        <v>60</v>
      </c>
      <c r="W1149" s="1" t="s">
        <v>81</v>
      </c>
      <c r="AB1149" t="s">
        <v>85</v>
      </c>
      <c r="AC1149" t="str">
        <f t="shared" si="21"/>
        <v>A2-5RT-A12</v>
      </c>
      <c r="AF1149" t="s">
        <v>284</v>
      </c>
    </row>
    <row r="1150" spans="1:49" x14ac:dyDescent="0.25">
      <c r="A1150">
        <v>8</v>
      </c>
      <c r="C1150" t="s">
        <v>201</v>
      </c>
      <c r="G1150" s="1" t="s">
        <v>187</v>
      </c>
      <c r="I1150" s="1" t="s">
        <v>66</v>
      </c>
      <c r="J1150">
        <v>5</v>
      </c>
      <c r="K1150" t="s">
        <v>60</v>
      </c>
      <c r="W1150" s="1" t="s">
        <v>81</v>
      </c>
      <c r="X1150" s="8">
        <v>43515</v>
      </c>
      <c r="AB1150" t="s">
        <v>86</v>
      </c>
      <c r="AC1150" t="str">
        <f t="shared" si="21"/>
        <v>A2-5SO-A7</v>
      </c>
      <c r="AD1150" s="8">
        <v>43558</v>
      </c>
      <c r="AE1150">
        <f>AD1150-X1150</f>
        <v>43</v>
      </c>
      <c r="AF1150" t="s">
        <v>164</v>
      </c>
      <c r="AG1150" t="s">
        <v>956</v>
      </c>
      <c r="AH1150" s="8">
        <v>43558</v>
      </c>
      <c r="AI1150">
        <v>19</v>
      </c>
      <c r="AJ1150">
        <v>1</v>
      </c>
      <c r="AK1150" s="53">
        <v>0.73263888888888884</v>
      </c>
    </row>
    <row r="1151" spans="1:49" x14ac:dyDescent="0.25">
      <c r="A1151">
        <v>9</v>
      </c>
      <c r="C1151" t="s">
        <v>201</v>
      </c>
      <c r="G1151" s="1" t="s">
        <v>187</v>
      </c>
      <c r="I1151" s="1" t="s">
        <v>66</v>
      </c>
      <c r="J1151">
        <v>5</v>
      </c>
      <c r="K1151" t="s">
        <v>60</v>
      </c>
      <c r="W1151" s="1" t="s">
        <v>81</v>
      </c>
      <c r="AB1151" t="s">
        <v>86</v>
      </c>
      <c r="AC1151" t="str">
        <f t="shared" si="21"/>
        <v>A2-5SO-A8</v>
      </c>
      <c r="AF1151" t="s">
        <v>166</v>
      </c>
    </row>
    <row r="1152" spans="1:49" x14ac:dyDescent="0.25">
      <c r="A1152">
        <v>10</v>
      </c>
      <c r="C1152" t="s">
        <v>201</v>
      </c>
      <c r="G1152" s="1" t="s">
        <v>187</v>
      </c>
      <c r="I1152" s="1" t="s">
        <v>66</v>
      </c>
      <c r="J1152">
        <v>5</v>
      </c>
      <c r="K1152" t="s">
        <v>60</v>
      </c>
      <c r="W1152" s="1" t="s">
        <v>81</v>
      </c>
      <c r="AB1152" t="s">
        <v>86</v>
      </c>
      <c r="AC1152" t="str">
        <f t="shared" si="21"/>
        <v>A2-5SO-A9</v>
      </c>
      <c r="AF1152" t="s">
        <v>133</v>
      </c>
    </row>
    <row r="1153" spans="1:32" x14ac:dyDescent="0.25">
      <c r="A1153">
        <v>11</v>
      </c>
      <c r="C1153" t="s">
        <v>201</v>
      </c>
      <c r="G1153" s="1" t="s">
        <v>187</v>
      </c>
      <c r="I1153" s="1" t="s">
        <v>66</v>
      </c>
      <c r="J1153">
        <v>5</v>
      </c>
      <c r="K1153" t="s">
        <v>60</v>
      </c>
      <c r="W1153" s="1" t="s">
        <v>81</v>
      </c>
      <c r="AB1153" t="s">
        <v>86</v>
      </c>
      <c r="AC1153" t="str">
        <f t="shared" si="21"/>
        <v>A2-5SO-A10</v>
      </c>
      <c r="AF1153" t="s">
        <v>138</v>
      </c>
    </row>
    <row r="1154" spans="1:32" x14ac:dyDescent="0.25">
      <c r="A1154">
        <v>12</v>
      </c>
      <c r="C1154" t="s">
        <v>201</v>
      </c>
      <c r="G1154" s="1" t="s">
        <v>187</v>
      </c>
      <c r="I1154" s="1" t="s">
        <v>66</v>
      </c>
      <c r="J1154">
        <v>5</v>
      </c>
      <c r="K1154" t="s">
        <v>60</v>
      </c>
      <c r="W1154" s="1" t="s">
        <v>81</v>
      </c>
      <c r="AB1154" t="s">
        <v>86</v>
      </c>
      <c r="AC1154" t="str">
        <f t="shared" si="21"/>
        <v>A2-5SO-A11</v>
      </c>
      <c r="AF1154" t="s">
        <v>237</v>
      </c>
    </row>
    <row r="1155" spans="1:32" x14ac:dyDescent="0.25">
      <c r="A1155">
        <v>13</v>
      </c>
      <c r="C1155" t="s">
        <v>201</v>
      </c>
      <c r="G1155" s="1" t="s">
        <v>187</v>
      </c>
      <c r="I1155" s="1" t="s">
        <v>66</v>
      </c>
      <c r="J1155">
        <v>5</v>
      </c>
      <c r="K1155" t="s">
        <v>60</v>
      </c>
      <c r="W1155" s="1" t="s">
        <v>81</v>
      </c>
      <c r="AB1155" t="s">
        <v>86</v>
      </c>
      <c r="AC1155" t="str">
        <f t="shared" si="21"/>
        <v>A2-5SO-A12</v>
      </c>
      <c r="AF1155" t="s">
        <v>284</v>
      </c>
    </row>
    <row r="1156" spans="1:32" x14ac:dyDescent="0.25">
      <c r="A1156">
        <v>14</v>
      </c>
      <c r="C1156" t="s">
        <v>201</v>
      </c>
      <c r="G1156" s="1" t="s">
        <v>187</v>
      </c>
      <c r="I1156" s="1" t="s">
        <v>66</v>
      </c>
      <c r="J1156">
        <v>5</v>
      </c>
      <c r="K1156" t="s">
        <v>60</v>
      </c>
      <c r="W1156" s="1" t="s">
        <v>81</v>
      </c>
      <c r="AB1156" t="s">
        <v>86</v>
      </c>
      <c r="AC1156" t="str">
        <f t="shared" si="21"/>
        <v>A2-5SO-B1</v>
      </c>
      <c r="AF1156" t="s">
        <v>169</v>
      </c>
    </row>
    <row r="1157" spans="1:32" x14ac:dyDescent="0.25">
      <c r="A1157">
        <v>1</v>
      </c>
      <c r="B1157" t="s">
        <v>89</v>
      </c>
      <c r="C1157" t="s">
        <v>58</v>
      </c>
      <c r="D1157">
        <v>6.4470000000000001</v>
      </c>
      <c r="E1157" s="1" t="s">
        <v>610</v>
      </c>
      <c r="G1157" s="1" t="s">
        <v>187</v>
      </c>
      <c r="H1157" s="1" t="s">
        <v>81</v>
      </c>
      <c r="I1157" s="1" t="s">
        <v>71</v>
      </c>
      <c r="J1157">
        <v>10</v>
      </c>
      <c r="K1157" t="s">
        <v>60</v>
      </c>
      <c r="L1157">
        <v>7000</v>
      </c>
      <c r="M1157" s="18">
        <v>0.4301388888888889</v>
      </c>
      <c r="N1157">
        <v>0.1301273</v>
      </c>
      <c r="O1157">
        <v>6.42</v>
      </c>
      <c r="P1157" s="53">
        <v>0.63055555555555554</v>
      </c>
      <c r="Q1157" s="18">
        <v>0.47269675925925925</v>
      </c>
      <c r="R1157">
        <v>0.1169152</v>
      </c>
      <c r="T1157" s="53"/>
      <c r="U1157" s="18">
        <v>0.28518518518518515</v>
      </c>
      <c r="V1157" s="19">
        <v>8.8259749999999998E-2</v>
      </c>
      <c r="W1157" s="1" t="s">
        <v>220</v>
      </c>
      <c r="AB1157" t="s">
        <v>85</v>
      </c>
      <c r="AC1157" t="s">
        <v>627</v>
      </c>
      <c r="AF1157" t="s">
        <v>164</v>
      </c>
    </row>
    <row r="1158" spans="1:32" x14ac:dyDescent="0.25">
      <c r="A1158">
        <v>2</v>
      </c>
      <c r="B1158" t="s">
        <v>89</v>
      </c>
      <c r="C1158" t="s">
        <v>58</v>
      </c>
      <c r="D1158">
        <v>4.375</v>
      </c>
      <c r="G1158" s="1" t="s">
        <v>187</v>
      </c>
      <c r="H1158" s="1" t="s">
        <v>81</v>
      </c>
      <c r="I1158" s="1" t="s">
        <v>71</v>
      </c>
      <c r="J1158">
        <v>10</v>
      </c>
      <c r="K1158" t="s">
        <v>60</v>
      </c>
      <c r="L1158">
        <v>7000</v>
      </c>
      <c r="M1158" s="18">
        <v>0.43105324074074075</v>
      </c>
      <c r="N1158">
        <v>0.60055080000000005</v>
      </c>
      <c r="O1158">
        <v>4.234</v>
      </c>
      <c r="Q1158" s="18">
        <v>0.47341435185185188</v>
      </c>
      <c r="R1158">
        <v>0.6141065</v>
      </c>
      <c r="W1158" s="1" t="s">
        <v>220</v>
      </c>
      <c r="AB1158" t="s">
        <v>84</v>
      </c>
      <c r="AC1158" t="s">
        <v>628</v>
      </c>
    </row>
    <row r="1159" spans="1:32" x14ac:dyDescent="0.25">
      <c r="A1159">
        <v>3</v>
      </c>
      <c r="B1159" t="s">
        <v>89</v>
      </c>
      <c r="C1159" t="s">
        <v>58</v>
      </c>
      <c r="D1159">
        <v>6.56</v>
      </c>
      <c r="G1159" s="1" t="s">
        <v>187</v>
      </c>
      <c r="H1159" s="1" t="s">
        <v>81</v>
      </c>
      <c r="I1159" s="1" t="s">
        <v>71</v>
      </c>
      <c r="J1159">
        <v>10</v>
      </c>
      <c r="K1159" t="s">
        <v>60</v>
      </c>
      <c r="L1159">
        <v>7000</v>
      </c>
      <c r="M1159" s="18">
        <v>0.43193287037037037</v>
      </c>
      <c r="N1159">
        <v>0.14884349999999999</v>
      </c>
      <c r="O1159">
        <v>6.5389999999999997</v>
      </c>
      <c r="Q1159" s="18">
        <v>0.4742939814814815</v>
      </c>
      <c r="R1159" s="19">
        <v>7.6561779999999996E-2</v>
      </c>
      <c r="S1159" s="74">
        <v>6.4020000000000001</v>
      </c>
      <c r="T1159" s="53">
        <v>0.52777777777777779</v>
      </c>
      <c r="U1159" s="18"/>
      <c r="V1159" s="19"/>
      <c r="W1159" s="1" t="s">
        <v>220</v>
      </c>
      <c r="AB1159" t="s">
        <v>85</v>
      </c>
      <c r="AC1159" t="s">
        <v>629</v>
      </c>
      <c r="AF1159" t="s">
        <v>235</v>
      </c>
    </row>
    <row r="1160" spans="1:32" x14ac:dyDescent="0.25">
      <c r="A1160">
        <v>4</v>
      </c>
      <c r="B1160" t="s">
        <v>89</v>
      </c>
      <c r="C1160" t="s">
        <v>58</v>
      </c>
      <c r="D1160">
        <v>3.3359999999999999</v>
      </c>
      <c r="G1160" s="1" t="s">
        <v>187</v>
      </c>
      <c r="H1160" s="1" t="s">
        <v>81</v>
      </c>
      <c r="I1160" s="1" t="s">
        <v>71</v>
      </c>
      <c r="J1160">
        <v>10</v>
      </c>
      <c r="K1160" t="s">
        <v>60</v>
      </c>
      <c r="L1160">
        <v>7000</v>
      </c>
      <c r="M1160" s="18">
        <v>0.43263888888888885</v>
      </c>
      <c r="N1160">
        <v>0.40967320000000002</v>
      </c>
      <c r="O1160">
        <v>3.056</v>
      </c>
      <c r="Q1160" s="18">
        <v>0.4750462962962963</v>
      </c>
      <c r="R1160">
        <v>0.15123980000000001</v>
      </c>
      <c r="S1160" s="74">
        <v>2.8969999999999998</v>
      </c>
      <c r="U1160" s="18">
        <v>0.28999999999999998</v>
      </c>
      <c r="V1160" s="19">
        <v>7.064811E-2</v>
      </c>
      <c r="W1160" s="1" t="s">
        <v>220</v>
      </c>
      <c r="AB1160" t="s">
        <v>85</v>
      </c>
      <c r="AC1160" t="s">
        <v>630</v>
      </c>
      <c r="AF1160" t="s">
        <v>132</v>
      </c>
    </row>
    <row r="1161" spans="1:32" x14ac:dyDescent="0.25">
      <c r="A1161">
        <v>5</v>
      </c>
      <c r="B1161" t="s">
        <v>89</v>
      </c>
      <c r="C1161" t="s">
        <v>58</v>
      </c>
      <c r="D1161">
        <v>7.077</v>
      </c>
      <c r="G1161" s="1" t="s">
        <v>187</v>
      </c>
      <c r="H1161" s="1" t="s">
        <v>81</v>
      </c>
      <c r="I1161" s="1" t="s">
        <v>71</v>
      </c>
      <c r="J1161">
        <v>10</v>
      </c>
      <c r="K1161" t="s">
        <v>60</v>
      </c>
      <c r="L1161">
        <v>7000</v>
      </c>
      <c r="M1161" s="18">
        <v>0.43361111111111111</v>
      </c>
      <c r="N1161">
        <v>5.0958499999999997E-2</v>
      </c>
      <c r="O1161">
        <v>7.0469999999999997</v>
      </c>
      <c r="Q1161" s="18">
        <v>0.47585648148148146</v>
      </c>
      <c r="R1161" s="19">
        <v>3.407574E-2</v>
      </c>
      <c r="T1161" s="19"/>
      <c r="W1161" s="1" t="s">
        <v>220</v>
      </c>
      <c r="AB1161" t="s">
        <v>86</v>
      </c>
      <c r="AC1161" t="s">
        <v>631</v>
      </c>
      <c r="AF1161" t="s">
        <v>123</v>
      </c>
    </row>
    <row r="1162" spans="1:32" x14ac:dyDescent="0.25">
      <c r="A1162">
        <v>6</v>
      </c>
      <c r="B1162" t="s">
        <v>89</v>
      </c>
      <c r="C1162" t="s">
        <v>58</v>
      </c>
      <c r="D1162">
        <v>4.3949999999999996</v>
      </c>
      <c r="G1162" s="1" t="s">
        <v>187</v>
      </c>
      <c r="H1162" s="1" t="s">
        <v>81</v>
      </c>
      <c r="I1162" s="1" t="s">
        <v>71</v>
      </c>
      <c r="J1162">
        <v>10</v>
      </c>
      <c r="K1162" t="s">
        <v>60</v>
      </c>
      <c r="L1162">
        <v>7000</v>
      </c>
      <c r="M1162" s="18">
        <v>0.43446759259259254</v>
      </c>
      <c r="N1162">
        <v>0.15245049999999999</v>
      </c>
      <c r="O1162">
        <v>4.3899999999999997</v>
      </c>
      <c r="Q1162" s="18">
        <v>0.47662037037037036</v>
      </c>
      <c r="R1162">
        <v>0.1133282</v>
      </c>
      <c r="W1162" s="1" t="s">
        <v>220</v>
      </c>
      <c r="AB1162" t="s">
        <v>84</v>
      </c>
      <c r="AC1162" t="s">
        <v>632</v>
      </c>
    </row>
    <row r="1163" spans="1:32" x14ac:dyDescent="0.25">
      <c r="A1163">
        <v>7</v>
      </c>
      <c r="B1163" t="s">
        <v>89</v>
      </c>
      <c r="C1163" t="s">
        <v>58</v>
      </c>
      <c r="D1163">
        <v>4.1820000000000004</v>
      </c>
      <c r="G1163" s="1" t="s">
        <v>187</v>
      </c>
      <c r="H1163" s="1" t="s">
        <v>81</v>
      </c>
      <c r="I1163" s="1" t="s">
        <v>71</v>
      </c>
      <c r="J1163">
        <v>10</v>
      </c>
      <c r="K1163" t="s">
        <v>60</v>
      </c>
      <c r="L1163">
        <v>7000</v>
      </c>
      <c r="M1163" s="18">
        <v>0.43534722222222227</v>
      </c>
      <c r="N1163">
        <v>0.2787984</v>
      </c>
      <c r="O1163">
        <v>3.7320000000000002</v>
      </c>
      <c r="Q1163" s="18">
        <v>0.47736111111111112</v>
      </c>
      <c r="R1163">
        <v>0.30264289999999999</v>
      </c>
      <c r="S1163" s="74">
        <v>3.1379999999999999</v>
      </c>
      <c r="U1163" s="18">
        <v>0.2908101851851852</v>
      </c>
      <c r="V1163">
        <v>0.2221012</v>
      </c>
      <c r="W1163" s="1" t="s">
        <v>220</v>
      </c>
      <c r="AB1163" t="s">
        <v>85</v>
      </c>
      <c r="AC1163" t="s">
        <v>633</v>
      </c>
      <c r="AF1163" t="s">
        <v>128</v>
      </c>
    </row>
    <row r="1164" spans="1:32" x14ac:dyDescent="0.25">
      <c r="A1164">
        <v>8</v>
      </c>
      <c r="B1164" t="s">
        <v>89</v>
      </c>
      <c r="C1164" t="s">
        <v>58</v>
      </c>
      <c r="D1164">
        <v>5.44</v>
      </c>
      <c r="G1164" s="1" t="s">
        <v>187</v>
      </c>
      <c r="H1164" s="1" t="s">
        <v>81</v>
      </c>
      <c r="I1164" s="1" t="s">
        <v>71</v>
      </c>
      <c r="J1164">
        <v>10</v>
      </c>
      <c r="K1164" t="s">
        <v>60</v>
      </c>
      <c r="L1164">
        <v>7000</v>
      </c>
      <c r="M1164" s="18">
        <v>0.43615740740740744</v>
      </c>
      <c r="N1164" s="19">
        <v>5.437939E-2</v>
      </c>
      <c r="O1164">
        <v>5.42</v>
      </c>
      <c r="Q1164" s="18">
        <v>0.47815972222222225</v>
      </c>
      <c r="R1164" s="19">
        <v>2.5523779999999999E-2</v>
      </c>
      <c r="T1164" s="19"/>
      <c r="W1164" s="1" t="s">
        <v>220</v>
      </c>
      <c r="AB1164" t="s">
        <v>86</v>
      </c>
      <c r="AC1164" t="s">
        <v>634</v>
      </c>
      <c r="AF1164" t="s">
        <v>173</v>
      </c>
    </row>
    <row r="1165" spans="1:32" x14ac:dyDescent="0.25">
      <c r="A1165">
        <v>9</v>
      </c>
      <c r="B1165" t="s">
        <v>89</v>
      </c>
      <c r="C1165" t="s">
        <v>58</v>
      </c>
      <c r="D1165">
        <v>4.1440000000000001</v>
      </c>
      <c r="G1165" s="1" t="s">
        <v>187</v>
      </c>
      <c r="H1165" s="1" t="s">
        <v>81</v>
      </c>
      <c r="I1165" s="1" t="s">
        <v>71</v>
      </c>
      <c r="J1165">
        <v>10</v>
      </c>
      <c r="K1165" t="s">
        <v>60</v>
      </c>
      <c r="L1165">
        <v>7000</v>
      </c>
      <c r="M1165" s="18">
        <v>0.43687499999999996</v>
      </c>
      <c r="N1165" s="19">
        <v>4.4645959999999998E-2</v>
      </c>
      <c r="O1165">
        <v>4.117</v>
      </c>
      <c r="Q1165" s="18">
        <v>0.47891203703703705</v>
      </c>
      <c r="R1165" s="19">
        <v>3.6209190000000002E-2</v>
      </c>
      <c r="T1165" s="19"/>
      <c r="W1165" s="1" t="s">
        <v>220</v>
      </c>
      <c r="AB1165" t="s">
        <v>84</v>
      </c>
      <c r="AC1165" t="s">
        <v>635</v>
      </c>
    </row>
    <row r="1166" spans="1:32" x14ac:dyDescent="0.25">
      <c r="A1166">
        <v>10</v>
      </c>
      <c r="B1166" t="s">
        <v>89</v>
      </c>
      <c r="C1166" t="s">
        <v>58</v>
      </c>
      <c r="D1166">
        <v>6.1029999999999998</v>
      </c>
      <c r="G1166" s="1" t="s">
        <v>187</v>
      </c>
      <c r="H1166" s="1" t="s">
        <v>81</v>
      </c>
      <c r="I1166" s="1" t="s">
        <v>71</v>
      </c>
      <c r="J1166">
        <v>10</v>
      </c>
      <c r="K1166" t="s">
        <v>60</v>
      </c>
      <c r="L1166">
        <v>7000</v>
      </c>
      <c r="M1166" s="18">
        <v>0.43768518518518523</v>
      </c>
      <c r="N1166">
        <v>0.1212297</v>
      </c>
      <c r="O1166">
        <v>6.0730000000000004</v>
      </c>
      <c r="Q1166" s="18">
        <v>0.47959490740740746</v>
      </c>
      <c r="R1166" s="19">
        <v>5.371836E-2</v>
      </c>
      <c r="T1166" s="19"/>
      <c r="W1166" s="1" t="s">
        <v>220</v>
      </c>
      <c r="AB1166" t="s">
        <v>84</v>
      </c>
      <c r="AC1166" t="s">
        <v>636</v>
      </c>
    </row>
    <row r="1167" spans="1:32" x14ac:dyDescent="0.25">
      <c r="A1167">
        <v>11</v>
      </c>
      <c r="B1167" t="s">
        <v>89</v>
      </c>
      <c r="C1167" t="s">
        <v>58</v>
      </c>
      <c r="D1167">
        <v>6.8970000000000002</v>
      </c>
      <c r="G1167" s="1" t="s">
        <v>187</v>
      </c>
      <c r="H1167" s="1" t="s">
        <v>81</v>
      </c>
      <c r="I1167" s="1" t="s">
        <v>71</v>
      </c>
      <c r="J1167">
        <v>10</v>
      </c>
      <c r="K1167" t="s">
        <v>60</v>
      </c>
      <c r="L1167">
        <v>7000</v>
      </c>
      <c r="M1167" s="18">
        <v>0.43853009259259257</v>
      </c>
      <c r="N1167">
        <v>0.66719410000000001</v>
      </c>
      <c r="O1167">
        <v>6.6859999999999999</v>
      </c>
      <c r="Q1167" s="18">
        <v>0.48031249999999998</v>
      </c>
      <c r="R1167">
        <v>0.57538290000000003</v>
      </c>
      <c r="W1167" s="1" t="s">
        <v>220</v>
      </c>
      <c r="AB1167" t="s">
        <v>86</v>
      </c>
      <c r="AC1167" t="s">
        <v>637</v>
      </c>
      <c r="AF1167" t="s">
        <v>169</v>
      </c>
    </row>
    <row r="1168" spans="1:32" x14ac:dyDescent="0.25">
      <c r="A1168">
        <v>12</v>
      </c>
      <c r="B1168" t="s">
        <v>89</v>
      </c>
      <c r="C1168" t="s">
        <v>58</v>
      </c>
      <c r="D1168">
        <v>3.6070000000000002</v>
      </c>
      <c r="G1168" s="1" t="s">
        <v>187</v>
      </c>
      <c r="H1168" s="1" t="s">
        <v>81</v>
      </c>
      <c r="I1168" s="1" t="s">
        <v>71</v>
      </c>
      <c r="J1168">
        <v>10</v>
      </c>
      <c r="K1168" t="s">
        <v>60</v>
      </c>
      <c r="L1168">
        <v>7000</v>
      </c>
      <c r="M1168" s="18">
        <v>0.43950231481481478</v>
      </c>
      <c r="N1168">
        <v>0.24837790000000001</v>
      </c>
      <c r="O1168">
        <v>2.9689999999999999</v>
      </c>
      <c r="Q1168" s="18">
        <v>0.48118055555555556</v>
      </c>
      <c r="R1168">
        <v>0.16567019999999999</v>
      </c>
      <c r="S1168" s="74">
        <v>2.0470000000000002</v>
      </c>
      <c r="U1168" s="18">
        <v>0.29236111111111113</v>
      </c>
      <c r="V1168" s="19">
        <v>7.8658240000000004E-3</v>
      </c>
      <c r="W1168" s="1" t="s">
        <v>220</v>
      </c>
      <c r="AB1168" t="s">
        <v>85</v>
      </c>
      <c r="AC1168" t="s">
        <v>638</v>
      </c>
      <c r="AF1168" t="s">
        <v>244</v>
      </c>
    </row>
    <row r="1169" spans="1:49" x14ac:dyDescent="0.25">
      <c r="A1169">
        <v>13</v>
      </c>
      <c r="B1169" t="s">
        <v>89</v>
      </c>
      <c r="C1169" t="s">
        <v>58</v>
      </c>
      <c r="D1169">
        <v>7.3780000000000001</v>
      </c>
      <c r="G1169" s="1" t="s">
        <v>187</v>
      </c>
      <c r="H1169" s="1" t="s">
        <v>81</v>
      </c>
      <c r="I1169" s="1" t="s">
        <v>71</v>
      </c>
      <c r="J1169">
        <v>10</v>
      </c>
      <c r="K1169" t="s">
        <v>60</v>
      </c>
      <c r="L1169">
        <v>7000</v>
      </c>
      <c r="M1169" s="18">
        <v>0.44027777777777777</v>
      </c>
      <c r="N1169">
        <v>0.1230319</v>
      </c>
      <c r="O1169">
        <v>7.367</v>
      </c>
      <c r="Q1169" s="18">
        <v>0.48194444444444445</v>
      </c>
      <c r="R1169" s="19">
        <v>9.1805330000000004E-2</v>
      </c>
      <c r="T1169" s="19"/>
      <c r="W1169" s="1" t="s">
        <v>220</v>
      </c>
      <c r="AB1169" t="s">
        <v>86</v>
      </c>
      <c r="AC1169" t="s">
        <v>639</v>
      </c>
      <c r="AF1169" t="s">
        <v>139</v>
      </c>
    </row>
    <row r="1170" spans="1:49" x14ac:dyDescent="0.25">
      <c r="A1170">
        <v>14</v>
      </c>
      <c r="B1170" t="s">
        <v>89</v>
      </c>
      <c r="C1170" t="s">
        <v>58</v>
      </c>
      <c r="D1170">
        <v>8.093</v>
      </c>
      <c r="G1170" s="1" t="s">
        <v>187</v>
      </c>
      <c r="H1170" s="1" t="s">
        <v>81</v>
      </c>
      <c r="I1170" s="1" t="s">
        <v>71</v>
      </c>
      <c r="J1170">
        <v>10</v>
      </c>
      <c r="K1170" t="s">
        <v>60</v>
      </c>
      <c r="L1170">
        <v>7000</v>
      </c>
      <c r="M1170" s="18">
        <v>0.44107638888888889</v>
      </c>
      <c r="N1170" s="19">
        <v>6.4228830000000001E-2</v>
      </c>
      <c r="O1170">
        <v>8.0570000000000004</v>
      </c>
      <c r="Q1170" s="18">
        <v>0.48268518518518522</v>
      </c>
      <c r="R1170" s="19">
        <v>6.242495E-2</v>
      </c>
      <c r="S1170" s="74">
        <v>8</v>
      </c>
      <c r="T1170" s="19"/>
      <c r="U1170" s="18">
        <v>0.29310185185185184</v>
      </c>
      <c r="V1170">
        <v>7.5259199999999998E-2</v>
      </c>
      <c r="W1170" s="1" t="s">
        <v>220</v>
      </c>
      <c r="AB1170" t="s">
        <v>85</v>
      </c>
      <c r="AC1170" t="s">
        <v>640</v>
      </c>
      <c r="AF1170" t="s">
        <v>303</v>
      </c>
    </row>
    <row r="1171" spans="1:49" x14ac:dyDescent="0.25">
      <c r="A1171">
        <v>15</v>
      </c>
      <c r="B1171" t="s">
        <v>89</v>
      </c>
      <c r="C1171" t="s">
        <v>58</v>
      </c>
      <c r="D1171">
        <v>5.7960000000000003</v>
      </c>
      <c r="G1171" s="1" t="s">
        <v>187</v>
      </c>
      <c r="H1171" s="1" t="s">
        <v>81</v>
      </c>
      <c r="I1171" s="1" t="s">
        <v>71</v>
      </c>
      <c r="J1171">
        <v>10</v>
      </c>
      <c r="K1171" t="s">
        <v>60</v>
      </c>
      <c r="L1171">
        <v>7000</v>
      </c>
      <c r="M1171" s="18">
        <v>0.4418171296296296</v>
      </c>
      <c r="N1171">
        <v>0.62002860000000004</v>
      </c>
      <c r="O1171">
        <v>5.681</v>
      </c>
      <c r="Q1171" s="18">
        <v>0.48342592592592593</v>
      </c>
      <c r="R1171">
        <v>0.59158250000000001</v>
      </c>
      <c r="W1171" s="1" t="s">
        <v>220</v>
      </c>
      <c r="AB1171" t="s">
        <v>84</v>
      </c>
      <c r="AC1171" t="s">
        <v>641</v>
      </c>
    </row>
    <row r="1172" spans="1:49" x14ac:dyDescent="0.25">
      <c r="A1172">
        <v>16</v>
      </c>
      <c r="B1172" t="s">
        <v>89</v>
      </c>
      <c r="C1172" t="s">
        <v>58</v>
      </c>
      <c r="D1172">
        <v>3.4780000000000002</v>
      </c>
      <c r="G1172" s="1" t="s">
        <v>187</v>
      </c>
      <c r="H1172" s="1" t="s">
        <v>81</v>
      </c>
      <c r="I1172" s="1" t="s">
        <v>71</v>
      </c>
      <c r="J1172">
        <v>10</v>
      </c>
      <c r="K1172" t="s">
        <v>60</v>
      </c>
      <c r="L1172">
        <v>7000</v>
      </c>
      <c r="M1172" s="18">
        <v>0.44268518518518518</v>
      </c>
      <c r="N1172" s="19">
        <v>4.1810710000000001E-2</v>
      </c>
      <c r="O1172">
        <v>3.363</v>
      </c>
      <c r="Q1172" s="18">
        <v>0.48429398148148151</v>
      </c>
      <c r="R1172">
        <v>4.1408899999999998E-2</v>
      </c>
      <c r="W1172" s="1" t="s">
        <v>220</v>
      </c>
      <c r="AB1172" t="s">
        <v>86</v>
      </c>
      <c r="AC1172" t="s">
        <v>642</v>
      </c>
      <c r="AF1172" t="s">
        <v>150</v>
      </c>
    </row>
    <row r="1173" spans="1:49" x14ac:dyDescent="0.25">
      <c r="A1173">
        <v>17</v>
      </c>
      <c r="B1173" t="s">
        <v>89</v>
      </c>
      <c r="C1173" t="s">
        <v>58</v>
      </c>
      <c r="D1173">
        <v>5.1360000000000001</v>
      </c>
      <c r="G1173" s="1" t="s">
        <v>187</v>
      </c>
      <c r="H1173" s="1" t="s">
        <v>81</v>
      </c>
      <c r="I1173" s="1" t="s">
        <v>71</v>
      </c>
      <c r="J1173">
        <v>10</v>
      </c>
      <c r="K1173" t="s">
        <v>60</v>
      </c>
      <c r="L1173">
        <v>7000</v>
      </c>
      <c r="M1173" s="18">
        <v>0.44344907407407402</v>
      </c>
      <c r="N1173">
        <v>0.17454430000000001</v>
      </c>
      <c r="Q1173" s="18">
        <v>0.48495370370370372</v>
      </c>
      <c r="R1173" s="19">
        <v>4.4876819999999998E-3</v>
      </c>
      <c r="T1173" s="19"/>
      <c r="W1173" s="1" t="s">
        <v>220</v>
      </c>
      <c r="Z1173" t="s">
        <v>1025</v>
      </c>
      <c r="AB1173" t="s">
        <v>84</v>
      </c>
      <c r="AC1173" t="s">
        <v>643</v>
      </c>
    </row>
    <row r="1174" spans="1:49" x14ac:dyDescent="0.25">
      <c r="A1174">
        <v>18</v>
      </c>
      <c r="B1174" t="s">
        <v>89</v>
      </c>
      <c r="C1174" t="s">
        <v>58</v>
      </c>
      <c r="D1174">
        <v>4.4279999999999999</v>
      </c>
      <c r="G1174" s="1" t="s">
        <v>187</v>
      </c>
      <c r="H1174" s="1" t="s">
        <v>81</v>
      </c>
      <c r="I1174" s="1" t="s">
        <v>71</v>
      </c>
      <c r="J1174">
        <v>10</v>
      </c>
      <c r="K1174" t="s">
        <v>60</v>
      </c>
      <c r="L1174">
        <v>7000</v>
      </c>
      <c r="M1174" s="18">
        <v>0.44418981481481484</v>
      </c>
      <c r="N1174" s="19">
        <v>4.3292450000000003E-2</v>
      </c>
      <c r="O1174">
        <v>4.3920000000000003</v>
      </c>
      <c r="Q1174" s="18">
        <v>0.48557870370370365</v>
      </c>
      <c r="R1174" s="19">
        <v>3.3541950000000001E-2</v>
      </c>
      <c r="T1174" s="19"/>
      <c r="W1174" s="1" t="s">
        <v>220</v>
      </c>
      <c r="AB1174" t="s">
        <v>84</v>
      </c>
      <c r="AC1174" t="s">
        <v>644</v>
      </c>
    </row>
    <row r="1175" spans="1:49" x14ac:dyDescent="0.25">
      <c r="A1175">
        <v>19</v>
      </c>
      <c r="B1175" t="s">
        <v>89</v>
      </c>
      <c r="C1175" t="s">
        <v>58</v>
      </c>
      <c r="D1175">
        <v>4.2709999999999999</v>
      </c>
      <c r="G1175" s="1" t="s">
        <v>187</v>
      </c>
      <c r="H1175" s="1" t="s">
        <v>81</v>
      </c>
      <c r="I1175" s="1" t="s">
        <v>71</v>
      </c>
      <c r="J1175">
        <v>10</v>
      </c>
      <c r="K1175" t="s">
        <v>60</v>
      </c>
      <c r="L1175">
        <v>7000</v>
      </c>
      <c r="M1175" s="18">
        <v>0.44491898148148151</v>
      </c>
      <c r="N1175">
        <v>0.38923530000000001</v>
      </c>
      <c r="O1175">
        <v>4.1479999999999997</v>
      </c>
      <c r="Q1175" s="18">
        <v>0.48648148148148151</v>
      </c>
      <c r="R1175">
        <v>0.1251082</v>
      </c>
      <c r="S1175" s="74">
        <v>3.88</v>
      </c>
      <c r="U1175" s="18">
        <v>0.29390046296296296</v>
      </c>
      <c r="V1175" s="19">
        <v>5.8806270000000001E-2</v>
      </c>
      <c r="W1175" s="1" t="s">
        <v>220</v>
      </c>
      <c r="AB1175" t="s">
        <v>85</v>
      </c>
      <c r="AC1175" t="s">
        <v>645</v>
      </c>
      <c r="AD1175" s="8">
        <v>43380</v>
      </c>
      <c r="AE1175">
        <v>28</v>
      </c>
      <c r="AF1175" t="s">
        <v>284</v>
      </c>
      <c r="AG1175" t="s">
        <v>593</v>
      </c>
      <c r="AI1175">
        <v>26</v>
      </c>
      <c r="AJ1175">
        <v>1</v>
      </c>
      <c r="AK1175" s="53">
        <v>0.52430555555555558</v>
      </c>
      <c r="AL1175" s="8">
        <v>43389</v>
      </c>
      <c r="AM1175" s="53">
        <v>0.53819444444444442</v>
      </c>
    </row>
    <row r="1176" spans="1:49" x14ac:dyDescent="0.25">
      <c r="A1176">
        <v>20</v>
      </c>
      <c r="B1176" t="s">
        <v>89</v>
      </c>
      <c r="C1176" t="s">
        <v>58</v>
      </c>
      <c r="D1176">
        <v>2.8250000000000002</v>
      </c>
      <c r="G1176" s="1" t="s">
        <v>187</v>
      </c>
      <c r="H1176" s="1" t="s">
        <v>81</v>
      </c>
      <c r="I1176" s="1" t="s">
        <v>71</v>
      </c>
      <c r="J1176">
        <v>10</v>
      </c>
      <c r="K1176" t="s">
        <v>60</v>
      </c>
      <c r="L1176">
        <v>7000</v>
      </c>
      <c r="M1176" s="18">
        <v>0.44579861111111113</v>
      </c>
      <c r="N1176" s="19">
        <v>5.9499459999999997E-2</v>
      </c>
      <c r="O1176">
        <v>2.76</v>
      </c>
      <c r="Q1176" s="18">
        <v>0.48731481481481481</v>
      </c>
      <c r="R1176" s="19">
        <v>3.1575810000000003E-2</v>
      </c>
      <c r="T1176" s="19"/>
      <c r="W1176" s="1" t="s">
        <v>220</v>
      </c>
      <c r="AB1176" t="s">
        <v>86</v>
      </c>
      <c r="AC1176" t="s">
        <v>646</v>
      </c>
      <c r="AF1176" t="s">
        <v>161</v>
      </c>
    </row>
    <row r="1177" spans="1:49" x14ac:dyDescent="0.25">
      <c r="A1177">
        <v>21</v>
      </c>
      <c r="B1177" t="s">
        <v>89</v>
      </c>
      <c r="C1177" t="s">
        <v>58</v>
      </c>
      <c r="D1177">
        <v>6.3109999999999999</v>
      </c>
      <c r="G1177" s="1" t="s">
        <v>187</v>
      </c>
      <c r="H1177" s="1" t="s">
        <v>81</v>
      </c>
      <c r="I1177" s="1" t="s">
        <v>71</v>
      </c>
      <c r="J1177">
        <v>10</v>
      </c>
      <c r="K1177" t="s">
        <v>60</v>
      </c>
      <c r="L1177">
        <v>7000</v>
      </c>
      <c r="M1177" s="18">
        <v>0.44658564814814811</v>
      </c>
      <c r="N1177" s="19">
        <v>6.9297280000000003E-2</v>
      </c>
      <c r="O1177">
        <v>6.2119999999999997</v>
      </c>
      <c r="Q1177" s="18">
        <v>0.48797453703703703</v>
      </c>
      <c r="R1177" s="19">
        <v>4.312788E-2</v>
      </c>
      <c r="S1177" s="74">
        <v>6.1630000000000003</v>
      </c>
      <c r="T1177" s="19"/>
      <c r="U1177" s="18">
        <v>0.29471064814814812</v>
      </c>
      <c r="V1177" s="19">
        <v>8.6631570000000005E-2</v>
      </c>
      <c r="W1177" s="1" t="s">
        <v>220</v>
      </c>
      <c r="AB1177" t="s">
        <v>85</v>
      </c>
      <c r="AC1177" t="s">
        <v>647</v>
      </c>
      <c r="AF1177" t="s">
        <v>157</v>
      </c>
    </row>
    <row r="1178" spans="1:49" x14ac:dyDescent="0.25">
      <c r="A1178">
        <v>22</v>
      </c>
      <c r="B1178" t="s">
        <v>89</v>
      </c>
      <c r="C1178" t="s">
        <v>58</v>
      </c>
      <c r="D1178">
        <v>4.5469999999999997</v>
      </c>
      <c r="G1178" s="1" t="s">
        <v>187</v>
      </c>
      <c r="H1178" s="1" t="s">
        <v>81</v>
      </c>
      <c r="I1178" s="1" t="s">
        <v>71</v>
      </c>
      <c r="J1178">
        <v>10</v>
      </c>
      <c r="K1178" t="s">
        <v>60</v>
      </c>
      <c r="L1178">
        <v>7000</v>
      </c>
      <c r="M1178" s="18">
        <v>0.44747685185185188</v>
      </c>
      <c r="N1178">
        <v>0.10623829999999999</v>
      </c>
      <c r="O1178">
        <v>4.5620000000000003</v>
      </c>
      <c r="Q1178" s="18">
        <v>0.48881944444444447</v>
      </c>
      <c r="R1178" s="19">
        <v>8.6385959999999998E-2</v>
      </c>
      <c r="T1178" s="19"/>
      <c r="W1178" s="1" t="s">
        <v>220</v>
      </c>
      <c r="AB1178" t="s">
        <v>86</v>
      </c>
      <c r="AC1178" t="s">
        <v>648</v>
      </c>
      <c r="AF1178" t="s">
        <v>303</v>
      </c>
    </row>
    <row r="1179" spans="1:49" x14ac:dyDescent="0.25">
      <c r="A1179">
        <v>23</v>
      </c>
      <c r="B1179" t="s">
        <v>89</v>
      </c>
      <c r="C1179" t="s">
        <v>58</v>
      </c>
      <c r="D1179">
        <v>4.3170000000000002</v>
      </c>
      <c r="G1179" s="1" t="s">
        <v>187</v>
      </c>
      <c r="H1179" s="1" t="s">
        <v>81</v>
      </c>
      <c r="I1179" s="1" t="s">
        <v>71</v>
      </c>
      <c r="J1179">
        <v>10</v>
      </c>
      <c r="K1179" t="s">
        <v>60</v>
      </c>
      <c r="L1179">
        <v>7000</v>
      </c>
      <c r="M1179" s="18">
        <v>0.44822916666666668</v>
      </c>
      <c r="N1179">
        <v>0.14765629999999999</v>
      </c>
      <c r="O1179">
        <v>4.2720000000000002</v>
      </c>
      <c r="Q1179" s="18">
        <v>0.50244212962962964</v>
      </c>
      <c r="R1179">
        <v>0.42317579999999999</v>
      </c>
      <c r="S1179" s="74">
        <v>4.149</v>
      </c>
      <c r="U1179" s="18">
        <v>0.29554398148148148</v>
      </c>
      <c r="V1179">
        <v>0.67529479999999997</v>
      </c>
      <c r="W1179" s="1" t="s">
        <v>220</v>
      </c>
      <c r="AB1179" t="s">
        <v>85</v>
      </c>
      <c r="AC1179" t="s">
        <v>649</v>
      </c>
      <c r="AF1179" t="s">
        <v>241</v>
      </c>
    </row>
    <row r="1180" spans="1:49" x14ac:dyDescent="0.25">
      <c r="A1180">
        <v>24</v>
      </c>
      <c r="B1180" t="s">
        <v>89</v>
      </c>
      <c r="C1180" t="s">
        <v>58</v>
      </c>
      <c r="D1180">
        <v>6.5590000000000002</v>
      </c>
      <c r="G1180" s="1" t="s">
        <v>187</v>
      </c>
      <c r="H1180" s="1" t="s">
        <v>81</v>
      </c>
      <c r="I1180" s="1" t="s">
        <v>71</v>
      </c>
      <c r="J1180">
        <v>10</v>
      </c>
      <c r="K1180" t="s">
        <v>60</v>
      </c>
      <c r="L1180">
        <v>7000</v>
      </c>
      <c r="M1180" s="18">
        <v>0.44899305555555552</v>
      </c>
      <c r="N1180">
        <v>0.5812039</v>
      </c>
      <c r="O1180">
        <v>6.4859999999999998</v>
      </c>
      <c r="Q1180" s="18">
        <v>0.50329861111111118</v>
      </c>
      <c r="R1180">
        <v>0.56491740000000001</v>
      </c>
      <c r="S1180" s="74">
        <v>6.3120000000000003</v>
      </c>
      <c r="U1180" s="18">
        <v>0.29649305555555555</v>
      </c>
      <c r="V1180">
        <v>0.586511</v>
      </c>
      <c r="W1180" s="1" t="s">
        <v>220</v>
      </c>
      <c r="AB1180" t="s">
        <v>85</v>
      </c>
      <c r="AC1180" t="s">
        <v>650</v>
      </c>
      <c r="AD1180" s="8">
        <v>43384</v>
      </c>
      <c r="AE1180">
        <v>32</v>
      </c>
      <c r="AF1180" t="s">
        <v>150</v>
      </c>
      <c r="AG1180" t="s">
        <v>956</v>
      </c>
      <c r="AI1180">
        <v>20</v>
      </c>
      <c r="AJ1180">
        <v>2</v>
      </c>
      <c r="AK1180" s="53">
        <v>0.58333333333333337</v>
      </c>
      <c r="AL1180" s="8">
        <v>43391</v>
      </c>
      <c r="AM1180" s="53">
        <v>0.82638888888888884</v>
      </c>
      <c r="AV1180" s="8">
        <v>43391</v>
      </c>
      <c r="AW1180">
        <v>0</v>
      </c>
    </row>
    <row r="1181" spans="1:49" x14ac:dyDescent="0.25">
      <c r="A1181">
        <v>25</v>
      </c>
      <c r="B1181" t="s">
        <v>89</v>
      </c>
      <c r="C1181" t="s">
        <v>58</v>
      </c>
      <c r="D1181">
        <v>4.633</v>
      </c>
      <c r="G1181" s="1" t="s">
        <v>187</v>
      </c>
      <c r="H1181" s="1" t="s">
        <v>81</v>
      </c>
      <c r="I1181" s="1" t="s">
        <v>71</v>
      </c>
      <c r="J1181">
        <v>10</v>
      </c>
      <c r="K1181" t="s">
        <v>60</v>
      </c>
      <c r="L1181">
        <v>7000</v>
      </c>
      <c r="M1181" s="18">
        <v>0.44988425925925929</v>
      </c>
      <c r="N1181">
        <v>0.10971740000000001</v>
      </c>
      <c r="O1181">
        <v>4.6349999999999998</v>
      </c>
      <c r="Q1181" s="18">
        <v>0.50428240740740737</v>
      </c>
      <c r="R1181" s="19">
        <v>3.0590050000000001E-2</v>
      </c>
      <c r="T1181" s="19"/>
      <c r="W1181" s="1" t="s">
        <v>220</v>
      </c>
      <c r="AB1181" t="s">
        <v>84</v>
      </c>
      <c r="AC1181" t="s">
        <v>651</v>
      </c>
    </row>
    <row r="1182" spans="1:49" x14ac:dyDescent="0.25">
      <c r="A1182">
        <v>26</v>
      </c>
      <c r="B1182" t="s">
        <v>89</v>
      </c>
      <c r="C1182" t="s">
        <v>58</v>
      </c>
      <c r="D1182">
        <v>4.915</v>
      </c>
      <c r="G1182" s="1" t="s">
        <v>187</v>
      </c>
      <c r="H1182" s="1" t="s">
        <v>81</v>
      </c>
      <c r="I1182" s="1" t="s">
        <v>71</v>
      </c>
      <c r="J1182">
        <v>10</v>
      </c>
      <c r="K1182" t="s">
        <v>60</v>
      </c>
      <c r="L1182">
        <v>7000</v>
      </c>
      <c r="M1182" s="18">
        <v>0.45068287037037041</v>
      </c>
      <c r="N1182">
        <v>0.4975908</v>
      </c>
      <c r="O1182">
        <v>4.8609999999999998</v>
      </c>
      <c r="Q1182" s="18">
        <v>0.50496527777777778</v>
      </c>
      <c r="R1182">
        <v>0.49376389999999998</v>
      </c>
      <c r="W1182" s="1" t="s">
        <v>220</v>
      </c>
      <c r="AB1182" t="s">
        <v>84</v>
      </c>
      <c r="AC1182" t="s">
        <v>652</v>
      </c>
    </row>
    <row r="1183" spans="1:49" x14ac:dyDescent="0.25">
      <c r="A1183">
        <v>27</v>
      </c>
      <c r="B1183" t="s">
        <v>89</v>
      </c>
      <c r="C1183" t="s">
        <v>58</v>
      </c>
      <c r="D1183">
        <v>6.5410000000000004</v>
      </c>
      <c r="G1183" s="1" t="s">
        <v>187</v>
      </c>
      <c r="H1183" s="1" t="s">
        <v>81</v>
      </c>
      <c r="I1183" s="1" t="s">
        <v>71</v>
      </c>
      <c r="J1183">
        <v>10</v>
      </c>
      <c r="K1183" t="s">
        <v>60</v>
      </c>
      <c r="L1183">
        <v>7000</v>
      </c>
      <c r="M1183" s="18">
        <v>0.45151620370370371</v>
      </c>
      <c r="N1183">
        <v>0.22076380000000001</v>
      </c>
      <c r="O1183">
        <v>6.4470000000000001</v>
      </c>
      <c r="Q1183" s="18">
        <v>0.50583333333333336</v>
      </c>
      <c r="R1183">
        <v>0.17028289999999999</v>
      </c>
      <c r="S1183" s="74">
        <v>6.3140000000000001</v>
      </c>
      <c r="U1183" s="18">
        <v>0.29738425925925926</v>
      </c>
      <c r="V1183">
        <v>0.13185720000000001</v>
      </c>
      <c r="W1183" s="1" t="s">
        <v>220</v>
      </c>
      <c r="AB1183" t="s">
        <v>85</v>
      </c>
      <c r="AC1183" t="s">
        <v>653</v>
      </c>
      <c r="AF1183" t="s">
        <v>250</v>
      </c>
    </row>
    <row r="1184" spans="1:49" x14ac:dyDescent="0.25">
      <c r="A1184">
        <v>28</v>
      </c>
      <c r="B1184" t="s">
        <v>89</v>
      </c>
      <c r="C1184" t="s">
        <v>58</v>
      </c>
      <c r="D1184">
        <v>2.3140000000000001</v>
      </c>
      <c r="G1184" s="1" t="s">
        <v>187</v>
      </c>
      <c r="H1184" s="1" t="s">
        <v>81</v>
      </c>
      <c r="I1184" s="1" t="s">
        <v>71</v>
      </c>
      <c r="J1184">
        <v>10</v>
      </c>
      <c r="K1184" t="s">
        <v>60</v>
      </c>
      <c r="L1184">
        <v>7000</v>
      </c>
      <c r="M1184" s="18">
        <v>0.4522916666666667</v>
      </c>
      <c r="N1184" s="19">
        <v>8.8099689999999994E-2</v>
      </c>
      <c r="O1184">
        <v>2.1749999999999998</v>
      </c>
      <c r="Q1184" s="18">
        <v>0.50660879629629629</v>
      </c>
      <c r="R1184" s="19">
        <v>4.4875369999999998E-2</v>
      </c>
      <c r="T1184" s="19"/>
      <c r="W1184" s="1" t="s">
        <v>220</v>
      </c>
      <c r="AB1184" t="s">
        <v>86</v>
      </c>
      <c r="AC1184" t="s">
        <v>654</v>
      </c>
      <c r="AF1184" t="s">
        <v>147</v>
      </c>
    </row>
    <row r="1185" spans="1:32" x14ac:dyDescent="0.25">
      <c r="A1185">
        <v>29</v>
      </c>
      <c r="B1185" t="s">
        <v>89</v>
      </c>
      <c r="C1185" t="s">
        <v>58</v>
      </c>
      <c r="D1185">
        <v>3.2989999999999999</v>
      </c>
      <c r="G1185" s="1" t="s">
        <v>187</v>
      </c>
      <c r="H1185" s="1" t="s">
        <v>81</v>
      </c>
      <c r="I1185" s="1" t="s">
        <v>71</v>
      </c>
      <c r="J1185">
        <v>10</v>
      </c>
      <c r="K1185" t="s">
        <v>60</v>
      </c>
      <c r="L1185">
        <v>7000</v>
      </c>
      <c r="M1185" s="18">
        <v>0.45307870370370368</v>
      </c>
      <c r="N1185">
        <v>0.17090340000000001</v>
      </c>
      <c r="O1185">
        <v>2.0030000000000001</v>
      </c>
      <c r="Q1185" s="18">
        <v>0.50732638888888892</v>
      </c>
      <c r="R1185" s="19">
        <v>8.5794800000000004E-3</v>
      </c>
      <c r="T1185" s="19"/>
      <c r="W1185" s="1" t="s">
        <v>220</v>
      </c>
      <c r="AB1185" t="s">
        <v>84</v>
      </c>
      <c r="AC1185" t="s">
        <v>655</v>
      </c>
    </row>
    <row r="1186" spans="1:32" x14ac:dyDescent="0.25">
      <c r="A1186">
        <v>30</v>
      </c>
      <c r="B1186" t="s">
        <v>89</v>
      </c>
      <c r="C1186" t="s">
        <v>58</v>
      </c>
      <c r="D1186">
        <v>4.5869999999999997</v>
      </c>
      <c r="G1186" s="1" t="s">
        <v>187</v>
      </c>
      <c r="H1186" s="1" t="s">
        <v>81</v>
      </c>
      <c r="I1186" s="1" t="s">
        <v>71</v>
      </c>
      <c r="J1186">
        <v>10</v>
      </c>
      <c r="K1186" t="s">
        <v>60</v>
      </c>
      <c r="L1186">
        <v>7000</v>
      </c>
      <c r="M1186" s="18">
        <v>0.45385416666666667</v>
      </c>
      <c r="N1186" s="19">
        <v>4.8078509999999998E-2</v>
      </c>
      <c r="O1186">
        <v>4.4640000000000004</v>
      </c>
      <c r="Q1186" s="18">
        <v>0.50813657407407409</v>
      </c>
      <c r="R1186" s="19">
        <v>2.9920080000000002E-2</v>
      </c>
      <c r="T1186" s="19"/>
      <c r="W1186" s="1" t="s">
        <v>220</v>
      </c>
      <c r="AB1186" t="s">
        <v>86</v>
      </c>
      <c r="AC1186" t="s">
        <v>656</v>
      </c>
      <c r="AF1186" t="s">
        <v>238</v>
      </c>
    </row>
    <row r="1187" spans="1:32" x14ac:dyDescent="0.25">
      <c r="A1187">
        <v>31</v>
      </c>
      <c r="B1187" t="s">
        <v>89</v>
      </c>
      <c r="C1187" t="s">
        <v>58</v>
      </c>
      <c r="D1187">
        <v>3.984</v>
      </c>
      <c r="G1187" s="1" t="s">
        <v>187</v>
      </c>
      <c r="H1187" s="1" t="s">
        <v>81</v>
      </c>
      <c r="I1187" s="1" t="s">
        <v>71</v>
      </c>
      <c r="J1187">
        <v>10</v>
      </c>
      <c r="K1187" t="s">
        <v>60</v>
      </c>
      <c r="L1187">
        <v>7000</v>
      </c>
      <c r="M1187" s="18">
        <v>0.45456018518518521</v>
      </c>
      <c r="N1187" s="19">
        <v>7.4357870000000006E-2</v>
      </c>
      <c r="O1187">
        <v>3.859</v>
      </c>
      <c r="Q1187" s="18">
        <v>0.50964120370370369</v>
      </c>
      <c r="R1187" s="19">
        <v>4.6791739999999998E-2</v>
      </c>
      <c r="T1187" s="19"/>
      <c r="W1187" s="1" t="s">
        <v>220</v>
      </c>
      <c r="AB1187" t="s">
        <v>84</v>
      </c>
      <c r="AC1187" t="s">
        <v>657</v>
      </c>
    </row>
    <row r="1188" spans="1:32" x14ac:dyDescent="0.25">
      <c r="A1188">
        <v>32</v>
      </c>
      <c r="B1188" t="s">
        <v>89</v>
      </c>
      <c r="C1188" t="s">
        <v>58</v>
      </c>
      <c r="D1188">
        <v>5.3410000000000002</v>
      </c>
      <c r="G1188" s="1" t="s">
        <v>187</v>
      </c>
      <c r="H1188" s="1" t="s">
        <v>81</v>
      </c>
      <c r="I1188" s="1" t="s">
        <v>71</v>
      </c>
      <c r="J1188">
        <v>10</v>
      </c>
      <c r="K1188" t="s">
        <v>60</v>
      </c>
      <c r="L1188">
        <v>7000</v>
      </c>
      <c r="M1188" s="18">
        <v>0.455625</v>
      </c>
      <c r="N1188" s="19">
        <v>5.6203120000000002E-2</v>
      </c>
      <c r="O1188">
        <v>5.3280000000000003</v>
      </c>
      <c r="Q1188" s="18">
        <v>0.51052083333333331</v>
      </c>
      <c r="R1188" s="19">
        <v>5.5884540000000003E-2</v>
      </c>
      <c r="T1188" s="19"/>
      <c r="W1188" s="1" t="s">
        <v>220</v>
      </c>
      <c r="AB1188" t="s">
        <v>86</v>
      </c>
      <c r="AC1188" t="s">
        <v>658</v>
      </c>
      <c r="AF1188" t="s">
        <v>170</v>
      </c>
    </row>
    <row r="1189" spans="1:32" x14ac:dyDescent="0.25">
      <c r="A1189">
        <v>33</v>
      </c>
      <c r="B1189" t="s">
        <v>89</v>
      </c>
      <c r="C1189" t="s">
        <v>58</v>
      </c>
      <c r="D1189">
        <v>2.52</v>
      </c>
      <c r="G1189" s="1" t="s">
        <v>187</v>
      </c>
      <c r="H1189" s="1" t="s">
        <v>81</v>
      </c>
      <c r="I1189" s="1" t="s">
        <v>71</v>
      </c>
      <c r="J1189">
        <v>10</v>
      </c>
      <c r="K1189" t="s">
        <v>60</v>
      </c>
      <c r="L1189">
        <v>7000</v>
      </c>
      <c r="M1189" s="18">
        <v>0.4563888888888889</v>
      </c>
      <c r="N1189">
        <v>0.31155909999999998</v>
      </c>
      <c r="O1189">
        <v>2.4990000000000001</v>
      </c>
      <c r="Q1189" s="18">
        <v>0.51121527777777775</v>
      </c>
      <c r="R1189">
        <v>0.34848679999999999</v>
      </c>
      <c r="S1189" s="74">
        <v>2.4129999999999998</v>
      </c>
      <c r="U1189" s="18">
        <v>0.29810185185185184</v>
      </c>
      <c r="V1189" s="19">
        <v>9.1583540000000005E-2</v>
      </c>
      <c r="W1189" s="1" t="s">
        <v>220</v>
      </c>
      <c r="AB1189" t="s">
        <v>85</v>
      </c>
      <c r="AC1189" t="s">
        <v>659</v>
      </c>
      <c r="AF1189" t="s">
        <v>242</v>
      </c>
    </row>
    <row r="1190" spans="1:32" x14ac:dyDescent="0.25">
      <c r="A1190">
        <v>34</v>
      </c>
      <c r="B1190" t="s">
        <v>89</v>
      </c>
      <c r="C1190" t="s">
        <v>58</v>
      </c>
      <c r="D1190">
        <v>5.5590000000000002</v>
      </c>
      <c r="G1190" s="1" t="s">
        <v>187</v>
      </c>
      <c r="H1190" s="1" t="s">
        <v>81</v>
      </c>
      <c r="I1190" s="1" t="s">
        <v>71</v>
      </c>
      <c r="J1190">
        <v>10</v>
      </c>
      <c r="K1190" t="s">
        <v>60</v>
      </c>
      <c r="L1190">
        <v>7000</v>
      </c>
      <c r="M1190" s="18">
        <v>0.4571412037037037</v>
      </c>
      <c r="N1190" s="19">
        <v>4.5546650000000001E-2</v>
      </c>
      <c r="O1190">
        <v>5.4260000000000002</v>
      </c>
      <c r="Q1190" s="18">
        <v>0.51200231481481484</v>
      </c>
      <c r="R1190" s="19">
        <v>2.887698E-2</v>
      </c>
      <c r="S1190" s="74">
        <v>5.3970000000000002</v>
      </c>
      <c r="T1190" s="19"/>
      <c r="U1190" s="18">
        <v>0.29886574074074074</v>
      </c>
      <c r="V1190" s="19">
        <v>3.7529680000000003E-2</v>
      </c>
      <c r="W1190" s="1" t="s">
        <v>220</v>
      </c>
      <c r="AB1190" t="s">
        <v>85</v>
      </c>
      <c r="AC1190" t="s">
        <v>660</v>
      </c>
      <c r="AF1190" t="s">
        <v>131</v>
      </c>
    </row>
    <row r="1191" spans="1:32" x14ac:dyDescent="0.25">
      <c r="A1191">
        <v>35</v>
      </c>
      <c r="B1191" t="s">
        <v>89</v>
      </c>
      <c r="C1191" t="s">
        <v>58</v>
      </c>
      <c r="D1191">
        <v>4.34</v>
      </c>
      <c r="G1191" s="1" t="s">
        <v>187</v>
      </c>
      <c r="H1191" s="1" t="s">
        <v>81</v>
      </c>
      <c r="I1191" s="1" t="s">
        <v>71</v>
      </c>
      <c r="J1191">
        <v>10</v>
      </c>
      <c r="K1191" t="s">
        <v>60</v>
      </c>
      <c r="L1191">
        <v>7000</v>
      </c>
      <c r="M1191" s="18">
        <v>0.45802083333333332</v>
      </c>
      <c r="N1191">
        <v>0.46958719999999998</v>
      </c>
      <c r="O1191">
        <v>4.2110000000000003</v>
      </c>
      <c r="Q1191" s="18">
        <v>0.51274305555555555</v>
      </c>
      <c r="R1191">
        <v>0.3000216</v>
      </c>
      <c r="S1191" s="74">
        <v>3.97</v>
      </c>
      <c r="U1191" s="18">
        <v>0.2996759259259259</v>
      </c>
      <c r="V1191" s="19">
        <v>3.168812E-2</v>
      </c>
      <c r="W1191" s="1" t="s">
        <v>220</v>
      </c>
      <c r="AB1191" t="s">
        <v>85</v>
      </c>
      <c r="AC1191" t="s">
        <v>661</v>
      </c>
      <c r="AF1191" t="s">
        <v>168</v>
      </c>
    </row>
    <row r="1192" spans="1:32" x14ac:dyDescent="0.25">
      <c r="A1192">
        <v>36</v>
      </c>
      <c r="B1192" t="s">
        <v>89</v>
      </c>
      <c r="C1192" t="s">
        <v>58</v>
      </c>
      <c r="D1192">
        <v>4.3680000000000003</v>
      </c>
      <c r="G1192" s="1" t="s">
        <v>187</v>
      </c>
      <c r="H1192" s="1" t="s">
        <v>81</v>
      </c>
      <c r="I1192" s="1" t="s">
        <v>71</v>
      </c>
      <c r="J1192">
        <v>10</v>
      </c>
      <c r="K1192" t="s">
        <v>60</v>
      </c>
      <c r="L1192">
        <v>7000</v>
      </c>
      <c r="M1192" s="18">
        <v>0.45887731481481481</v>
      </c>
      <c r="N1192">
        <v>0.50150130000000004</v>
      </c>
      <c r="O1192">
        <v>4.2389999999999999</v>
      </c>
      <c r="Q1192" s="18">
        <v>0.51356481481481475</v>
      </c>
      <c r="R1192">
        <v>0.51450549999999995</v>
      </c>
      <c r="W1192" s="1" t="s">
        <v>220</v>
      </c>
      <c r="AB1192" t="s">
        <v>86</v>
      </c>
      <c r="AC1192" t="s">
        <v>662</v>
      </c>
      <c r="AF1192" t="s">
        <v>244</v>
      </c>
    </row>
    <row r="1193" spans="1:32" x14ac:dyDescent="0.25">
      <c r="A1193">
        <v>37</v>
      </c>
      <c r="B1193" t="s">
        <v>89</v>
      </c>
      <c r="C1193" t="s">
        <v>58</v>
      </c>
      <c r="D1193">
        <v>4.5209999999999999</v>
      </c>
      <c r="G1193" s="1" t="s">
        <v>187</v>
      </c>
      <c r="H1193" s="1" t="s">
        <v>81</v>
      </c>
      <c r="I1193" s="1" t="s">
        <v>71</v>
      </c>
      <c r="J1193">
        <v>10</v>
      </c>
      <c r="K1193" t="s">
        <v>60</v>
      </c>
      <c r="L1193">
        <v>7000</v>
      </c>
      <c r="M1193" s="18">
        <v>0.4597222222222222</v>
      </c>
      <c r="N1193">
        <v>0.3936133</v>
      </c>
      <c r="O1193">
        <v>3.8039999999999998</v>
      </c>
      <c r="Q1193" s="18">
        <v>0.51438657407407407</v>
      </c>
      <c r="R1193" s="19">
        <v>7.1481139999999997E-3</v>
      </c>
      <c r="T1193" s="19"/>
      <c r="W1193" s="1" t="s">
        <v>220</v>
      </c>
      <c r="AB1193" t="s">
        <v>86</v>
      </c>
      <c r="AC1193" t="s">
        <v>663</v>
      </c>
      <c r="AF1193" t="s">
        <v>239</v>
      </c>
    </row>
    <row r="1194" spans="1:32" x14ac:dyDescent="0.25">
      <c r="A1194">
        <v>38</v>
      </c>
      <c r="B1194" t="s">
        <v>89</v>
      </c>
      <c r="C1194" t="s">
        <v>58</v>
      </c>
      <c r="D1194">
        <v>2.6160000000000001</v>
      </c>
      <c r="G1194" s="1" t="s">
        <v>187</v>
      </c>
      <c r="H1194" s="1" t="s">
        <v>81</v>
      </c>
      <c r="I1194" s="1" t="s">
        <v>71</v>
      </c>
      <c r="J1194">
        <v>10</v>
      </c>
      <c r="K1194" t="s">
        <v>60</v>
      </c>
      <c r="L1194">
        <v>7000</v>
      </c>
      <c r="M1194" s="18">
        <v>0.46064814814814814</v>
      </c>
      <c r="N1194">
        <v>0.39171410000000001</v>
      </c>
      <c r="O1194">
        <v>2.3069999999999999</v>
      </c>
      <c r="Q1194" s="18">
        <v>0.51496527777777779</v>
      </c>
      <c r="R1194">
        <v>0.19552259999999999</v>
      </c>
      <c r="W1194" s="1" t="s">
        <v>220</v>
      </c>
      <c r="AB1194" t="s">
        <v>86</v>
      </c>
      <c r="AC1194" t="s">
        <v>664</v>
      </c>
      <c r="AF1194" t="s">
        <v>149</v>
      </c>
    </row>
    <row r="1195" spans="1:32" x14ac:dyDescent="0.25">
      <c r="A1195">
        <v>39</v>
      </c>
      <c r="B1195" t="s">
        <v>89</v>
      </c>
      <c r="C1195" t="s">
        <v>58</v>
      </c>
      <c r="D1195">
        <v>5.0830000000000002</v>
      </c>
      <c r="G1195" s="1" t="s">
        <v>187</v>
      </c>
      <c r="H1195" s="1" t="s">
        <v>81</v>
      </c>
      <c r="I1195" s="1" t="s">
        <v>71</v>
      </c>
      <c r="J1195">
        <v>10</v>
      </c>
      <c r="K1195" t="s">
        <v>60</v>
      </c>
      <c r="L1195">
        <v>7000</v>
      </c>
      <c r="M1195" s="18">
        <v>0.46144675925925926</v>
      </c>
      <c r="N1195">
        <v>0.1244712</v>
      </c>
      <c r="O1195">
        <v>5.0039999999999996</v>
      </c>
      <c r="Q1195" s="18">
        <v>0.51576388888888891</v>
      </c>
      <c r="R1195" s="19">
        <v>8.0072249999999998E-2</v>
      </c>
      <c r="T1195" s="19"/>
      <c r="W1195" s="1" t="s">
        <v>220</v>
      </c>
      <c r="AB1195" t="s">
        <v>86</v>
      </c>
      <c r="AC1195" t="s">
        <v>665</v>
      </c>
      <c r="AF1195" t="s">
        <v>160</v>
      </c>
    </row>
    <row r="1196" spans="1:32" x14ac:dyDescent="0.25">
      <c r="A1196">
        <v>46</v>
      </c>
      <c r="B1196" t="s">
        <v>89</v>
      </c>
      <c r="C1196" t="s">
        <v>608</v>
      </c>
      <c r="G1196" s="1" t="s">
        <v>187</v>
      </c>
      <c r="H1196" s="1" t="s">
        <v>81</v>
      </c>
      <c r="I1196" s="1" t="s">
        <v>71</v>
      </c>
      <c r="J1196">
        <v>10</v>
      </c>
      <c r="K1196" t="s">
        <v>60</v>
      </c>
      <c r="L1196">
        <v>7000</v>
      </c>
      <c r="M1196" s="18">
        <v>0.46702546296296293</v>
      </c>
      <c r="N1196" s="19">
        <v>8.5535920000000005E-3</v>
      </c>
      <c r="Q1196" s="18">
        <v>0.52126157407407414</v>
      </c>
      <c r="R1196" s="19">
        <v>4.0586750000000003E-3</v>
      </c>
      <c r="T1196" s="19"/>
      <c r="U1196" s="18">
        <v>0.30050925925925925</v>
      </c>
      <c r="V1196" s="19">
        <v>5.0249099999999996E-3</v>
      </c>
      <c r="W1196" s="1" t="s">
        <v>220</v>
      </c>
    </row>
    <row r="1197" spans="1:32" x14ac:dyDescent="0.25">
      <c r="A1197">
        <v>47</v>
      </c>
      <c r="B1197" t="s">
        <v>89</v>
      </c>
      <c r="C1197" t="s">
        <v>608</v>
      </c>
      <c r="E1197" s="1" t="s">
        <v>609</v>
      </c>
      <c r="G1197" s="1" t="s">
        <v>187</v>
      </c>
      <c r="H1197" s="1" t="s">
        <v>81</v>
      </c>
      <c r="I1197" s="1" t="s">
        <v>71</v>
      </c>
      <c r="J1197">
        <v>10</v>
      </c>
      <c r="K1197" t="s">
        <v>60</v>
      </c>
      <c r="L1197">
        <v>7000</v>
      </c>
      <c r="M1197" s="18">
        <v>0.46770833333333334</v>
      </c>
      <c r="N1197" s="19">
        <v>7.5197620000000001E-3</v>
      </c>
      <c r="P1197" s="53">
        <v>0.63680555555555551</v>
      </c>
      <c r="Q1197" s="18">
        <v>0.52195601851851847</v>
      </c>
      <c r="R1197" s="19">
        <v>3.7804010000000001E-3</v>
      </c>
      <c r="T1197" s="53">
        <v>0.53055555555555556</v>
      </c>
      <c r="U1197" s="18">
        <v>0.30125000000000002</v>
      </c>
      <c r="V1197" s="19">
        <v>4.7582750000000002E-3</v>
      </c>
      <c r="W1197" s="1" t="s">
        <v>220</v>
      </c>
    </row>
    <row r="1198" spans="1:32" x14ac:dyDescent="0.25">
      <c r="A1198">
        <v>1</v>
      </c>
      <c r="B1198" t="s">
        <v>293</v>
      </c>
      <c r="C1198" t="s">
        <v>201</v>
      </c>
      <c r="D1198">
        <v>6.1239999999999997</v>
      </c>
      <c r="E1198" s="1" t="s">
        <v>612</v>
      </c>
      <c r="G1198" s="1" t="s">
        <v>187</v>
      </c>
      <c r="H1198" s="1" t="s">
        <v>81</v>
      </c>
      <c r="I1198" s="1" t="s">
        <v>71</v>
      </c>
      <c r="J1198">
        <v>10</v>
      </c>
      <c r="K1198" t="s">
        <v>60</v>
      </c>
      <c r="L1198">
        <v>6262</v>
      </c>
      <c r="M1198" s="18">
        <v>0.4301388888888889</v>
      </c>
      <c r="N1198">
        <v>0.1584024</v>
      </c>
      <c r="O1198">
        <v>6.0919999999999996</v>
      </c>
      <c r="P1198" s="53">
        <v>0.63750000000000007</v>
      </c>
      <c r="Q1198" s="18">
        <v>0.47269675925925925</v>
      </c>
      <c r="R1198">
        <v>0.112193</v>
      </c>
      <c r="S1198" s="74">
        <v>6.0590000000000002</v>
      </c>
      <c r="T1198" s="53">
        <v>0.52500000000000002</v>
      </c>
      <c r="U1198" s="18">
        <v>0.28518518518518515</v>
      </c>
      <c r="V1198">
        <v>0.1637787</v>
      </c>
      <c r="W1198" s="1" t="s">
        <v>220</v>
      </c>
      <c r="AB1198" t="s">
        <v>85</v>
      </c>
      <c r="AC1198" t="s">
        <v>666</v>
      </c>
      <c r="AF1198" t="s">
        <v>177</v>
      </c>
    </row>
    <row r="1199" spans="1:32" x14ac:dyDescent="0.25">
      <c r="A1199">
        <v>2</v>
      </c>
      <c r="B1199" t="s">
        <v>293</v>
      </c>
      <c r="C1199" t="s">
        <v>201</v>
      </c>
      <c r="D1199">
        <v>8.3450000000000006</v>
      </c>
      <c r="G1199" s="1" t="s">
        <v>187</v>
      </c>
      <c r="H1199" s="1" t="s">
        <v>81</v>
      </c>
      <c r="I1199" s="1" t="s">
        <v>71</v>
      </c>
      <c r="J1199">
        <v>10</v>
      </c>
      <c r="K1199" t="s">
        <v>60</v>
      </c>
      <c r="L1199">
        <v>6262</v>
      </c>
      <c r="M1199" s="18">
        <v>0.43105324074074075</v>
      </c>
      <c r="N1199">
        <v>0.10583289999999999</v>
      </c>
      <c r="O1199">
        <v>8.3059999999999992</v>
      </c>
      <c r="Q1199" s="18">
        <v>0.47341435185185188</v>
      </c>
      <c r="R1199" s="19">
        <v>7.2459109999999993E-2</v>
      </c>
      <c r="T1199" s="19"/>
      <c r="W1199" s="1" t="s">
        <v>220</v>
      </c>
      <c r="AB1199" t="s">
        <v>84</v>
      </c>
      <c r="AC1199" t="s">
        <v>667</v>
      </c>
    </row>
    <row r="1200" spans="1:32" x14ac:dyDescent="0.25">
      <c r="A1200">
        <v>3</v>
      </c>
      <c r="B1200" t="s">
        <v>293</v>
      </c>
      <c r="C1200" t="s">
        <v>201</v>
      </c>
      <c r="D1200">
        <v>6.5529999999999999</v>
      </c>
      <c r="G1200" s="1" t="s">
        <v>187</v>
      </c>
      <c r="H1200" s="1" t="s">
        <v>81</v>
      </c>
      <c r="I1200" s="1" t="s">
        <v>71</v>
      </c>
      <c r="J1200">
        <v>10</v>
      </c>
      <c r="K1200" t="s">
        <v>60</v>
      </c>
      <c r="L1200">
        <v>6262</v>
      </c>
      <c r="M1200" s="18">
        <v>0.43193287037037037</v>
      </c>
      <c r="N1200" s="19">
        <v>9.1916349999999994E-2</v>
      </c>
      <c r="O1200">
        <v>6.407</v>
      </c>
      <c r="Q1200" s="18">
        <v>0.4742939814814815</v>
      </c>
      <c r="R1200" s="19">
        <v>6.7099820000000004E-2</v>
      </c>
      <c r="T1200" s="19"/>
      <c r="W1200" s="1" t="s">
        <v>220</v>
      </c>
      <c r="AB1200" t="s">
        <v>86</v>
      </c>
      <c r="AC1200" t="s">
        <v>668</v>
      </c>
      <c r="AF1200" t="s">
        <v>291</v>
      </c>
    </row>
    <row r="1201" spans="1:49" x14ac:dyDescent="0.25">
      <c r="A1201">
        <v>4</v>
      </c>
      <c r="B1201" t="s">
        <v>293</v>
      </c>
      <c r="C1201" t="s">
        <v>58</v>
      </c>
      <c r="D1201">
        <v>3.8679999999999999</v>
      </c>
      <c r="G1201" s="1" t="s">
        <v>87</v>
      </c>
      <c r="H1201" s="1" t="s">
        <v>81</v>
      </c>
      <c r="I1201" s="1" t="s">
        <v>71</v>
      </c>
      <c r="J1201">
        <v>25</v>
      </c>
      <c r="K1201" t="s">
        <v>60</v>
      </c>
      <c r="L1201">
        <v>6262</v>
      </c>
      <c r="M1201" s="18">
        <v>0.43263888888888885</v>
      </c>
      <c r="N1201">
        <v>0.65062030000000004</v>
      </c>
      <c r="O1201">
        <v>3.2919999999999998</v>
      </c>
      <c r="Q1201" s="18">
        <v>0.4750462962962963</v>
      </c>
      <c r="R1201">
        <v>0.17846909999999999</v>
      </c>
      <c r="W1201" s="1" t="s">
        <v>220</v>
      </c>
      <c r="AB1201" t="s">
        <v>86</v>
      </c>
      <c r="AC1201" t="s">
        <v>669</v>
      </c>
      <c r="AF1201" t="s">
        <v>129</v>
      </c>
    </row>
    <row r="1202" spans="1:49" x14ac:dyDescent="0.25">
      <c r="A1202">
        <v>5</v>
      </c>
      <c r="B1202" t="s">
        <v>293</v>
      </c>
      <c r="C1202" t="s">
        <v>58</v>
      </c>
      <c r="D1202">
        <v>4.2279999999999998</v>
      </c>
      <c r="G1202" s="1" t="s">
        <v>187</v>
      </c>
      <c r="H1202" s="1" t="s">
        <v>81</v>
      </c>
      <c r="I1202" s="1" t="s">
        <v>71</v>
      </c>
      <c r="J1202">
        <v>10</v>
      </c>
      <c r="K1202" t="s">
        <v>60</v>
      </c>
      <c r="L1202">
        <v>6262</v>
      </c>
      <c r="M1202" s="18">
        <v>0.43361111111111111</v>
      </c>
      <c r="N1202" s="19">
        <v>9.8182210000000006E-2</v>
      </c>
      <c r="O1202">
        <v>4.1429999999999998</v>
      </c>
      <c r="Q1202" s="18">
        <v>0.47585648148148146</v>
      </c>
      <c r="R1202" s="19">
        <v>8.0056939999999993E-2</v>
      </c>
      <c r="S1202" s="74">
        <v>4.12</v>
      </c>
      <c r="T1202" s="19"/>
      <c r="U1202" s="18">
        <v>0.28999999999999998</v>
      </c>
      <c r="V1202">
        <v>0.15038779999999999</v>
      </c>
      <c r="W1202" s="1" t="s">
        <v>220</v>
      </c>
      <c r="AB1202" t="s">
        <v>85</v>
      </c>
      <c r="AC1202" t="s">
        <v>670</v>
      </c>
      <c r="AD1202" s="8">
        <v>43404</v>
      </c>
      <c r="AE1202" s="83" t="s">
        <v>1769</v>
      </c>
      <c r="AF1202" t="s">
        <v>236</v>
      </c>
      <c r="AG1202" t="s">
        <v>956</v>
      </c>
      <c r="AH1202" s="8">
        <v>43404</v>
      </c>
      <c r="AI1202">
        <v>17</v>
      </c>
      <c r="AJ1202">
        <v>2</v>
      </c>
      <c r="AK1202" s="53">
        <v>0.49305555555555558</v>
      </c>
      <c r="AL1202" s="8">
        <v>43412</v>
      </c>
      <c r="AM1202" s="53">
        <v>0.84375</v>
      </c>
      <c r="AO1202">
        <v>6</v>
      </c>
      <c r="AP1202">
        <v>6</v>
      </c>
      <c r="AQ1202" s="8">
        <v>43412</v>
      </c>
      <c r="AR1202" s="53">
        <v>0.84375</v>
      </c>
      <c r="AS1202" s="8">
        <v>43475</v>
      </c>
      <c r="AT1202" s="53">
        <v>0.83333333333333337</v>
      </c>
      <c r="AV1202" s="8">
        <v>43475</v>
      </c>
      <c r="AW1202">
        <v>0</v>
      </c>
    </row>
    <row r="1203" spans="1:49" x14ac:dyDescent="0.25">
      <c r="A1203">
        <v>6</v>
      </c>
      <c r="B1203" t="s">
        <v>293</v>
      </c>
      <c r="C1203" t="s">
        <v>58</v>
      </c>
      <c r="D1203">
        <v>7.64</v>
      </c>
      <c r="G1203" s="1" t="s">
        <v>187</v>
      </c>
      <c r="H1203" s="1" t="s">
        <v>81</v>
      </c>
      <c r="I1203" s="1" t="s">
        <v>71</v>
      </c>
      <c r="J1203">
        <v>10</v>
      </c>
      <c r="K1203" t="s">
        <v>60</v>
      </c>
      <c r="L1203">
        <v>6262</v>
      </c>
      <c r="M1203" s="18">
        <v>0.43446759259259254</v>
      </c>
      <c r="N1203" s="19">
        <v>3.9442310000000001E-2</v>
      </c>
      <c r="O1203">
        <v>7.0309999999999997</v>
      </c>
      <c r="Q1203" s="18">
        <v>0.47662037037037036</v>
      </c>
      <c r="R1203" s="19">
        <v>2.9959989999999999E-2</v>
      </c>
      <c r="T1203" s="19"/>
      <c r="W1203" s="1" t="s">
        <v>220</v>
      </c>
      <c r="AB1203" t="s">
        <v>84</v>
      </c>
      <c r="AC1203" t="s">
        <v>671</v>
      </c>
    </row>
    <row r="1204" spans="1:49" x14ac:dyDescent="0.25">
      <c r="A1204">
        <v>7</v>
      </c>
      <c r="B1204" t="s">
        <v>293</v>
      </c>
      <c r="C1204" t="s">
        <v>58</v>
      </c>
      <c r="D1204">
        <v>8.8940000000000001</v>
      </c>
      <c r="G1204" s="1" t="s">
        <v>187</v>
      </c>
      <c r="H1204" s="1" t="s">
        <v>81</v>
      </c>
      <c r="I1204" s="1" t="s">
        <v>71</v>
      </c>
      <c r="J1204">
        <v>10</v>
      </c>
      <c r="K1204" t="s">
        <v>60</v>
      </c>
      <c r="L1204">
        <v>6262</v>
      </c>
      <c r="M1204" s="18">
        <v>0.43534722222222227</v>
      </c>
      <c r="N1204">
        <v>0.14469389999999999</v>
      </c>
      <c r="O1204">
        <v>8.7889999999999997</v>
      </c>
      <c r="Q1204" s="18">
        <v>0.47736111111111112</v>
      </c>
      <c r="R1204">
        <v>0.13520399999999999</v>
      </c>
      <c r="W1204" s="1" t="s">
        <v>220</v>
      </c>
      <c r="AB1204" t="s">
        <v>84</v>
      </c>
      <c r="AC1204" t="s">
        <v>672</v>
      </c>
    </row>
    <row r="1205" spans="1:49" x14ac:dyDescent="0.25">
      <c r="A1205">
        <v>8</v>
      </c>
      <c r="B1205" t="s">
        <v>293</v>
      </c>
      <c r="C1205" t="s">
        <v>58</v>
      </c>
      <c r="D1205">
        <v>7.1079999999999997</v>
      </c>
      <c r="G1205" s="1" t="s">
        <v>187</v>
      </c>
      <c r="H1205" s="1" t="s">
        <v>81</v>
      </c>
      <c r="I1205" s="1" t="s">
        <v>71</v>
      </c>
      <c r="J1205">
        <v>10</v>
      </c>
      <c r="K1205" t="s">
        <v>60</v>
      </c>
      <c r="L1205">
        <v>6262</v>
      </c>
      <c r="M1205" s="18">
        <v>0.43615740740740744</v>
      </c>
      <c r="N1205">
        <v>0.1101157</v>
      </c>
      <c r="O1205">
        <v>7.0149999999999997</v>
      </c>
      <c r="Q1205" s="18">
        <v>0.47815972222222225</v>
      </c>
      <c r="R1205" s="19">
        <v>5.729223E-2</v>
      </c>
      <c r="T1205" s="19"/>
      <c r="W1205" s="1" t="s">
        <v>220</v>
      </c>
      <c r="AB1205" t="s">
        <v>84</v>
      </c>
      <c r="AC1205" t="s">
        <v>673</v>
      </c>
    </row>
    <row r="1206" spans="1:49" x14ac:dyDescent="0.25">
      <c r="A1206">
        <v>9</v>
      </c>
      <c r="B1206" t="s">
        <v>293</v>
      </c>
      <c r="C1206" t="s">
        <v>58</v>
      </c>
      <c r="D1206">
        <v>7.2130000000000001</v>
      </c>
      <c r="G1206" s="1" t="s">
        <v>187</v>
      </c>
      <c r="H1206" s="1" t="s">
        <v>81</v>
      </c>
      <c r="I1206" s="1" t="s">
        <v>71</v>
      </c>
      <c r="J1206">
        <v>10</v>
      </c>
      <c r="K1206" t="s">
        <v>60</v>
      </c>
      <c r="L1206">
        <v>6262</v>
      </c>
      <c r="M1206" s="18">
        <v>0.43687499999999996</v>
      </c>
      <c r="N1206">
        <v>0.1828079</v>
      </c>
      <c r="O1206">
        <v>7.1580000000000004</v>
      </c>
      <c r="Q1206" s="18">
        <v>0.47891203703703705</v>
      </c>
      <c r="R1206" s="19">
        <v>6.7415920000000004E-2</v>
      </c>
      <c r="T1206" s="19"/>
      <c r="W1206" s="1" t="s">
        <v>220</v>
      </c>
      <c r="AB1206" t="s">
        <v>86</v>
      </c>
      <c r="AC1206" t="s">
        <v>674</v>
      </c>
      <c r="AF1206" t="s">
        <v>287</v>
      </c>
    </row>
    <row r="1207" spans="1:49" x14ac:dyDescent="0.25">
      <c r="A1207">
        <v>10</v>
      </c>
      <c r="B1207" t="s">
        <v>293</v>
      </c>
      <c r="C1207" t="s">
        <v>58</v>
      </c>
      <c r="D1207">
        <v>8.82</v>
      </c>
      <c r="G1207" s="1" t="s">
        <v>187</v>
      </c>
      <c r="H1207" s="1" t="s">
        <v>81</v>
      </c>
      <c r="I1207" s="1" t="s">
        <v>71</v>
      </c>
      <c r="J1207">
        <v>10</v>
      </c>
      <c r="K1207" t="s">
        <v>60</v>
      </c>
      <c r="L1207">
        <v>6262</v>
      </c>
      <c r="M1207" s="18">
        <v>0.43768518518518523</v>
      </c>
      <c r="N1207">
        <v>0.1490496</v>
      </c>
      <c r="O1207">
        <v>8.5190000000000001</v>
      </c>
      <c r="Q1207" s="18">
        <v>0.47959490740740746</v>
      </c>
      <c r="R1207">
        <v>0.10354240000000001</v>
      </c>
      <c r="W1207" s="1" t="s">
        <v>220</v>
      </c>
      <c r="AB1207" t="s">
        <v>86</v>
      </c>
      <c r="AC1207" t="s">
        <v>675</v>
      </c>
      <c r="AF1207" t="s">
        <v>177</v>
      </c>
    </row>
    <row r="1208" spans="1:49" x14ac:dyDescent="0.25">
      <c r="A1208">
        <v>11</v>
      </c>
      <c r="B1208" t="s">
        <v>293</v>
      </c>
      <c r="C1208" t="s">
        <v>58</v>
      </c>
      <c r="D1208">
        <v>6.8890000000000002</v>
      </c>
      <c r="G1208" s="1" t="s">
        <v>187</v>
      </c>
      <c r="H1208" s="1" t="s">
        <v>81</v>
      </c>
      <c r="I1208" s="1" t="s">
        <v>71</v>
      </c>
      <c r="J1208">
        <v>10</v>
      </c>
      <c r="K1208" t="s">
        <v>60</v>
      </c>
      <c r="L1208">
        <v>6262</v>
      </c>
      <c r="M1208" s="18">
        <v>0.43853009259259257</v>
      </c>
      <c r="N1208">
        <v>0.5322983</v>
      </c>
      <c r="O1208">
        <v>6.7619999999999996</v>
      </c>
      <c r="Q1208" s="18">
        <v>0.48031249999999998</v>
      </c>
      <c r="R1208">
        <v>0.3020603</v>
      </c>
      <c r="W1208" s="1" t="s">
        <v>220</v>
      </c>
      <c r="AB1208" t="s">
        <v>84</v>
      </c>
      <c r="AC1208" t="s">
        <v>676</v>
      </c>
    </row>
    <row r="1209" spans="1:49" x14ac:dyDescent="0.25">
      <c r="A1209">
        <v>12</v>
      </c>
      <c r="B1209" t="s">
        <v>293</v>
      </c>
      <c r="C1209" t="s">
        <v>59</v>
      </c>
      <c r="D1209">
        <v>10.754</v>
      </c>
      <c r="G1209" s="1" t="s">
        <v>187</v>
      </c>
      <c r="H1209" s="1" t="s">
        <v>81</v>
      </c>
      <c r="I1209" s="1" t="s">
        <v>71</v>
      </c>
      <c r="J1209">
        <v>10</v>
      </c>
      <c r="K1209" t="s">
        <v>60</v>
      </c>
      <c r="L1209">
        <v>6262</v>
      </c>
      <c r="M1209" s="18">
        <v>0.43950231481481478</v>
      </c>
      <c r="N1209">
        <v>0.1216599</v>
      </c>
      <c r="O1209">
        <v>10.576000000000001</v>
      </c>
      <c r="Q1209" s="18">
        <v>0.48118055555555556</v>
      </c>
      <c r="R1209">
        <v>0.16546620000000001</v>
      </c>
      <c r="W1209" s="1" t="s">
        <v>220</v>
      </c>
      <c r="AB1209" t="s">
        <v>84</v>
      </c>
      <c r="AC1209" t="s">
        <v>677</v>
      </c>
    </row>
    <row r="1210" spans="1:49" x14ac:dyDescent="0.25">
      <c r="A1210">
        <v>13</v>
      </c>
      <c r="B1210" t="s">
        <v>293</v>
      </c>
      <c r="C1210" t="s">
        <v>201</v>
      </c>
      <c r="D1210">
        <v>9.2189999999999994</v>
      </c>
      <c r="G1210" s="1" t="s">
        <v>187</v>
      </c>
      <c r="H1210" s="1" t="s">
        <v>81</v>
      </c>
      <c r="I1210" s="1" t="s">
        <v>71</v>
      </c>
      <c r="J1210">
        <v>10</v>
      </c>
      <c r="K1210" t="s">
        <v>60</v>
      </c>
      <c r="L1210">
        <v>6262</v>
      </c>
      <c r="M1210" s="18">
        <v>0.44027777777777777</v>
      </c>
      <c r="N1210">
        <v>0.18624540000000001</v>
      </c>
      <c r="O1210">
        <v>9.1560000000000006</v>
      </c>
      <c r="Q1210" s="18">
        <v>0.48194444444444445</v>
      </c>
      <c r="R1210">
        <v>0.1381791</v>
      </c>
      <c r="S1210" s="74">
        <v>9.0749999999999993</v>
      </c>
      <c r="U1210" s="18">
        <v>0.2908101851851852</v>
      </c>
      <c r="V1210">
        <v>0.12474150000000001</v>
      </c>
      <c r="W1210" s="1" t="s">
        <v>220</v>
      </c>
      <c r="AB1210" t="s">
        <v>85</v>
      </c>
      <c r="AC1210" t="s">
        <v>678</v>
      </c>
      <c r="AF1210" t="s">
        <v>370</v>
      </c>
    </row>
    <row r="1211" spans="1:49" x14ac:dyDescent="0.25">
      <c r="A1211">
        <v>14</v>
      </c>
      <c r="B1211" t="s">
        <v>293</v>
      </c>
      <c r="C1211" t="s">
        <v>201</v>
      </c>
      <c r="D1211">
        <v>9.3559999999999999</v>
      </c>
      <c r="G1211" s="1" t="s">
        <v>187</v>
      </c>
      <c r="H1211" s="1" t="s">
        <v>81</v>
      </c>
      <c r="I1211" s="1" t="s">
        <v>71</v>
      </c>
      <c r="J1211">
        <v>10</v>
      </c>
      <c r="K1211" t="s">
        <v>60</v>
      </c>
      <c r="L1211">
        <v>6262</v>
      </c>
      <c r="M1211" s="18">
        <v>0.44107638888888889</v>
      </c>
      <c r="N1211">
        <v>0.19425400000000001</v>
      </c>
      <c r="O1211">
        <v>9.31</v>
      </c>
      <c r="Q1211" s="18">
        <v>0.48268518518518522</v>
      </c>
      <c r="R1211" s="19">
        <v>8.6265679999999997E-2</v>
      </c>
      <c r="T1211" s="19"/>
      <c r="W1211" s="1" t="s">
        <v>220</v>
      </c>
      <c r="AB1211" t="s">
        <v>86</v>
      </c>
      <c r="AC1211" t="s">
        <v>679</v>
      </c>
      <c r="AF1211" t="s">
        <v>236</v>
      </c>
    </row>
    <row r="1212" spans="1:49" x14ac:dyDescent="0.25">
      <c r="A1212">
        <v>15</v>
      </c>
      <c r="B1212" t="s">
        <v>293</v>
      </c>
      <c r="C1212" t="s">
        <v>201</v>
      </c>
      <c r="D1212">
        <v>6.0519999999999996</v>
      </c>
      <c r="G1212" s="1" t="s">
        <v>187</v>
      </c>
      <c r="H1212" s="1" t="s">
        <v>81</v>
      </c>
      <c r="I1212" s="1" t="s">
        <v>71</v>
      </c>
      <c r="J1212">
        <v>10</v>
      </c>
      <c r="K1212" t="s">
        <v>60</v>
      </c>
      <c r="L1212">
        <v>6262</v>
      </c>
      <c r="M1212" s="18">
        <v>0.4418171296296296</v>
      </c>
      <c r="N1212">
        <v>0.1177052</v>
      </c>
      <c r="O1212">
        <v>6.6219999999999999</v>
      </c>
      <c r="Q1212" s="18">
        <v>0.48342592592592593</v>
      </c>
      <c r="R1212">
        <v>0.1123879</v>
      </c>
      <c r="S1212" s="74">
        <v>6.5919999999999996</v>
      </c>
      <c r="U1212" s="18">
        <v>0.29158564814814814</v>
      </c>
      <c r="V1212">
        <v>0.1101873</v>
      </c>
      <c r="W1212" s="1" t="s">
        <v>220</v>
      </c>
      <c r="AB1212" t="s">
        <v>85</v>
      </c>
      <c r="AC1212" t="s">
        <v>680</v>
      </c>
      <c r="AD1212" s="8">
        <v>43419</v>
      </c>
      <c r="AE1212" s="83">
        <f>AD1212-I1212</f>
        <v>67</v>
      </c>
      <c r="AF1212" t="s">
        <v>176</v>
      </c>
      <c r="AG1212" t="s">
        <v>956</v>
      </c>
      <c r="AH1212" s="8">
        <v>43419</v>
      </c>
      <c r="AI1212">
        <v>3</v>
      </c>
      <c r="AJ1212">
        <v>1</v>
      </c>
      <c r="AK1212" s="53">
        <v>0.55902777777777779</v>
      </c>
      <c r="AL1212" s="8">
        <v>43430</v>
      </c>
      <c r="AM1212" s="53">
        <v>0.85416666666666663</v>
      </c>
      <c r="AO1212">
        <v>7</v>
      </c>
      <c r="AP1212">
        <v>17</v>
      </c>
      <c r="AQ1212" s="8">
        <v>43430</v>
      </c>
      <c r="AR1212" s="53">
        <v>0.86111111111111116</v>
      </c>
      <c r="AS1212" s="8">
        <v>43435</v>
      </c>
      <c r="AT1212" s="53">
        <v>0.83333333333333337</v>
      </c>
      <c r="AV1212" s="8">
        <v>43435</v>
      </c>
      <c r="AW1212">
        <v>0</v>
      </c>
    </row>
    <row r="1213" spans="1:49" x14ac:dyDescent="0.25">
      <c r="A1213">
        <v>16</v>
      </c>
      <c r="B1213" t="s">
        <v>293</v>
      </c>
      <c r="C1213" t="s">
        <v>201</v>
      </c>
      <c r="D1213">
        <v>8.5690000000000008</v>
      </c>
      <c r="G1213" s="1" t="s">
        <v>187</v>
      </c>
      <c r="H1213" s="1" t="s">
        <v>81</v>
      </c>
      <c r="I1213" s="1" t="s">
        <v>71</v>
      </c>
      <c r="J1213">
        <v>10</v>
      </c>
      <c r="K1213" t="s">
        <v>60</v>
      </c>
      <c r="L1213">
        <v>6262</v>
      </c>
      <c r="M1213" s="18">
        <v>0.44268518518518518</v>
      </c>
      <c r="N1213">
        <v>0.12382840000000001</v>
      </c>
      <c r="O1213">
        <v>8.5129999999999999</v>
      </c>
      <c r="Q1213" s="18">
        <v>0.48429398148148151</v>
      </c>
      <c r="R1213" s="19">
        <v>7.2858359999999997E-2</v>
      </c>
      <c r="T1213" s="19"/>
      <c r="W1213" s="1" t="s">
        <v>220</v>
      </c>
      <c r="AB1213" t="s">
        <v>84</v>
      </c>
      <c r="AC1213" t="s">
        <v>681</v>
      </c>
    </row>
    <row r="1214" spans="1:49" x14ac:dyDescent="0.25">
      <c r="A1214">
        <v>17</v>
      </c>
      <c r="B1214" t="s">
        <v>293</v>
      </c>
      <c r="C1214" t="s">
        <v>201</v>
      </c>
      <c r="D1214">
        <v>8.5559999999999992</v>
      </c>
      <c r="G1214" s="1" t="s">
        <v>187</v>
      </c>
      <c r="H1214" s="1" t="s">
        <v>81</v>
      </c>
      <c r="I1214" s="1" t="s">
        <v>71</v>
      </c>
      <c r="J1214">
        <v>10</v>
      </c>
      <c r="K1214" t="s">
        <v>60</v>
      </c>
      <c r="L1214">
        <v>6262</v>
      </c>
      <c r="M1214" s="18">
        <v>0.44344907407407402</v>
      </c>
      <c r="N1214">
        <v>7.0182300000000003E-2</v>
      </c>
      <c r="O1214">
        <v>8.5150000000000006</v>
      </c>
      <c r="Q1214" s="18">
        <v>0.48495370370370372</v>
      </c>
      <c r="R1214" s="19">
        <v>5.7349049999999999E-2</v>
      </c>
      <c r="T1214" s="19"/>
      <c r="W1214" s="1" t="s">
        <v>220</v>
      </c>
      <c r="AB1214" t="s">
        <v>84</v>
      </c>
      <c r="AC1214" t="s">
        <v>682</v>
      </c>
    </row>
    <row r="1215" spans="1:49" x14ac:dyDescent="0.25">
      <c r="A1215">
        <v>18</v>
      </c>
      <c r="B1215" t="s">
        <v>293</v>
      </c>
      <c r="C1215" t="s">
        <v>58</v>
      </c>
      <c r="D1215">
        <v>5.0149999999999997</v>
      </c>
      <c r="G1215" s="1" t="s">
        <v>87</v>
      </c>
      <c r="H1215" s="1" t="s">
        <v>81</v>
      </c>
      <c r="I1215" s="1" t="s">
        <v>71</v>
      </c>
      <c r="J1215">
        <v>25</v>
      </c>
      <c r="K1215" t="s">
        <v>60</v>
      </c>
      <c r="L1215">
        <v>6262</v>
      </c>
      <c r="M1215" s="18">
        <v>0.44418981481481484</v>
      </c>
      <c r="N1215">
        <v>0.12599350000000001</v>
      </c>
      <c r="O1215">
        <v>4.6950000000000003</v>
      </c>
      <c r="Q1215" s="18">
        <v>0.48557870370370365</v>
      </c>
      <c r="R1215" s="19">
        <v>1.5913570000000001E-3</v>
      </c>
      <c r="T1215" s="19"/>
      <c r="W1215" s="1" t="s">
        <v>220</v>
      </c>
      <c r="AB1215" t="s">
        <v>84</v>
      </c>
      <c r="AC1215" t="s">
        <v>683</v>
      </c>
    </row>
    <row r="1216" spans="1:49" x14ac:dyDescent="0.25">
      <c r="A1216">
        <v>19</v>
      </c>
      <c r="B1216" t="s">
        <v>293</v>
      </c>
      <c r="C1216" t="s">
        <v>58</v>
      </c>
      <c r="D1216">
        <v>4.9059999999999997</v>
      </c>
      <c r="G1216" s="1" t="s">
        <v>187</v>
      </c>
      <c r="H1216" s="1" t="s">
        <v>81</v>
      </c>
      <c r="I1216" s="1" t="s">
        <v>71</v>
      </c>
      <c r="J1216">
        <v>10</v>
      </c>
      <c r="K1216" t="s">
        <v>60</v>
      </c>
      <c r="L1216">
        <v>6262</v>
      </c>
      <c r="M1216" s="18">
        <v>0.44491898148148151</v>
      </c>
      <c r="N1216">
        <v>0.74829590000000001</v>
      </c>
      <c r="O1216">
        <v>4.7610000000000001</v>
      </c>
      <c r="Q1216" s="18">
        <v>0.48648148148148151</v>
      </c>
      <c r="R1216">
        <v>0.63650549999999995</v>
      </c>
      <c r="W1216" s="1" t="s">
        <v>220</v>
      </c>
      <c r="AB1216" t="s">
        <v>86</v>
      </c>
      <c r="AC1216" t="s">
        <v>684</v>
      </c>
      <c r="AF1216" t="s">
        <v>301</v>
      </c>
    </row>
    <row r="1217" spans="1:49" x14ac:dyDescent="0.25">
      <c r="A1217">
        <v>20</v>
      </c>
      <c r="B1217" t="s">
        <v>293</v>
      </c>
      <c r="C1217" t="s">
        <v>58</v>
      </c>
      <c r="D1217">
        <v>7.444</v>
      </c>
      <c r="G1217" s="1" t="s">
        <v>187</v>
      </c>
      <c r="H1217" s="1" t="s">
        <v>81</v>
      </c>
      <c r="I1217" s="1" t="s">
        <v>71</v>
      </c>
      <c r="J1217">
        <v>10</v>
      </c>
      <c r="K1217" t="s">
        <v>60</v>
      </c>
      <c r="L1217">
        <v>6262</v>
      </c>
      <c r="M1217" s="18">
        <v>0.44579861111111113</v>
      </c>
      <c r="N1217" s="19">
        <v>9.212236E-2</v>
      </c>
      <c r="O1217">
        <v>7.3890000000000002</v>
      </c>
      <c r="Q1217" s="18">
        <v>0.48731481481481481</v>
      </c>
      <c r="R1217">
        <v>0.10410990000000001</v>
      </c>
      <c r="S1217" s="74">
        <v>7.3159999999999998</v>
      </c>
      <c r="U1217" s="18">
        <v>0.29236111111111113</v>
      </c>
      <c r="V1217" s="19">
        <v>9.6880910000000001E-2</v>
      </c>
      <c r="W1217" s="1" t="s">
        <v>220</v>
      </c>
      <c r="AB1217" t="s">
        <v>85</v>
      </c>
      <c r="AC1217" t="s">
        <v>685</v>
      </c>
      <c r="AF1217" t="s">
        <v>154</v>
      </c>
    </row>
    <row r="1218" spans="1:49" x14ac:dyDescent="0.25">
      <c r="A1218">
        <v>21</v>
      </c>
      <c r="B1218" t="s">
        <v>293</v>
      </c>
      <c r="C1218" t="s">
        <v>58</v>
      </c>
      <c r="D1218">
        <v>5.8129999999999997</v>
      </c>
      <c r="G1218" s="1" t="s">
        <v>187</v>
      </c>
      <c r="H1218" s="1" t="s">
        <v>81</v>
      </c>
      <c r="I1218" s="1" t="s">
        <v>71</v>
      </c>
      <c r="J1218">
        <v>10</v>
      </c>
      <c r="K1218" t="s">
        <v>60</v>
      </c>
      <c r="L1218">
        <v>6262</v>
      </c>
      <c r="M1218" s="18">
        <v>0.44658564814814811</v>
      </c>
      <c r="N1218">
        <v>0.92521350000000002</v>
      </c>
      <c r="O1218">
        <v>5.734</v>
      </c>
      <c r="Q1218" s="18">
        <v>0.48797453703703703</v>
      </c>
      <c r="R1218">
        <v>0.81784769999999996</v>
      </c>
      <c r="S1218" s="74">
        <v>5.6139999999999999</v>
      </c>
      <c r="U1218" s="18">
        <v>0.29310185185185184</v>
      </c>
      <c r="V1218">
        <v>0.1355199</v>
      </c>
      <c r="W1218" s="1" t="s">
        <v>220</v>
      </c>
      <c r="AB1218" t="s">
        <v>85</v>
      </c>
      <c r="AC1218" t="s">
        <v>686</v>
      </c>
      <c r="AF1218" t="s">
        <v>151</v>
      </c>
    </row>
    <row r="1219" spans="1:49" x14ac:dyDescent="0.25">
      <c r="A1219">
        <v>22</v>
      </c>
      <c r="B1219" t="s">
        <v>293</v>
      </c>
      <c r="C1219" t="s">
        <v>58</v>
      </c>
      <c r="D1219">
        <v>2.7360000000000002</v>
      </c>
      <c r="G1219" s="1" t="s">
        <v>187</v>
      </c>
      <c r="H1219" s="1" t="s">
        <v>81</v>
      </c>
      <c r="I1219" s="1" t="s">
        <v>71</v>
      </c>
      <c r="J1219">
        <v>10</v>
      </c>
      <c r="K1219" t="s">
        <v>60</v>
      </c>
      <c r="L1219">
        <v>6262</v>
      </c>
      <c r="M1219" s="18">
        <v>0.44747685185185188</v>
      </c>
      <c r="N1219" s="19">
        <v>2.3666880000000001E-2</v>
      </c>
      <c r="O1219">
        <v>2.38</v>
      </c>
      <c r="Q1219" s="18">
        <v>0.48881944444444447</v>
      </c>
      <c r="R1219" s="19">
        <v>1.278428E-2</v>
      </c>
      <c r="S1219" s="74">
        <v>2.3079999999999998</v>
      </c>
      <c r="T1219" s="19"/>
      <c r="U1219" s="18">
        <v>0.29390046296296296</v>
      </c>
      <c r="V1219" s="19">
        <v>1.9534429999999998E-2</v>
      </c>
      <c r="W1219" s="1" t="s">
        <v>220</v>
      </c>
      <c r="AB1219" t="s">
        <v>85</v>
      </c>
      <c r="AC1219" t="s">
        <v>687</v>
      </c>
      <c r="AF1219" t="s">
        <v>129</v>
      </c>
    </row>
    <row r="1220" spans="1:49" x14ac:dyDescent="0.25">
      <c r="A1220">
        <v>23</v>
      </c>
      <c r="B1220" t="s">
        <v>293</v>
      </c>
      <c r="C1220" t="s">
        <v>201</v>
      </c>
      <c r="D1220">
        <v>5.6470000000000002</v>
      </c>
      <c r="G1220" s="1" t="s">
        <v>187</v>
      </c>
      <c r="H1220" s="1" t="s">
        <v>81</v>
      </c>
      <c r="I1220" s="1" t="s">
        <v>71</v>
      </c>
      <c r="J1220">
        <v>10</v>
      </c>
      <c r="K1220" t="s">
        <v>60</v>
      </c>
      <c r="L1220">
        <v>6262</v>
      </c>
      <c r="M1220" s="18">
        <v>0.44822916666666668</v>
      </c>
      <c r="N1220">
        <v>0.1208277</v>
      </c>
      <c r="O1220">
        <v>5.593</v>
      </c>
      <c r="Q1220" s="18">
        <v>0.50244212962962964</v>
      </c>
      <c r="R1220">
        <v>0.1039491</v>
      </c>
      <c r="S1220" s="74">
        <v>5.5309999999999997</v>
      </c>
      <c r="U1220" s="18">
        <v>0.29471064814814812</v>
      </c>
      <c r="V1220">
        <v>0.1271833</v>
      </c>
      <c r="W1220" s="1" t="s">
        <v>220</v>
      </c>
      <c r="AB1220" t="s">
        <v>85</v>
      </c>
      <c r="AC1220" t="s">
        <v>688</v>
      </c>
      <c r="AD1220" s="8">
        <v>43410</v>
      </c>
      <c r="AE1220">
        <v>58</v>
      </c>
      <c r="AF1220" t="s">
        <v>130</v>
      </c>
      <c r="AG1220" t="s">
        <v>956</v>
      </c>
      <c r="AH1220" s="8">
        <v>43410</v>
      </c>
      <c r="AI1220">
        <v>3</v>
      </c>
      <c r="AJ1220">
        <v>1</v>
      </c>
      <c r="AK1220" s="53">
        <v>0.45347222222222222</v>
      </c>
      <c r="AL1220" s="8">
        <v>43418</v>
      </c>
      <c r="AM1220" s="53">
        <v>0.84722222222222221</v>
      </c>
      <c r="AO1220">
        <v>3</v>
      </c>
      <c r="AP1220">
        <v>25</v>
      </c>
      <c r="AQ1220" s="8">
        <v>43418</v>
      </c>
      <c r="AR1220" s="53">
        <v>0.84722222222222221</v>
      </c>
      <c r="AS1220" s="8">
        <v>43516</v>
      </c>
      <c r="AT1220" s="53">
        <v>0.83333333333333337</v>
      </c>
      <c r="AV1220" s="8">
        <v>43516</v>
      </c>
      <c r="AW1220">
        <v>0</v>
      </c>
    </row>
    <row r="1221" spans="1:49" x14ac:dyDescent="0.25">
      <c r="A1221">
        <v>24</v>
      </c>
      <c r="B1221" t="s">
        <v>293</v>
      </c>
      <c r="C1221" t="s">
        <v>58</v>
      </c>
      <c r="D1221">
        <v>6.9020000000000001</v>
      </c>
      <c r="G1221" s="1" t="s">
        <v>187</v>
      </c>
      <c r="H1221" s="1" t="s">
        <v>81</v>
      </c>
      <c r="I1221" s="1" t="s">
        <v>71</v>
      </c>
      <c r="J1221">
        <v>10</v>
      </c>
      <c r="K1221" t="s">
        <v>60</v>
      </c>
      <c r="L1221">
        <v>6262</v>
      </c>
      <c r="M1221" s="18">
        <v>0.44899305555555552</v>
      </c>
      <c r="N1221">
        <v>0.13241720000000001</v>
      </c>
      <c r="O1221">
        <v>6.86</v>
      </c>
      <c r="Q1221" s="18">
        <v>0.50329861111111118</v>
      </c>
      <c r="R1221">
        <v>0.1156889</v>
      </c>
      <c r="W1221" s="1" t="s">
        <v>220</v>
      </c>
      <c r="AB1221" t="s">
        <v>84</v>
      </c>
      <c r="AC1221" t="s">
        <v>689</v>
      </c>
    </row>
    <row r="1222" spans="1:49" x14ac:dyDescent="0.25">
      <c r="A1222">
        <v>25</v>
      </c>
      <c r="B1222" t="s">
        <v>293</v>
      </c>
      <c r="C1222" t="s">
        <v>58</v>
      </c>
      <c r="D1222">
        <v>4.9969999999999999</v>
      </c>
      <c r="G1222" s="1" t="s">
        <v>187</v>
      </c>
      <c r="H1222" s="1" t="s">
        <v>81</v>
      </c>
      <c r="I1222" s="1" t="s">
        <v>71</v>
      </c>
      <c r="J1222">
        <v>10</v>
      </c>
      <c r="K1222" t="s">
        <v>60</v>
      </c>
      <c r="L1222">
        <v>6262</v>
      </c>
      <c r="M1222" s="18">
        <v>0.44988425925925929</v>
      </c>
      <c r="N1222" s="19">
        <v>8.1108730000000004E-2</v>
      </c>
      <c r="O1222">
        <v>4.9829999999999997</v>
      </c>
      <c r="Q1222" s="18">
        <v>0.50428240740740737</v>
      </c>
      <c r="R1222" s="19">
        <v>4.4572809999999997E-2</v>
      </c>
      <c r="S1222" s="74">
        <v>4.9580000000000002</v>
      </c>
      <c r="T1222" s="19"/>
      <c r="U1222" s="18">
        <v>0.29554398148148148</v>
      </c>
      <c r="V1222" s="19">
        <v>8.3964819999999996E-2</v>
      </c>
      <c r="W1222" s="1" t="s">
        <v>220</v>
      </c>
      <c r="AB1222" t="s">
        <v>85</v>
      </c>
      <c r="AC1222" t="s">
        <v>690</v>
      </c>
      <c r="AF1222" t="s">
        <v>133</v>
      </c>
    </row>
    <row r="1223" spans="1:49" x14ac:dyDescent="0.25">
      <c r="A1223">
        <v>26</v>
      </c>
      <c r="B1223" t="s">
        <v>293</v>
      </c>
      <c r="C1223" t="s">
        <v>58</v>
      </c>
      <c r="D1223">
        <v>3.8620000000000001</v>
      </c>
      <c r="G1223" s="1" t="s">
        <v>187</v>
      </c>
      <c r="H1223" s="1" t="s">
        <v>81</v>
      </c>
      <c r="I1223" s="1" t="s">
        <v>71</v>
      </c>
      <c r="J1223">
        <v>10</v>
      </c>
      <c r="K1223" t="s">
        <v>60</v>
      </c>
      <c r="L1223">
        <v>6262</v>
      </c>
      <c r="M1223" s="18">
        <v>0.45068287037037041</v>
      </c>
      <c r="N1223">
        <v>0.15521650000000001</v>
      </c>
      <c r="O1223">
        <v>3.86</v>
      </c>
      <c r="Q1223" s="18">
        <v>0.50496527777777778</v>
      </c>
      <c r="R1223">
        <v>0.1447078</v>
      </c>
      <c r="W1223" s="1" t="s">
        <v>220</v>
      </c>
      <c r="AB1223" t="s">
        <v>86</v>
      </c>
      <c r="AC1223" t="s">
        <v>691</v>
      </c>
      <c r="AF1223" t="s">
        <v>290</v>
      </c>
    </row>
    <row r="1224" spans="1:49" x14ac:dyDescent="0.25">
      <c r="A1224">
        <v>27</v>
      </c>
      <c r="B1224" t="s">
        <v>293</v>
      </c>
      <c r="C1224" t="s">
        <v>59</v>
      </c>
      <c r="D1224">
        <v>7.4770000000000003</v>
      </c>
      <c r="G1224" s="1" t="s">
        <v>187</v>
      </c>
      <c r="H1224" s="1" t="s">
        <v>81</v>
      </c>
      <c r="I1224" s="1" t="s">
        <v>71</v>
      </c>
      <c r="J1224">
        <v>10</v>
      </c>
      <c r="K1224" t="s">
        <v>60</v>
      </c>
      <c r="L1224">
        <v>6262</v>
      </c>
      <c r="M1224" s="18">
        <v>0.45151620370370371</v>
      </c>
      <c r="N1224">
        <v>0.1090928</v>
      </c>
      <c r="O1224">
        <v>7.343</v>
      </c>
      <c r="Q1224" s="18">
        <v>0.50583333333333336</v>
      </c>
      <c r="R1224">
        <v>8.5734000000000005E-2</v>
      </c>
      <c r="W1224" s="1" t="s">
        <v>220</v>
      </c>
      <c r="AB1224" t="s">
        <v>85</v>
      </c>
      <c r="AC1224" t="s">
        <v>692</v>
      </c>
      <c r="AD1224" s="8">
        <v>43384</v>
      </c>
      <c r="AE1224">
        <v>32</v>
      </c>
      <c r="AF1224" t="s">
        <v>134</v>
      </c>
      <c r="AG1224" t="s">
        <v>956</v>
      </c>
      <c r="AI1224">
        <v>13</v>
      </c>
      <c r="AJ1224">
        <v>2</v>
      </c>
      <c r="AK1224" s="53">
        <v>0.58333333333333337</v>
      </c>
      <c r="AL1224" s="8">
        <v>43391</v>
      </c>
      <c r="AM1224" s="53">
        <v>0.82638888888888884</v>
      </c>
      <c r="AN1224" t="s">
        <v>1642</v>
      </c>
      <c r="AV1224" s="8">
        <v>43391</v>
      </c>
      <c r="AW1224">
        <v>0</v>
      </c>
    </row>
    <row r="1225" spans="1:49" x14ac:dyDescent="0.25">
      <c r="A1225">
        <v>28</v>
      </c>
      <c r="B1225" t="s">
        <v>293</v>
      </c>
      <c r="C1225" t="s">
        <v>201</v>
      </c>
      <c r="D1225">
        <v>7.1159999999999997</v>
      </c>
      <c r="G1225" s="1" t="s">
        <v>187</v>
      </c>
      <c r="H1225" s="1" t="s">
        <v>81</v>
      </c>
      <c r="I1225" s="1" t="s">
        <v>71</v>
      </c>
      <c r="J1225">
        <v>10</v>
      </c>
      <c r="K1225" t="s">
        <v>60</v>
      </c>
      <c r="L1225">
        <v>6262</v>
      </c>
      <c r="M1225" s="18">
        <v>0.4522916666666667</v>
      </c>
      <c r="N1225">
        <v>0.1519279</v>
      </c>
      <c r="O1225">
        <v>7.07</v>
      </c>
      <c r="Q1225" s="18">
        <v>0.50660879629629629</v>
      </c>
      <c r="R1225" s="19">
        <v>8.5699609999999996E-2</v>
      </c>
      <c r="S1225" s="74">
        <v>7.0359999999999996</v>
      </c>
      <c r="T1225" s="19"/>
      <c r="U1225" s="18">
        <v>0.29649305555555555</v>
      </c>
      <c r="V1225" s="19">
        <v>9.8087060000000004E-2</v>
      </c>
      <c r="W1225" s="1" t="s">
        <v>220</v>
      </c>
      <c r="AB1225" t="s">
        <v>85</v>
      </c>
      <c r="AC1225" t="s">
        <v>693</v>
      </c>
      <c r="AF1225" t="s">
        <v>123</v>
      </c>
    </row>
    <row r="1226" spans="1:49" x14ac:dyDescent="0.25">
      <c r="A1226">
        <v>29</v>
      </c>
      <c r="B1226" t="s">
        <v>293</v>
      </c>
      <c r="C1226" t="s">
        <v>201</v>
      </c>
      <c r="D1226">
        <v>7.492</v>
      </c>
      <c r="G1226" s="1" t="s">
        <v>187</v>
      </c>
      <c r="H1226" s="1" t="s">
        <v>81</v>
      </c>
      <c r="I1226" s="1" t="s">
        <v>71</v>
      </c>
      <c r="J1226">
        <v>10</v>
      </c>
      <c r="K1226" t="s">
        <v>60</v>
      </c>
      <c r="L1226">
        <v>6262</v>
      </c>
      <c r="M1226" s="18">
        <v>0.45307870370370368</v>
      </c>
      <c r="N1226">
        <v>0.12259109999999999</v>
      </c>
      <c r="O1226">
        <v>7.4320000000000004</v>
      </c>
      <c r="Q1226" s="18">
        <v>0.50732638888888892</v>
      </c>
      <c r="R1226" s="19">
        <v>8.2060049999999995E-2</v>
      </c>
      <c r="T1226" s="19"/>
      <c r="W1226" s="1" t="s">
        <v>220</v>
      </c>
      <c r="AB1226" t="s">
        <v>84</v>
      </c>
      <c r="AC1226" t="s">
        <v>694</v>
      </c>
    </row>
    <row r="1227" spans="1:49" x14ac:dyDescent="0.25">
      <c r="A1227">
        <v>30</v>
      </c>
      <c r="B1227" t="s">
        <v>293</v>
      </c>
      <c r="C1227" t="s">
        <v>201</v>
      </c>
      <c r="D1227">
        <v>6.4539999999999997</v>
      </c>
      <c r="G1227" s="1" t="s">
        <v>187</v>
      </c>
      <c r="H1227" s="1" t="s">
        <v>81</v>
      </c>
      <c r="I1227" s="1" t="s">
        <v>71</v>
      </c>
      <c r="J1227">
        <v>10</v>
      </c>
      <c r="K1227" t="s">
        <v>60</v>
      </c>
      <c r="L1227">
        <v>6262</v>
      </c>
      <c r="M1227" s="18">
        <v>0.45385416666666667</v>
      </c>
      <c r="N1227" s="19">
        <v>7.0612430000000004E-2</v>
      </c>
      <c r="O1227">
        <v>6.4189999999999996</v>
      </c>
      <c r="Q1227" s="18">
        <v>0.50813657407407409</v>
      </c>
      <c r="R1227" s="19">
        <v>5.9322079999999999E-2</v>
      </c>
      <c r="S1227" s="74">
        <v>6.3949999999999996</v>
      </c>
      <c r="T1227" s="19"/>
      <c r="U1227" s="18">
        <v>0.29738425925925926</v>
      </c>
      <c r="V1227" s="19">
        <v>5.0724940000000003E-2</v>
      </c>
      <c r="W1227" s="1" t="s">
        <v>220</v>
      </c>
      <c r="AB1227" t="s">
        <v>85</v>
      </c>
      <c r="AC1227" t="s">
        <v>695</v>
      </c>
      <c r="AD1227" s="8">
        <v>43413</v>
      </c>
      <c r="AE1227">
        <v>61</v>
      </c>
      <c r="AF1227" t="s">
        <v>145</v>
      </c>
      <c r="AG1227" t="s">
        <v>956</v>
      </c>
      <c r="AH1227" s="8">
        <v>43413</v>
      </c>
      <c r="AI1227">
        <v>29</v>
      </c>
      <c r="AJ1227">
        <v>2</v>
      </c>
      <c r="AK1227" s="53">
        <v>0.48958333333333331</v>
      </c>
      <c r="AL1227" s="8">
        <v>43421</v>
      </c>
      <c r="AM1227" s="53">
        <v>0.84722222222222221</v>
      </c>
      <c r="AO1227">
        <v>5</v>
      </c>
      <c r="AP1227">
        <v>9</v>
      </c>
      <c r="AQ1227" s="8">
        <v>43421</v>
      </c>
      <c r="AR1227" s="53">
        <v>0.84722222222222221</v>
      </c>
      <c r="AS1227" s="8">
        <v>43468</v>
      </c>
      <c r="AT1227" s="53">
        <v>0.83333333333333337</v>
      </c>
      <c r="AV1227" s="8">
        <v>43468</v>
      </c>
      <c r="AW1227">
        <v>0</v>
      </c>
    </row>
    <row r="1228" spans="1:49" x14ac:dyDescent="0.25">
      <c r="A1228">
        <v>31</v>
      </c>
      <c r="B1228" t="s">
        <v>293</v>
      </c>
      <c r="C1228" t="s">
        <v>201</v>
      </c>
      <c r="D1228">
        <v>7</v>
      </c>
      <c r="G1228" s="1" t="s">
        <v>187</v>
      </c>
      <c r="H1228" s="1" t="s">
        <v>81</v>
      </c>
      <c r="I1228" s="1" t="s">
        <v>71</v>
      </c>
      <c r="J1228">
        <v>10</v>
      </c>
      <c r="K1228" t="s">
        <v>60</v>
      </c>
      <c r="L1228">
        <v>6262</v>
      </c>
      <c r="M1228" s="18">
        <v>0.45456018518518521</v>
      </c>
      <c r="N1228">
        <v>0.8125405</v>
      </c>
      <c r="O1228">
        <v>6.8949999999999996</v>
      </c>
      <c r="Q1228" s="18">
        <v>0.50964120370370369</v>
      </c>
      <c r="R1228">
        <v>0.8550276</v>
      </c>
      <c r="W1228" s="1" t="s">
        <v>220</v>
      </c>
      <c r="AB1228" t="s">
        <v>84</v>
      </c>
      <c r="AC1228" t="s">
        <v>696</v>
      </c>
    </row>
    <row r="1229" spans="1:49" x14ac:dyDescent="0.25">
      <c r="A1229">
        <v>32</v>
      </c>
      <c r="B1229" t="s">
        <v>293</v>
      </c>
      <c r="C1229" t="s">
        <v>201</v>
      </c>
      <c r="D1229">
        <v>6.8929999999999998</v>
      </c>
      <c r="G1229" s="1" t="s">
        <v>187</v>
      </c>
      <c r="H1229" s="1" t="s">
        <v>81</v>
      </c>
      <c r="I1229" s="1" t="s">
        <v>71</v>
      </c>
      <c r="J1229">
        <v>10</v>
      </c>
      <c r="K1229" t="s">
        <v>60</v>
      </c>
      <c r="L1229">
        <v>6262</v>
      </c>
      <c r="M1229" s="18">
        <v>0.455625</v>
      </c>
      <c r="N1229" s="19">
        <v>9.3835879999999997E-2</v>
      </c>
      <c r="O1229">
        <v>6.8449999999999998</v>
      </c>
      <c r="Q1229" s="18">
        <v>0.51052083333333331</v>
      </c>
      <c r="R1229" s="19">
        <v>5.8869419999999999E-2</v>
      </c>
      <c r="T1229" s="19"/>
      <c r="W1229" s="1" t="s">
        <v>220</v>
      </c>
      <c r="AB1229" t="s">
        <v>84</v>
      </c>
      <c r="AC1229" t="s">
        <v>697</v>
      </c>
    </row>
    <row r="1230" spans="1:49" x14ac:dyDescent="0.25">
      <c r="A1230">
        <v>33</v>
      </c>
      <c r="B1230" t="s">
        <v>293</v>
      </c>
      <c r="C1230" t="s">
        <v>201</v>
      </c>
      <c r="D1230">
        <v>6.8259999999999996</v>
      </c>
      <c r="G1230" s="1" t="s">
        <v>187</v>
      </c>
      <c r="H1230" s="1" t="s">
        <v>81</v>
      </c>
      <c r="I1230" s="1" t="s">
        <v>71</v>
      </c>
      <c r="J1230">
        <v>10</v>
      </c>
      <c r="K1230" t="s">
        <v>60</v>
      </c>
      <c r="L1230">
        <v>6262</v>
      </c>
      <c r="M1230" s="18">
        <v>0.4563888888888889</v>
      </c>
      <c r="N1230">
        <v>0.16304379999999999</v>
      </c>
      <c r="O1230">
        <v>6.7919999999999998</v>
      </c>
      <c r="Q1230" s="18">
        <v>0.51121527777777775</v>
      </c>
      <c r="R1230" s="19">
        <v>8.1516149999999996E-2</v>
      </c>
      <c r="T1230" s="19"/>
      <c r="W1230" s="1" t="s">
        <v>220</v>
      </c>
      <c r="AB1230" t="s">
        <v>86</v>
      </c>
      <c r="AC1230" t="s">
        <v>698</v>
      </c>
      <c r="AF1230" t="s">
        <v>179</v>
      </c>
    </row>
    <row r="1231" spans="1:49" x14ac:dyDescent="0.25">
      <c r="A1231">
        <v>34</v>
      </c>
      <c r="B1231" t="s">
        <v>293</v>
      </c>
      <c r="C1231" t="s">
        <v>59</v>
      </c>
      <c r="D1231">
        <v>4.7149999999999999</v>
      </c>
      <c r="G1231" s="1" t="s">
        <v>187</v>
      </c>
      <c r="H1231" s="1" t="s">
        <v>81</v>
      </c>
      <c r="I1231" s="1" t="s">
        <v>71</v>
      </c>
      <c r="J1231">
        <v>10</v>
      </c>
      <c r="K1231" t="s">
        <v>60</v>
      </c>
      <c r="L1231">
        <v>6262</v>
      </c>
      <c r="M1231" s="18">
        <v>0.4571412037037037</v>
      </c>
      <c r="N1231">
        <v>0.1101207</v>
      </c>
      <c r="O1231">
        <v>4.625</v>
      </c>
      <c r="Q1231" s="18">
        <v>0.51200231481481484</v>
      </c>
      <c r="R1231">
        <v>0.108695</v>
      </c>
      <c r="S1231" s="74">
        <v>4.54</v>
      </c>
      <c r="U1231" s="18">
        <v>0.29810185185185184</v>
      </c>
      <c r="V1231">
        <v>6.1870099999999997E-2</v>
      </c>
      <c r="W1231" s="1" t="s">
        <v>220</v>
      </c>
      <c r="AB1231" t="s">
        <v>85</v>
      </c>
      <c r="AC1231" t="s">
        <v>699</v>
      </c>
      <c r="AF1231" t="s">
        <v>179</v>
      </c>
    </row>
    <row r="1232" spans="1:49" x14ac:dyDescent="0.25">
      <c r="A1232">
        <v>35</v>
      </c>
      <c r="B1232" t="s">
        <v>293</v>
      </c>
      <c r="C1232" t="s">
        <v>201</v>
      </c>
      <c r="D1232">
        <v>5.8330000000000002</v>
      </c>
      <c r="G1232" s="1" t="s">
        <v>187</v>
      </c>
      <c r="H1232" s="1" t="s">
        <v>81</v>
      </c>
      <c r="I1232" s="1" t="s">
        <v>71</v>
      </c>
      <c r="J1232">
        <v>10</v>
      </c>
      <c r="K1232" t="s">
        <v>60</v>
      </c>
      <c r="L1232">
        <v>6262</v>
      </c>
      <c r="M1232" s="18">
        <v>0.45802083333333332</v>
      </c>
      <c r="N1232" s="19">
        <v>7.7204179999999997E-2</v>
      </c>
      <c r="O1232">
        <v>5.7240000000000002</v>
      </c>
      <c r="Q1232" s="18">
        <v>0.51274305555555555</v>
      </c>
      <c r="R1232" s="19">
        <v>6.4529660000000003E-2</v>
      </c>
      <c r="T1232" s="19"/>
      <c r="W1232" s="1" t="s">
        <v>220</v>
      </c>
      <c r="AB1232" t="s">
        <v>84</v>
      </c>
      <c r="AC1232" t="s">
        <v>700</v>
      </c>
    </row>
    <row r="1233" spans="1:32" x14ac:dyDescent="0.25">
      <c r="A1233">
        <v>36</v>
      </c>
      <c r="B1233" t="s">
        <v>293</v>
      </c>
      <c r="C1233" t="s">
        <v>201</v>
      </c>
      <c r="D1233">
        <v>6.71</v>
      </c>
      <c r="G1233" s="1" t="s">
        <v>187</v>
      </c>
      <c r="H1233" s="1" t="s">
        <v>81</v>
      </c>
      <c r="I1233" s="1" t="s">
        <v>71</v>
      </c>
      <c r="J1233">
        <v>10</v>
      </c>
      <c r="K1233" t="s">
        <v>60</v>
      </c>
      <c r="L1233">
        <v>6262</v>
      </c>
      <c r="M1233" s="18">
        <v>0.45887731481481481</v>
      </c>
      <c r="N1233">
        <v>0.21170269999999999</v>
      </c>
      <c r="O1233">
        <v>6.2489999999999997</v>
      </c>
      <c r="Q1233" s="18">
        <v>0.51356481481481475</v>
      </c>
      <c r="R1233">
        <v>0.19164120000000001</v>
      </c>
      <c r="S1233" s="74">
        <v>5.68</v>
      </c>
      <c r="U1233" s="18">
        <v>0.29886574074074074</v>
      </c>
      <c r="V1233">
        <v>0.18514829999999999</v>
      </c>
      <c r="W1233" s="1" t="s">
        <v>220</v>
      </c>
      <c r="AB1233" t="s">
        <v>85</v>
      </c>
      <c r="AC1233" t="s">
        <v>701</v>
      </c>
      <c r="AF1233" t="s">
        <v>292</v>
      </c>
    </row>
    <row r="1234" spans="1:32" x14ac:dyDescent="0.25">
      <c r="A1234">
        <v>37</v>
      </c>
      <c r="B1234" t="s">
        <v>293</v>
      </c>
      <c r="C1234" t="s">
        <v>201</v>
      </c>
      <c r="D1234">
        <v>2.6339999999999999</v>
      </c>
      <c r="G1234" s="1" t="s">
        <v>187</v>
      </c>
      <c r="H1234" s="1" t="s">
        <v>81</v>
      </c>
      <c r="I1234" s="1" t="s">
        <v>71</v>
      </c>
      <c r="J1234">
        <v>10</v>
      </c>
      <c r="K1234" t="s">
        <v>60</v>
      </c>
      <c r="L1234">
        <v>6262</v>
      </c>
      <c r="M1234" s="18">
        <v>0.4597222222222222</v>
      </c>
      <c r="N1234">
        <v>1.3052060000000001</v>
      </c>
      <c r="O1234">
        <v>1.3979999999999999</v>
      </c>
      <c r="Q1234" s="18">
        <v>0.51438657407407407</v>
      </c>
      <c r="R1234" s="19">
        <v>1.4658559999999999E-2</v>
      </c>
      <c r="T1234" s="19"/>
      <c r="W1234" s="1" t="s">
        <v>220</v>
      </c>
      <c r="AB1234" t="s">
        <v>84</v>
      </c>
      <c r="AC1234" t="s">
        <v>702</v>
      </c>
    </row>
    <row r="1235" spans="1:32" x14ac:dyDescent="0.25">
      <c r="A1235">
        <v>38</v>
      </c>
      <c r="B1235" t="s">
        <v>293</v>
      </c>
      <c r="C1235" t="s">
        <v>201</v>
      </c>
      <c r="D1235">
        <v>8.7520000000000007</v>
      </c>
      <c r="G1235" s="1" t="s">
        <v>187</v>
      </c>
      <c r="H1235" s="1" t="s">
        <v>81</v>
      </c>
      <c r="I1235" s="1" t="s">
        <v>71</v>
      </c>
      <c r="J1235">
        <v>10</v>
      </c>
      <c r="K1235" t="s">
        <v>60</v>
      </c>
      <c r="L1235">
        <v>6262</v>
      </c>
      <c r="M1235" s="18">
        <v>0.46064814814814814</v>
      </c>
      <c r="N1235" s="19">
        <v>9.2051980000000005E-2</v>
      </c>
      <c r="O1235">
        <v>8.6809999999999992</v>
      </c>
      <c r="Q1235" s="18">
        <v>0.51496527777777779</v>
      </c>
      <c r="R1235" s="19">
        <v>9.5663380000000006E-2</v>
      </c>
      <c r="T1235" s="19"/>
      <c r="W1235" s="1" t="s">
        <v>220</v>
      </c>
      <c r="AB1235" t="s">
        <v>84</v>
      </c>
      <c r="AC1235" t="s">
        <v>703</v>
      </c>
    </row>
    <row r="1236" spans="1:32" x14ac:dyDescent="0.25">
      <c r="A1236">
        <v>39</v>
      </c>
      <c r="B1236" t="s">
        <v>293</v>
      </c>
      <c r="C1236" t="s">
        <v>201</v>
      </c>
      <c r="D1236">
        <v>8.0559999999999992</v>
      </c>
      <c r="G1236" s="1" t="s">
        <v>187</v>
      </c>
      <c r="H1236" s="1" t="s">
        <v>81</v>
      </c>
      <c r="I1236" s="1" t="s">
        <v>71</v>
      </c>
      <c r="J1236">
        <v>10</v>
      </c>
      <c r="K1236" t="s">
        <v>60</v>
      </c>
      <c r="L1236">
        <v>6262</v>
      </c>
      <c r="M1236" s="18">
        <v>0.46144675925925926</v>
      </c>
      <c r="N1236">
        <v>0.13875270000000001</v>
      </c>
      <c r="O1236">
        <v>8.0120000000000005</v>
      </c>
      <c r="Q1236" s="18">
        <v>0.51576388888888891</v>
      </c>
      <c r="R1236" s="19">
        <v>6.6704650000000004E-2</v>
      </c>
      <c r="T1236" s="19"/>
      <c r="W1236" s="1" t="s">
        <v>220</v>
      </c>
      <c r="AB1236" t="s">
        <v>84</v>
      </c>
      <c r="AC1236" t="s">
        <v>704</v>
      </c>
    </row>
    <row r="1237" spans="1:32" x14ac:dyDescent="0.25">
      <c r="A1237">
        <v>40</v>
      </c>
      <c r="B1237" t="s">
        <v>293</v>
      </c>
      <c r="C1237" t="s">
        <v>201</v>
      </c>
      <c r="D1237">
        <v>6.5819999999999999</v>
      </c>
      <c r="G1237" s="1" t="s">
        <v>187</v>
      </c>
      <c r="H1237" s="1" t="s">
        <v>81</v>
      </c>
      <c r="I1237" s="1" t="s">
        <v>71</v>
      </c>
      <c r="J1237">
        <v>10</v>
      </c>
      <c r="K1237" t="s">
        <v>60</v>
      </c>
      <c r="L1237">
        <v>6262</v>
      </c>
      <c r="M1237" s="18">
        <v>0.46222222222222226</v>
      </c>
      <c r="N1237">
        <v>0.1227541</v>
      </c>
      <c r="O1237">
        <v>6.5369999999999999</v>
      </c>
      <c r="Q1237" s="18">
        <v>0.51648148148148143</v>
      </c>
      <c r="R1237">
        <v>0.10777920000000001</v>
      </c>
      <c r="S1237" s="74">
        <v>6.5149999999999997</v>
      </c>
      <c r="U1237" s="18">
        <v>0.2996759259259259</v>
      </c>
      <c r="V1237">
        <v>5.1410600000000001E-2</v>
      </c>
      <c r="W1237" s="1" t="s">
        <v>220</v>
      </c>
      <c r="AB1237" t="s">
        <v>85</v>
      </c>
      <c r="AC1237" t="s">
        <v>705</v>
      </c>
      <c r="AF1237" t="s">
        <v>148</v>
      </c>
    </row>
    <row r="1238" spans="1:32" x14ac:dyDescent="0.25">
      <c r="A1238">
        <v>41</v>
      </c>
      <c r="B1238" t="s">
        <v>293</v>
      </c>
      <c r="C1238" t="s">
        <v>201</v>
      </c>
      <c r="D1238">
        <v>6.742</v>
      </c>
      <c r="G1238" s="1" t="s">
        <v>187</v>
      </c>
      <c r="H1238" s="1" t="s">
        <v>81</v>
      </c>
      <c r="I1238" s="1" t="s">
        <v>71</v>
      </c>
      <c r="J1238">
        <v>10</v>
      </c>
      <c r="K1238" t="s">
        <v>60</v>
      </c>
      <c r="L1238">
        <v>6262</v>
      </c>
      <c r="M1238" s="18">
        <v>0.46307870370370369</v>
      </c>
      <c r="N1238">
        <v>0.1256034</v>
      </c>
      <c r="O1238">
        <v>6.6769999999999996</v>
      </c>
      <c r="Q1238" s="18">
        <v>0.5172106481481481</v>
      </c>
      <c r="R1238" s="19">
        <v>9.1252029999999998E-2</v>
      </c>
      <c r="T1238" s="19"/>
      <c r="W1238" s="1" t="s">
        <v>220</v>
      </c>
      <c r="AB1238" t="s">
        <v>86</v>
      </c>
      <c r="AC1238" t="s">
        <v>706</v>
      </c>
      <c r="AF1238" t="s">
        <v>167</v>
      </c>
    </row>
    <row r="1239" spans="1:32" x14ac:dyDescent="0.25">
      <c r="A1239">
        <v>42</v>
      </c>
      <c r="B1239" t="s">
        <v>293</v>
      </c>
      <c r="C1239" t="s">
        <v>201</v>
      </c>
      <c r="D1239">
        <v>4.5199999999999996</v>
      </c>
      <c r="G1239" s="1" t="s">
        <v>187</v>
      </c>
      <c r="H1239" s="1" t="s">
        <v>81</v>
      </c>
      <c r="I1239" s="1" t="s">
        <v>71</v>
      </c>
      <c r="J1239">
        <v>10</v>
      </c>
      <c r="K1239" t="s">
        <v>60</v>
      </c>
      <c r="L1239">
        <v>6262</v>
      </c>
      <c r="M1239" s="18">
        <v>0.46387731481481481</v>
      </c>
      <c r="N1239" s="19">
        <v>9.649373E-2</v>
      </c>
      <c r="O1239">
        <v>4.2430000000000003</v>
      </c>
      <c r="Q1239" s="18">
        <v>0.51802083333333326</v>
      </c>
      <c r="R1239" s="19">
        <v>5.2513480000000001E-2</v>
      </c>
      <c r="S1239" s="74">
        <v>3.9460000000000002</v>
      </c>
      <c r="T1239" s="19"/>
      <c r="U1239" s="18">
        <v>0.30050925925925925</v>
      </c>
      <c r="V1239" s="19">
        <v>5.1963009999999997E-2</v>
      </c>
      <c r="W1239" s="1" t="s">
        <v>220</v>
      </c>
      <c r="AB1239" t="s">
        <v>85</v>
      </c>
      <c r="AC1239" t="s">
        <v>707</v>
      </c>
      <c r="AF1239" t="s">
        <v>158</v>
      </c>
    </row>
    <row r="1240" spans="1:32" x14ac:dyDescent="0.25">
      <c r="A1240">
        <v>43</v>
      </c>
      <c r="B1240" t="s">
        <v>293</v>
      </c>
      <c r="C1240" t="s">
        <v>201</v>
      </c>
      <c r="D1240">
        <v>3.6259999999999999</v>
      </c>
      <c r="G1240" s="1" t="s">
        <v>187</v>
      </c>
      <c r="H1240" s="1" t="s">
        <v>81</v>
      </c>
      <c r="I1240" s="1" t="s">
        <v>71</v>
      </c>
      <c r="J1240">
        <v>10</v>
      </c>
      <c r="K1240" t="s">
        <v>60</v>
      </c>
      <c r="L1240">
        <v>6262</v>
      </c>
      <c r="M1240" s="18">
        <v>0.46460648148148148</v>
      </c>
      <c r="N1240">
        <v>0.57073850000000004</v>
      </c>
      <c r="O1240">
        <v>3.5390000000000001</v>
      </c>
      <c r="Q1240" s="18">
        <v>0.51872685185185186</v>
      </c>
      <c r="R1240">
        <v>0.59679780000000004</v>
      </c>
      <c r="W1240" s="1" t="s">
        <v>220</v>
      </c>
      <c r="AB1240" t="s">
        <v>84</v>
      </c>
      <c r="AC1240" t="s">
        <v>708</v>
      </c>
    </row>
    <row r="1241" spans="1:32" x14ac:dyDescent="0.25">
      <c r="A1241">
        <v>44</v>
      </c>
      <c r="B1241" t="s">
        <v>293</v>
      </c>
      <c r="C1241" t="s">
        <v>201</v>
      </c>
      <c r="D1241">
        <v>6.6740000000000004</v>
      </c>
      <c r="G1241" s="1" t="s">
        <v>187</v>
      </c>
      <c r="H1241" s="1" t="s">
        <v>81</v>
      </c>
      <c r="I1241" s="1" t="s">
        <v>71</v>
      </c>
      <c r="J1241">
        <v>10</v>
      </c>
      <c r="K1241" t="s">
        <v>60</v>
      </c>
      <c r="L1241">
        <v>6262</v>
      </c>
      <c r="M1241" s="18">
        <v>0.46554398148148146</v>
      </c>
      <c r="N1241">
        <v>8.7844199999999997E-2</v>
      </c>
      <c r="O1241">
        <v>6.6210000000000004</v>
      </c>
      <c r="Q1241" s="18">
        <v>0.51965277777777785</v>
      </c>
      <c r="R1241" s="19">
        <v>7.8847390000000003E-2</v>
      </c>
      <c r="T1241" s="19"/>
      <c r="U1241" s="19"/>
      <c r="W1241" s="1" t="s">
        <v>220</v>
      </c>
      <c r="AB1241" t="s">
        <v>86</v>
      </c>
      <c r="AC1241" t="s">
        <v>709</v>
      </c>
      <c r="AF1241" t="s">
        <v>163</v>
      </c>
    </row>
    <row r="1242" spans="1:32" x14ac:dyDescent="0.25">
      <c r="A1242">
        <v>45</v>
      </c>
      <c r="B1242" t="s">
        <v>293</v>
      </c>
      <c r="C1242" t="s">
        <v>201</v>
      </c>
      <c r="D1242">
        <v>7.2270000000000003</v>
      </c>
      <c r="G1242" s="1" t="s">
        <v>187</v>
      </c>
      <c r="H1242" s="1" t="s">
        <v>81</v>
      </c>
      <c r="I1242" s="1" t="s">
        <v>71</v>
      </c>
      <c r="J1242">
        <v>10</v>
      </c>
      <c r="K1242" t="s">
        <v>60</v>
      </c>
      <c r="L1242">
        <v>6262</v>
      </c>
      <c r="M1242" s="18">
        <v>0.46626157407407409</v>
      </c>
      <c r="N1242">
        <v>0.14297399999999999</v>
      </c>
      <c r="O1242">
        <v>7.12</v>
      </c>
      <c r="Q1242" s="18">
        <v>0.5204050925925926</v>
      </c>
      <c r="R1242">
        <v>9.6289200000000005E-2</v>
      </c>
      <c r="W1242" s="1" t="s">
        <v>220</v>
      </c>
      <c r="AB1242" t="s">
        <v>86</v>
      </c>
      <c r="AC1242" t="s">
        <v>710</v>
      </c>
      <c r="AF1242" t="s">
        <v>175</v>
      </c>
    </row>
    <row r="1243" spans="1:32" x14ac:dyDescent="0.25">
      <c r="A1243">
        <v>46</v>
      </c>
      <c r="B1243" t="s">
        <v>293</v>
      </c>
      <c r="C1243" t="s">
        <v>608</v>
      </c>
      <c r="G1243" s="1" t="s">
        <v>187</v>
      </c>
      <c r="H1243" s="1" t="s">
        <v>81</v>
      </c>
      <c r="I1243" s="1" t="s">
        <v>71</v>
      </c>
      <c r="J1243">
        <v>10</v>
      </c>
      <c r="K1243" t="s">
        <v>60</v>
      </c>
      <c r="L1243">
        <v>6262</v>
      </c>
      <c r="M1243" s="18">
        <v>0.46702546296296293</v>
      </c>
      <c r="N1243" s="19">
        <v>1.3670369999999999E-2</v>
      </c>
      <c r="Q1243" s="18">
        <v>0.52126157407407414</v>
      </c>
      <c r="R1243" s="19">
        <v>1.033865E-2</v>
      </c>
      <c r="T1243" s="19"/>
      <c r="U1243" s="18">
        <v>0.30125000000000002</v>
      </c>
      <c r="V1243" s="19">
        <v>1.482967E-2</v>
      </c>
      <c r="W1243" s="1" t="s">
        <v>220</v>
      </c>
    </row>
    <row r="1244" spans="1:32" x14ac:dyDescent="0.25">
      <c r="A1244">
        <v>47</v>
      </c>
      <c r="B1244" t="s">
        <v>293</v>
      </c>
      <c r="C1244" t="s">
        <v>608</v>
      </c>
      <c r="E1244" s="1" t="s">
        <v>611</v>
      </c>
      <c r="G1244" s="1" t="s">
        <v>187</v>
      </c>
      <c r="H1244" s="1" t="s">
        <v>81</v>
      </c>
      <c r="I1244" s="1" t="s">
        <v>71</v>
      </c>
      <c r="J1244">
        <v>10</v>
      </c>
      <c r="K1244" t="s">
        <v>60</v>
      </c>
      <c r="L1244">
        <v>6262</v>
      </c>
      <c r="M1244" s="18">
        <v>0.46770833333333334</v>
      </c>
      <c r="N1244" s="19">
        <v>1.1283079999999999E-2</v>
      </c>
      <c r="P1244" s="53">
        <v>0.64374999999999993</v>
      </c>
      <c r="Q1244" s="18">
        <v>0.52195601851851847</v>
      </c>
      <c r="R1244" s="19">
        <v>9.7152669999999997E-3</v>
      </c>
      <c r="T1244" s="53">
        <v>0.53055555555555556</v>
      </c>
      <c r="U1244" s="18">
        <v>0.30185185185185187</v>
      </c>
      <c r="V1244" s="19">
        <v>1.9692950000000001E-2</v>
      </c>
      <c r="W1244" s="1" t="s">
        <v>220</v>
      </c>
    </row>
    <row r="1245" spans="1:32" x14ac:dyDescent="0.25">
      <c r="A1245">
        <v>1</v>
      </c>
      <c r="C1245" t="s">
        <v>58</v>
      </c>
      <c r="G1245" s="1" t="s">
        <v>87</v>
      </c>
      <c r="I1245" s="1" t="s">
        <v>67</v>
      </c>
      <c r="J1245">
        <v>21</v>
      </c>
      <c r="K1245" t="s">
        <v>60</v>
      </c>
      <c r="W1245" s="1" t="s">
        <v>82</v>
      </c>
      <c r="AB1245" t="s">
        <v>84</v>
      </c>
      <c r="AC1245" t="s">
        <v>801</v>
      </c>
    </row>
    <row r="1246" spans="1:32" x14ac:dyDescent="0.25">
      <c r="A1246">
        <v>2</v>
      </c>
      <c r="C1246" t="s">
        <v>58</v>
      </c>
      <c r="G1246" s="1" t="s">
        <v>87</v>
      </c>
      <c r="I1246" s="1" t="s">
        <v>67</v>
      </c>
      <c r="J1246">
        <v>21</v>
      </c>
      <c r="K1246" t="s">
        <v>60</v>
      </c>
      <c r="W1246" s="1" t="s">
        <v>82</v>
      </c>
      <c r="AB1246" t="s">
        <v>84</v>
      </c>
      <c r="AC1246" t="s">
        <v>802</v>
      </c>
    </row>
    <row r="1247" spans="1:32" x14ac:dyDescent="0.25">
      <c r="A1247">
        <v>3</v>
      </c>
      <c r="C1247" t="s">
        <v>58</v>
      </c>
      <c r="G1247" s="1" t="s">
        <v>87</v>
      </c>
      <c r="I1247" s="1" t="s">
        <v>67</v>
      </c>
      <c r="J1247">
        <v>21</v>
      </c>
      <c r="K1247" t="s">
        <v>60</v>
      </c>
      <c r="W1247" s="1" t="s">
        <v>82</v>
      </c>
      <c r="AB1247" t="s">
        <v>84</v>
      </c>
      <c r="AC1247" t="s">
        <v>803</v>
      </c>
    </row>
    <row r="1248" spans="1:32" x14ac:dyDescent="0.25">
      <c r="A1248">
        <v>4</v>
      </c>
      <c r="C1248" t="s">
        <v>58</v>
      </c>
      <c r="G1248" s="1" t="s">
        <v>87</v>
      </c>
      <c r="I1248" s="1" t="s">
        <v>67</v>
      </c>
      <c r="J1248">
        <v>21</v>
      </c>
      <c r="K1248" t="s">
        <v>60</v>
      </c>
      <c r="W1248" s="1" t="s">
        <v>82</v>
      </c>
      <c r="AB1248" t="s">
        <v>84</v>
      </c>
      <c r="AC1248" t="s">
        <v>804</v>
      </c>
    </row>
    <row r="1249" spans="1:49" x14ac:dyDescent="0.25">
      <c r="A1249">
        <v>5</v>
      </c>
      <c r="C1249" t="s">
        <v>58</v>
      </c>
      <c r="G1249" s="1" t="s">
        <v>87</v>
      </c>
      <c r="I1249" s="1" t="s">
        <v>67</v>
      </c>
      <c r="J1249">
        <v>21</v>
      </c>
      <c r="K1249" t="s">
        <v>60</v>
      </c>
      <c r="W1249" s="1" t="s">
        <v>82</v>
      </c>
      <c r="AB1249" t="s">
        <v>84</v>
      </c>
      <c r="AC1249" t="s">
        <v>805</v>
      </c>
    </row>
    <row r="1250" spans="1:49" x14ac:dyDescent="0.25">
      <c r="A1250">
        <v>6</v>
      </c>
      <c r="C1250" t="s">
        <v>58</v>
      </c>
      <c r="G1250" s="1" t="s">
        <v>87</v>
      </c>
      <c r="I1250" s="1" t="s">
        <v>67</v>
      </c>
      <c r="J1250">
        <v>21</v>
      </c>
      <c r="K1250" t="s">
        <v>60</v>
      </c>
      <c r="W1250" s="1" t="s">
        <v>82</v>
      </c>
      <c r="AB1250" t="s">
        <v>84</v>
      </c>
      <c r="AC1250" t="s">
        <v>806</v>
      </c>
    </row>
    <row r="1251" spans="1:49" x14ac:dyDescent="0.25">
      <c r="A1251">
        <v>7</v>
      </c>
      <c r="C1251" t="s">
        <v>58</v>
      </c>
      <c r="G1251" s="1" t="s">
        <v>87</v>
      </c>
      <c r="I1251" s="1" t="s">
        <v>67</v>
      </c>
      <c r="J1251">
        <v>21</v>
      </c>
      <c r="K1251" t="s">
        <v>60</v>
      </c>
      <c r="W1251" s="1" t="s">
        <v>82</v>
      </c>
      <c r="AB1251" t="s">
        <v>84</v>
      </c>
      <c r="AC1251" t="s">
        <v>807</v>
      </c>
    </row>
    <row r="1252" spans="1:49" x14ac:dyDescent="0.25">
      <c r="A1252">
        <v>1</v>
      </c>
      <c r="C1252" t="s">
        <v>58</v>
      </c>
      <c r="G1252" s="1" t="s">
        <v>87</v>
      </c>
      <c r="I1252" s="1" t="s">
        <v>67</v>
      </c>
      <c r="J1252">
        <v>21</v>
      </c>
      <c r="K1252" t="s">
        <v>60</v>
      </c>
      <c r="W1252" s="1" t="s">
        <v>82</v>
      </c>
      <c r="AB1252" t="s">
        <v>85</v>
      </c>
      <c r="AC1252" t="str">
        <f t="shared" ref="AC1252:AC1267" si="22">"A2-6"&amp;AB1252&amp;"-"&amp;AF1252</f>
        <v>A2-6RT-A1</v>
      </c>
      <c r="AD1252" s="8">
        <v>43379</v>
      </c>
      <c r="AE1252">
        <v>31</v>
      </c>
      <c r="AF1252" t="s">
        <v>247</v>
      </c>
      <c r="AG1252" t="s">
        <v>956</v>
      </c>
      <c r="AI1252">
        <v>16</v>
      </c>
      <c r="AJ1252">
        <v>2</v>
      </c>
      <c r="AK1252" s="53">
        <v>0.43055555555555558</v>
      </c>
      <c r="AL1252" s="8">
        <v>43387</v>
      </c>
      <c r="AM1252" s="53">
        <v>0.83333333333333337</v>
      </c>
      <c r="AN1252" t="s">
        <v>1020</v>
      </c>
    </row>
    <row r="1253" spans="1:49" x14ac:dyDescent="0.25">
      <c r="A1253">
        <v>2</v>
      </c>
      <c r="C1253" t="s">
        <v>58</v>
      </c>
      <c r="G1253" s="1" t="s">
        <v>87</v>
      </c>
      <c r="I1253" s="1" t="s">
        <v>67</v>
      </c>
      <c r="J1253">
        <v>21</v>
      </c>
      <c r="K1253" t="s">
        <v>60</v>
      </c>
      <c r="W1253" s="1" t="s">
        <v>82</v>
      </c>
      <c r="AB1253" t="s">
        <v>85</v>
      </c>
      <c r="AC1253" t="str">
        <f t="shared" si="22"/>
        <v>A2-6RT-A2</v>
      </c>
      <c r="AF1253" t="s">
        <v>120</v>
      </c>
    </row>
    <row r="1254" spans="1:49" x14ac:dyDescent="0.25">
      <c r="A1254">
        <v>3</v>
      </c>
      <c r="C1254" t="s">
        <v>58</v>
      </c>
      <c r="G1254" s="1" t="s">
        <v>87</v>
      </c>
      <c r="I1254" s="1" t="s">
        <v>67</v>
      </c>
      <c r="J1254">
        <v>21</v>
      </c>
      <c r="K1254" t="s">
        <v>60</v>
      </c>
      <c r="W1254" s="1" t="s">
        <v>82</v>
      </c>
      <c r="AB1254" t="s">
        <v>85</v>
      </c>
      <c r="AC1254" t="str">
        <f t="shared" si="22"/>
        <v>A2-6RT-A3</v>
      </c>
      <c r="AD1254" s="8">
        <v>43380</v>
      </c>
      <c r="AE1254">
        <v>32</v>
      </c>
      <c r="AF1254" t="s">
        <v>245</v>
      </c>
      <c r="AG1254" t="s">
        <v>956</v>
      </c>
      <c r="AI1254">
        <v>10</v>
      </c>
      <c r="AJ1254">
        <v>1</v>
      </c>
      <c r="AK1254" s="53">
        <v>0.52430555555555558</v>
      </c>
      <c r="AL1254" s="8">
        <v>43389</v>
      </c>
      <c r="AM1254" s="53">
        <v>0.81944444444444453</v>
      </c>
      <c r="AO1254">
        <v>7</v>
      </c>
      <c r="AP1254">
        <v>5</v>
      </c>
      <c r="AQ1254" s="8">
        <v>43389</v>
      </c>
      <c r="AR1254" s="53">
        <v>0.81944444444444453</v>
      </c>
      <c r="AS1254" s="8">
        <v>43402</v>
      </c>
      <c r="AT1254" s="53">
        <v>0.83333333333333337</v>
      </c>
      <c r="AV1254" s="8">
        <v>43402</v>
      </c>
      <c r="AW1254">
        <v>0</v>
      </c>
    </row>
    <row r="1255" spans="1:49" x14ac:dyDescent="0.25">
      <c r="A1255">
        <v>4</v>
      </c>
      <c r="C1255" t="s">
        <v>58</v>
      </c>
      <c r="G1255" s="1" t="s">
        <v>87</v>
      </c>
      <c r="I1255" s="1" t="s">
        <v>67</v>
      </c>
      <c r="J1255">
        <v>21</v>
      </c>
      <c r="K1255" t="s">
        <v>60</v>
      </c>
      <c r="W1255" s="1" t="s">
        <v>82</v>
      </c>
      <c r="AB1255" t="s">
        <v>85</v>
      </c>
      <c r="AC1255" t="str">
        <f t="shared" si="22"/>
        <v>A2-6RT-A4</v>
      </c>
      <c r="AF1255" t="s">
        <v>252</v>
      </c>
    </row>
    <row r="1256" spans="1:49" x14ac:dyDescent="0.25">
      <c r="A1256">
        <v>5</v>
      </c>
      <c r="C1256" t="s">
        <v>58</v>
      </c>
      <c r="G1256" s="1" t="s">
        <v>87</v>
      </c>
      <c r="I1256" s="1" t="s">
        <v>67</v>
      </c>
      <c r="J1256">
        <v>21</v>
      </c>
      <c r="K1256" t="s">
        <v>60</v>
      </c>
      <c r="W1256" s="1" t="s">
        <v>82</v>
      </c>
      <c r="AB1256" t="s">
        <v>85</v>
      </c>
      <c r="AC1256" t="str">
        <f t="shared" si="22"/>
        <v>A2-6RT-A5</v>
      </c>
      <c r="AD1256" s="8">
        <v>43380</v>
      </c>
      <c r="AE1256">
        <v>32</v>
      </c>
      <c r="AF1256" t="s">
        <v>246</v>
      </c>
      <c r="AG1256" t="s">
        <v>956</v>
      </c>
      <c r="AN1256" t="s">
        <v>1565</v>
      </c>
    </row>
    <row r="1257" spans="1:49" x14ac:dyDescent="0.25">
      <c r="A1257">
        <v>6</v>
      </c>
      <c r="C1257" t="s">
        <v>58</v>
      </c>
      <c r="G1257" s="1" t="s">
        <v>87</v>
      </c>
      <c r="I1257" s="1" t="s">
        <v>67</v>
      </c>
      <c r="J1257">
        <v>21</v>
      </c>
      <c r="K1257" t="s">
        <v>60</v>
      </c>
      <c r="W1257" s="1" t="s">
        <v>82</v>
      </c>
      <c r="AB1257" t="s">
        <v>85</v>
      </c>
      <c r="AC1257" t="str">
        <f t="shared" si="22"/>
        <v>A2-6RT-A6</v>
      </c>
      <c r="AD1257" s="8">
        <v>43380</v>
      </c>
      <c r="AE1257">
        <v>32</v>
      </c>
      <c r="AF1257" t="s">
        <v>244</v>
      </c>
      <c r="AG1257" t="s">
        <v>956</v>
      </c>
      <c r="AI1257">
        <v>31</v>
      </c>
      <c r="AJ1257">
        <v>1</v>
      </c>
      <c r="AK1257" s="53">
        <v>0.52430555555555558</v>
      </c>
      <c r="AL1257" s="8">
        <v>43389</v>
      </c>
      <c r="AM1257" s="53">
        <v>0.81944444444444453</v>
      </c>
      <c r="AO1257">
        <v>7</v>
      </c>
      <c r="AP1257">
        <v>25</v>
      </c>
      <c r="AQ1257" s="8">
        <v>43389</v>
      </c>
      <c r="AR1257" s="53">
        <v>0.81944444444444453</v>
      </c>
      <c r="AS1257" s="8">
        <v>43447</v>
      </c>
      <c r="AT1257" s="53">
        <v>0.83333333333333337</v>
      </c>
      <c r="AV1257" s="8">
        <v>43447</v>
      </c>
      <c r="AW1257">
        <v>0</v>
      </c>
    </row>
    <row r="1258" spans="1:49" x14ac:dyDescent="0.25">
      <c r="A1258">
        <v>7</v>
      </c>
      <c r="C1258" t="s">
        <v>58</v>
      </c>
      <c r="G1258" s="1" t="s">
        <v>87</v>
      </c>
      <c r="I1258" s="1" t="s">
        <v>67</v>
      </c>
      <c r="J1258">
        <v>21</v>
      </c>
      <c r="K1258" t="s">
        <v>60</v>
      </c>
      <c r="W1258" s="1" t="s">
        <v>82</v>
      </c>
      <c r="AB1258" t="s">
        <v>85</v>
      </c>
      <c r="AC1258" t="str">
        <f t="shared" si="22"/>
        <v>A2-6RT-A7</v>
      </c>
      <c r="AD1258" s="8">
        <v>43410</v>
      </c>
      <c r="AE1258" s="83" t="s">
        <v>1780</v>
      </c>
      <c r="AF1258" t="s">
        <v>164</v>
      </c>
      <c r="AG1258" t="s">
        <v>956</v>
      </c>
      <c r="AN1258" t="s">
        <v>1765</v>
      </c>
      <c r="AV1258" s="8">
        <v>43410</v>
      </c>
      <c r="AW1258">
        <v>1</v>
      </c>
    </row>
    <row r="1259" spans="1:49" x14ac:dyDescent="0.25">
      <c r="A1259">
        <v>8</v>
      </c>
      <c r="C1259" t="s">
        <v>58</v>
      </c>
      <c r="G1259" s="1" t="s">
        <v>87</v>
      </c>
      <c r="I1259" s="1" t="s">
        <v>67</v>
      </c>
      <c r="J1259">
        <v>21</v>
      </c>
      <c r="K1259" t="s">
        <v>60</v>
      </c>
      <c r="W1259" s="1" t="s">
        <v>82</v>
      </c>
      <c r="AB1259" t="s">
        <v>85</v>
      </c>
      <c r="AC1259" t="str">
        <f t="shared" si="22"/>
        <v>A2-6RT-A8</v>
      </c>
      <c r="AF1259" t="s">
        <v>166</v>
      </c>
    </row>
    <row r="1260" spans="1:49" x14ac:dyDescent="0.25">
      <c r="A1260">
        <v>1</v>
      </c>
      <c r="C1260" t="s">
        <v>58</v>
      </c>
      <c r="G1260" s="1" t="s">
        <v>87</v>
      </c>
      <c r="I1260" s="1" t="s">
        <v>67</v>
      </c>
      <c r="J1260">
        <v>21</v>
      </c>
      <c r="K1260" t="s">
        <v>60</v>
      </c>
      <c r="W1260" s="1" t="s">
        <v>82</v>
      </c>
      <c r="AB1260" t="s">
        <v>86</v>
      </c>
      <c r="AC1260" t="str">
        <f t="shared" si="22"/>
        <v>A2-6SO-A1</v>
      </c>
      <c r="AF1260" t="s">
        <v>247</v>
      </c>
    </row>
    <row r="1261" spans="1:49" x14ac:dyDescent="0.25">
      <c r="A1261">
        <v>2</v>
      </c>
      <c r="C1261" t="s">
        <v>58</v>
      </c>
      <c r="G1261" s="1" t="s">
        <v>87</v>
      </c>
      <c r="I1261" s="1" t="s">
        <v>67</v>
      </c>
      <c r="J1261">
        <v>21</v>
      </c>
      <c r="K1261" t="s">
        <v>60</v>
      </c>
      <c r="W1261" s="1" t="s">
        <v>82</v>
      </c>
      <c r="AB1261" t="s">
        <v>86</v>
      </c>
      <c r="AC1261" t="str">
        <f t="shared" si="22"/>
        <v>A2-6SO-A2</v>
      </c>
      <c r="AF1261" t="s">
        <v>120</v>
      </c>
    </row>
    <row r="1262" spans="1:49" x14ac:dyDescent="0.25">
      <c r="A1262">
        <v>3</v>
      </c>
      <c r="C1262" t="s">
        <v>58</v>
      </c>
      <c r="G1262" s="1" t="s">
        <v>87</v>
      </c>
      <c r="I1262" s="1" t="s">
        <v>67</v>
      </c>
      <c r="J1262">
        <v>21</v>
      </c>
      <c r="K1262" t="s">
        <v>60</v>
      </c>
      <c r="W1262" s="1" t="s">
        <v>82</v>
      </c>
      <c r="AB1262" t="s">
        <v>86</v>
      </c>
      <c r="AC1262" t="str">
        <f t="shared" si="22"/>
        <v>A2-6SO-A3</v>
      </c>
      <c r="AF1262" t="s">
        <v>245</v>
      </c>
    </row>
    <row r="1263" spans="1:49" x14ac:dyDescent="0.25">
      <c r="A1263">
        <v>4</v>
      </c>
      <c r="C1263" t="s">
        <v>58</v>
      </c>
      <c r="G1263" s="1" t="s">
        <v>87</v>
      </c>
      <c r="I1263" s="1" t="s">
        <v>67</v>
      </c>
      <c r="J1263">
        <v>21</v>
      </c>
      <c r="K1263" t="s">
        <v>60</v>
      </c>
      <c r="W1263" s="1" t="s">
        <v>82</v>
      </c>
      <c r="AB1263" t="s">
        <v>86</v>
      </c>
      <c r="AC1263" t="str">
        <f t="shared" si="22"/>
        <v>A2-6SO-A4</v>
      </c>
      <c r="AF1263" t="s">
        <v>252</v>
      </c>
    </row>
    <row r="1264" spans="1:49" x14ac:dyDescent="0.25">
      <c r="A1264">
        <v>5</v>
      </c>
      <c r="C1264" t="s">
        <v>58</v>
      </c>
      <c r="G1264" s="1" t="s">
        <v>87</v>
      </c>
      <c r="I1264" s="1" t="s">
        <v>67</v>
      </c>
      <c r="J1264">
        <v>21</v>
      </c>
      <c r="K1264" t="s">
        <v>60</v>
      </c>
      <c r="W1264" s="1" t="s">
        <v>82</v>
      </c>
      <c r="AB1264" t="s">
        <v>86</v>
      </c>
      <c r="AC1264" t="str">
        <f t="shared" si="22"/>
        <v>A2-6SO-A5</v>
      </c>
      <c r="AF1264" t="s">
        <v>246</v>
      </c>
    </row>
    <row r="1265" spans="1:49" x14ac:dyDescent="0.25">
      <c r="A1265">
        <v>6</v>
      </c>
      <c r="C1265" t="s">
        <v>58</v>
      </c>
      <c r="G1265" s="1" t="s">
        <v>87</v>
      </c>
      <c r="I1265" s="1" t="s">
        <v>67</v>
      </c>
      <c r="J1265">
        <v>21</v>
      </c>
      <c r="K1265" t="s">
        <v>60</v>
      </c>
      <c r="W1265" s="1" t="s">
        <v>82</v>
      </c>
      <c r="AB1265" t="s">
        <v>86</v>
      </c>
      <c r="AC1265" t="str">
        <f t="shared" si="22"/>
        <v>A2-6SO-A6</v>
      </c>
      <c r="AF1265" t="s">
        <v>244</v>
      </c>
    </row>
    <row r="1266" spans="1:49" x14ac:dyDescent="0.25">
      <c r="A1266">
        <v>7</v>
      </c>
      <c r="C1266" t="s">
        <v>58</v>
      </c>
      <c r="G1266" s="1" t="s">
        <v>87</v>
      </c>
      <c r="I1266" s="1" t="s">
        <v>67</v>
      </c>
      <c r="J1266">
        <v>21</v>
      </c>
      <c r="K1266" t="s">
        <v>60</v>
      </c>
      <c r="W1266" s="1" t="s">
        <v>82</v>
      </c>
      <c r="AB1266" t="s">
        <v>86</v>
      </c>
      <c r="AC1266" t="str">
        <f t="shared" si="22"/>
        <v>A2-6SO-A7</v>
      </c>
      <c r="AF1266" t="s">
        <v>164</v>
      </c>
    </row>
    <row r="1267" spans="1:49" x14ac:dyDescent="0.25">
      <c r="A1267">
        <v>8</v>
      </c>
      <c r="C1267" t="s">
        <v>58</v>
      </c>
      <c r="G1267" s="1" t="s">
        <v>87</v>
      </c>
      <c r="I1267" s="1" t="s">
        <v>67</v>
      </c>
      <c r="J1267">
        <v>21</v>
      </c>
      <c r="K1267" t="s">
        <v>60</v>
      </c>
      <c r="W1267" s="1" t="s">
        <v>82</v>
      </c>
      <c r="AB1267" t="s">
        <v>86</v>
      </c>
      <c r="AC1267" t="str">
        <f t="shared" si="22"/>
        <v>A2-6SO-A8</v>
      </c>
      <c r="AF1267" t="s">
        <v>166</v>
      </c>
    </row>
    <row r="1268" spans="1:49" x14ac:dyDescent="0.25">
      <c r="A1268">
        <v>8</v>
      </c>
      <c r="C1268" t="s">
        <v>59</v>
      </c>
      <c r="G1268" s="1" t="s">
        <v>87</v>
      </c>
      <c r="I1268" s="1" t="s">
        <v>67</v>
      </c>
      <c r="J1268">
        <v>21</v>
      </c>
      <c r="K1268" t="s">
        <v>60</v>
      </c>
      <c r="W1268" s="1" t="s">
        <v>82</v>
      </c>
      <c r="AB1268" t="s">
        <v>84</v>
      </c>
      <c r="AC1268" t="s">
        <v>808</v>
      </c>
    </row>
    <row r="1269" spans="1:49" x14ac:dyDescent="0.25">
      <c r="A1269">
        <v>9</v>
      </c>
      <c r="C1269" t="s">
        <v>59</v>
      </c>
      <c r="G1269" s="1" t="s">
        <v>87</v>
      </c>
      <c r="I1269" s="1" t="s">
        <v>67</v>
      </c>
      <c r="J1269">
        <v>21</v>
      </c>
      <c r="K1269" t="s">
        <v>60</v>
      </c>
      <c r="W1269" s="1" t="s">
        <v>82</v>
      </c>
      <c r="AB1269" t="s">
        <v>85</v>
      </c>
      <c r="AC1269" t="str">
        <f t="shared" ref="AC1269:AC1278" si="23">"A2-6"&amp;AB1269&amp;"-"&amp;AF1269</f>
        <v>A2-6RT-A9</v>
      </c>
      <c r="AD1269" s="8">
        <v>43373</v>
      </c>
      <c r="AE1269">
        <v>25</v>
      </c>
      <c r="AF1269" t="s">
        <v>133</v>
      </c>
      <c r="AG1269" t="s">
        <v>956</v>
      </c>
      <c r="AI1269">
        <v>14</v>
      </c>
      <c r="AJ1269">
        <v>6</v>
      </c>
      <c r="AK1269" s="53">
        <v>0.52777777777777779</v>
      </c>
      <c r="AL1269" s="8">
        <v>43381</v>
      </c>
      <c r="AM1269" s="53">
        <v>0.84375</v>
      </c>
      <c r="AO1269">
        <v>4</v>
      </c>
      <c r="AP1269">
        <v>27</v>
      </c>
      <c r="AQ1269" s="8">
        <v>43381</v>
      </c>
      <c r="AR1269" s="53">
        <v>0.84375</v>
      </c>
      <c r="AS1269" s="8">
        <v>43404</v>
      </c>
      <c r="AT1269" s="53">
        <v>0.83333333333333337</v>
      </c>
      <c r="AV1269" s="8">
        <v>43404</v>
      </c>
      <c r="AW1269">
        <v>0</v>
      </c>
    </row>
    <row r="1270" spans="1:49" x14ac:dyDescent="0.25">
      <c r="A1270">
        <v>10</v>
      </c>
      <c r="C1270" t="s">
        <v>59</v>
      </c>
      <c r="G1270" s="1" t="s">
        <v>87</v>
      </c>
      <c r="I1270" s="1" t="s">
        <v>67</v>
      </c>
      <c r="J1270">
        <v>21</v>
      </c>
      <c r="K1270" t="s">
        <v>60</v>
      </c>
      <c r="W1270" s="1" t="s">
        <v>82</v>
      </c>
      <c r="AB1270" t="s">
        <v>85</v>
      </c>
      <c r="AC1270" t="str">
        <f t="shared" si="23"/>
        <v>A2-6RT-A10</v>
      </c>
      <c r="AD1270" s="8">
        <v>43380</v>
      </c>
      <c r="AE1270">
        <v>32</v>
      </c>
      <c r="AF1270" t="s">
        <v>138</v>
      </c>
      <c r="AG1270" t="s">
        <v>956</v>
      </c>
      <c r="AI1270">
        <v>32</v>
      </c>
      <c r="AJ1270">
        <v>1</v>
      </c>
      <c r="AK1270" s="53">
        <v>0.52430555555555558</v>
      </c>
      <c r="AL1270" s="8">
        <v>43389</v>
      </c>
      <c r="AM1270" s="53">
        <v>0.81944444444444453</v>
      </c>
      <c r="AO1270">
        <v>7</v>
      </c>
      <c r="AP1270">
        <v>8</v>
      </c>
      <c r="AQ1270" s="8">
        <v>43389</v>
      </c>
      <c r="AR1270" s="53">
        <v>0.81944444444444453</v>
      </c>
      <c r="AS1270" s="8">
        <v>43412</v>
      </c>
      <c r="AT1270" s="53">
        <v>0.84375</v>
      </c>
      <c r="AV1270" s="8">
        <v>43412</v>
      </c>
      <c r="AW1270">
        <v>0</v>
      </c>
    </row>
    <row r="1271" spans="1:49" x14ac:dyDescent="0.25">
      <c r="A1271">
        <v>11</v>
      </c>
      <c r="C1271" t="s">
        <v>59</v>
      </c>
      <c r="G1271" s="1" t="s">
        <v>87</v>
      </c>
      <c r="I1271" s="1" t="s">
        <v>67</v>
      </c>
      <c r="J1271">
        <v>21</v>
      </c>
      <c r="K1271" t="s">
        <v>60</v>
      </c>
      <c r="W1271" s="1" t="s">
        <v>82</v>
      </c>
      <c r="AB1271" t="s">
        <v>85</v>
      </c>
      <c r="AC1271" t="str">
        <f t="shared" si="23"/>
        <v>A2-6RT-A11</v>
      </c>
      <c r="AF1271" t="s">
        <v>237</v>
      </c>
    </row>
    <row r="1272" spans="1:49" x14ac:dyDescent="0.25">
      <c r="A1272">
        <v>9</v>
      </c>
      <c r="C1272" t="s">
        <v>59</v>
      </c>
      <c r="G1272" s="1" t="s">
        <v>87</v>
      </c>
      <c r="I1272" s="1" t="s">
        <v>67</v>
      </c>
      <c r="J1272">
        <v>21</v>
      </c>
      <c r="K1272" t="s">
        <v>60</v>
      </c>
      <c r="W1272" s="1" t="s">
        <v>82</v>
      </c>
      <c r="X1272" s="8">
        <v>43516</v>
      </c>
      <c r="AB1272" t="s">
        <v>86</v>
      </c>
      <c r="AC1272" t="str">
        <f t="shared" si="23"/>
        <v>A2-6SO-A9</v>
      </c>
      <c r="AD1272" s="8">
        <v>43552</v>
      </c>
      <c r="AE1272">
        <f>AD1272-X1272</f>
        <v>36</v>
      </c>
      <c r="AF1272" t="s">
        <v>133</v>
      </c>
      <c r="AG1272" t="s">
        <v>956</v>
      </c>
      <c r="AH1272" s="8">
        <v>43552</v>
      </c>
      <c r="AI1272">
        <v>13</v>
      </c>
      <c r="AJ1272">
        <v>1</v>
      </c>
      <c r="AK1272" s="53">
        <v>0.625</v>
      </c>
    </row>
    <row r="1273" spans="1:49" x14ac:dyDescent="0.25">
      <c r="A1273">
        <v>10</v>
      </c>
      <c r="C1273" t="s">
        <v>59</v>
      </c>
      <c r="G1273" s="1" t="s">
        <v>87</v>
      </c>
      <c r="I1273" s="1" t="s">
        <v>67</v>
      </c>
      <c r="J1273">
        <v>21</v>
      </c>
      <c r="K1273" t="s">
        <v>60</v>
      </c>
      <c r="W1273" s="1" t="s">
        <v>82</v>
      </c>
      <c r="AB1273" t="s">
        <v>86</v>
      </c>
      <c r="AC1273" t="str">
        <f t="shared" si="23"/>
        <v>A2-6SO-A10</v>
      </c>
      <c r="AF1273" t="s">
        <v>138</v>
      </c>
    </row>
    <row r="1274" spans="1:49" x14ac:dyDescent="0.25">
      <c r="A1274">
        <v>11</v>
      </c>
      <c r="C1274" t="s">
        <v>59</v>
      </c>
      <c r="G1274" s="1" t="s">
        <v>87</v>
      </c>
      <c r="I1274" s="1" t="s">
        <v>67</v>
      </c>
      <c r="J1274">
        <v>21</v>
      </c>
      <c r="K1274" t="s">
        <v>60</v>
      </c>
      <c r="W1274" s="1" t="s">
        <v>82</v>
      </c>
      <c r="AB1274" t="s">
        <v>86</v>
      </c>
      <c r="AC1274" t="str">
        <f t="shared" si="23"/>
        <v>A2-6SO-A11</v>
      </c>
      <c r="AF1274" t="s">
        <v>237</v>
      </c>
    </row>
    <row r="1275" spans="1:49" x14ac:dyDescent="0.25">
      <c r="A1275">
        <v>12</v>
      </c>
      <c r="C1275" t="s">
        <v>201</v>
      </c>
      <c r="G1275" s="1" t="s">
        <v>187</v>
      </c>
      <c r="I1275" s="1" t="s">
        <v>67</v>
      </c>
      <c r="J1275">
        <v>6</v>
      </c>
      <c r="K1275" t="s">
        <v>202</v>
      </c>
      <c r="W1275" s="1" t="s">
        <v>82</v>
      </c>
      <c r="AB1275" t="s">
        <v>85</v>
      </c>
      <c r="AC1275" t="str">
        <f t="shared" si="23"/>
        <v>A2-6RT-B1</v>
      </c>
      <c r="AF1275" t="s">
        <v>169</v>
      </c>
    </row>
    <row r="1276" spans="1:49" x14ac:dyDescent="0.25">
      <c r="A1276">
        <v>13</v>
      </c>
      <c r="C1276" t="s">
        <v>201</v>
      </c>
      <c r="G1276" s="1" t="s">
        <v>187</v>
      </c>
      <c r="I1276" s="1" t="s">
        <v>67</v>
      </c>
      <c r="J1276">
        <v>6</v>
      </c>
      <c r="K1276" t="s">
        <v>202</v>
      </c>
      <c r="W1276" s="1" t="s">
        <v>82</v>
      </c>
      <c r="AB1276" t="s">
        <v>85</v>
      </c>
      <c r="AC1276" t="str">
        <f t="shared" si="23"/>
        <v>A2-6RT-B2</v>
      </c>
      <c r="AF1276" t="s">
        <v>142</v>
      </c>
    </row>
    <row r="1277" spans="1:49" x14ac:dyDescent="0.25">
      <c r="A1277">
        <v>12</v>
      </c>
      <c r="C1277" t="s">
        <v>201</v>
      </c>
      <c r="G1277" s="1" t="s">
        <v>187</v>
      </c>
      <c r="I1277" s="1" t="s">
        <v>67</v>
      </c>
      <c r="J1277">
        <v>6</v>
      </c>
      <c r="K1277" t="s">
        <v>202</v>
      </c>
      <c r="W1277" s="1" t="s">
        <v>82</v>
      </c>
      <c r="X1277" s="8">
        <v>43516</v>
      </c>
      <c r="AB1277" t="s">
        <v>86</v>
      </c>
      <c r="AC1277" t="str">
        <f t="shared" si="23"/>
        <v>A2-6SO-B1</v>
      </c>
      <c r="AD1277" s="8">
        <v>43558</v>
      </c>
      <c r="AE1277">
        <f>AD1277-X1277</f>
        <v>42</v>
      </c>
      <c r="AF1277" t="s">
        <v>169</v>
      </c>
      <c r="AG1277" t="s">
        <v>956</v>
      </c>
      <c r="AH1277" s="8">
        <v>43558</v>
      </c>
      <c r="AI1277">
        <v>23</v>
      </c>
      <c r="AJ1277">
        <v>1</v>
      </c>
      <c r="AK1277" s="53">
        <v>0.73263888888888884</v>
      </c>
    </row>
    <row r="1278" spans="1:49" x14ac:dyDescent="0.25">
      <c r="A1278">
        <v>13</v>
      </c>
      <c r="C1278" t="s">
        <v>201</v>
      </c>
      <c r="G1278" s="1" t="s">
        <v>187</v>
      </c>
      <c r="I1278" s="1" t="s">
        <v>67</v>
      </c>
      <c r="J1278">
        <v>6</v>
      </c>
      <c r="K1278" t="s">
        <v>202</v>
      </c>
      <c r="W1278" s="1" t="s">
        <v>82</v>
      </c>
      <c r="AB1278" t="s">
        <v>86</v>
      </c>
      <c r="AC1278" t="str">
        <f t="shared" si="23"/>
        <v>A2-6SO-B2</v>
      </c>
      <c r="AF1278" t="s">
        <v>142</v>
      </c>
    </row>
    <row r="1279" spans="1:49" x14ac:dyDescent="0.25">
      <c r="A1279">
        <v>9</v>
      </c>
      <c r="C1279" t="s">
        <v>59</v>
      </c>
      <c r="G1279" s="1" t="s">
        <v>187</v>
      </c>
      <c r="I1279" s="1" t="s">
        <v>67</v>
      </c>
      <c r="J1279">
        <v>6</v>
      </c>
      <c r="K1279" t="s">
        <v>60</v>
      </c>
      <c r="W1279" s="1" t="s">
        <v>82</v>
      </c>
      <c r="AB1279" t="s">
        <v>84</v>
      </c>
      <c r="AC1279" t="s">
        <v>809</v>
      </c>
    </row>
    <row r="1280" spans="1:49" x14ac:dyDescent="0.25">
      <c r="A1280">
        <v>14</v>
      </c>
      <c r="C1280" t="s">
        <v>59</v>
      </c>
      <c r="G1280" s="1" t="s">
        <v>187</v>
      </c>
      <c r="I1280" s="1" t="s">
        <v>67</v>
      </c>
      <c r="J1280">
        <v>6</v>
      </c>
      <c r="K1280" t="s">
        <v>60</v>
      </c>
      <c r="W1280" s="1" t="s">
        <v>82</v>
      </c>
      <c r="AB1280" t="s">
        <v>85</v>
      </c>
      <c r="AC1280" t="str">
        <f t="shared" ref="AC1280:AC1285" si="24">"A2-6"&amp;AB1280&amp;"-"&amp;AF1280</f>
        <v>A2-6RT-C1</v>
      </c>
      <c r="AD1280" s="8">
        <v>43380</v>
      </c>
      <c r="AE1280">
        <v>32</v>
      </c>
      <c r="AF1280" t="s">
        <v>146</v>
      </c>
      <c r="AG1280" t="s">
        <v>956</v>
      </c>
      <c r="AI1280">
        <v>25</v>
      </c>
      <c r="AJ1280">
        <v>1</v>
      </c>
      <c r="AK1280" s="53">
        <v>0.52430555555555558</v>
      </c>
      <c r="AL1280" s="8">
        <v>43389</v>
      </c>
      <c r="AM1280" s="53">
        <v>0.81944444444444453</v>
      </c>
      <c r="AO1280">
        <v>7</v>
      </c>
      <c r="AP1280">
        <v>9</v>
      </c>
      <c r="AQ1280" s="8">
        <v>43389</v>
      </c>
      <c r="AR1280" s="53">
        <v>0.81944444444444453</v>
      </c>
      <c r="AS1280" s="8">
        <v>43412</v>
      </c>
      <c r="AT1280" s="53">
        <v>0.84375</v>
      </c>
      <c r="AV1280" s="8">
        <v>43412</v>
      </c>
      <c r="AW1280">
        <v>0</v>
      </c>
    </row>
    <row r="1281" spans="1:49" x14ac:dyDescent="0.25">
      <c r="A1281">
        <v>15</v>
      </c>
      <c r="C1281" t="s">
        <v>59</v>
      </c>
      <c r="G1281" s="1" t="s">
        <v>187</v>
      </c>
      <c r="I1281" s="1" t="s">
        <v>67</v>
      </c>
      <c r="J1281">
        <v>6</v>
      </c>
      <c r="K1281" t="s">
        <v>60</v>
      </c>
      <c r="W1281" s="1" t="s">
        <v>82</v>
      </c>
      <c r="AB1281" t="s">
        <v>85</v>
      </c>
      <c r="AC1281" t="str">
        <f t="shared" si="24"/>
        <v>A2-6RT-C2</v>
      </c>
      <c r="AF1281" t="s">
        <v>149</v>
      </c>
    </row>
    <row r="1282" spans="1:49" x14ac:dyDescent="0.25">
      <c r="A1282">
        <v>16</v>
      </c>
      <c r="C1282" t="s">
        <v>59</v>
      </c>
      <c r="G1282" s="1" t="s">
        <v>187</v>
      </c>
      <c r="I1282" s="1" t="s">
        <v>67</v>
      </c>
      <c r="J1282">
        <v>6</v>
      </c>
      <c r="K1282" t="s">
        <v>60</v>
      </c>
      <c r="W1282" s="1" t="s">
        <v>82</v>
      </c>
      <c r="AB1282" t="s">
        <v>85</v>
      </c>
      <c r="AC1282" t="str">
        <f t="shared" si="24"/>
        <v>A2-6RT-C3</v>
      </c>
      <c r="AD1282" s="8">
        <v>43381</v>
      </c>
      <c r="AE1282">
        <v>33</v>
      </c>
      <c r="AF1282" t="s">
        <v>301</v>
      </c>
      <c r="AG1282" t="s">
        <v>956</v>
      </c>
      <c r="AI1282">
        <v>15</v>
      </c>
      <c r="AJ1282">
        <v>1</v>
      </c>
      <c r="AK1282" s="53">
        <v>0.54999999999999993</v>
      </c>
      <c r="AL1282" s="8">
        <v>43389</v>
      </c>
      <c r="AM1282" s="53">
        <v>0.81944444444444453</v>
      </c>
      <c r="AO1282">
        <v>3</v>
      </c>
      <c r="AP1282">
        <v>20</v>
      </c>
      <c r="AQ1282" s="8">
        <v>43389</v>
      </c>
      <c r="AR1282" s="53">
        <v>0.81944444444444453</v>
      </c>
      <c r="AS1282" s="8">
        <v>43460</v>
      </c>
      <c r="AT1282" s="53">
        <v>0.83333333333333337</v>
      </c>
      <c r="AV1282" s="8">
        <v>43460</v>
      </c>
      <c r="AW1282">
        <v>0</v>
      </c>
    </row>
    <row r="1283" spans="1:49" x14ac:dyDescent="0.25">
      <c r="A1283">
        <v>14</v>
      </c>
      <c r="C1283" t="s">
        <v>59</v>
      </c>
      <c r="G1283" s="1" t="s">
        <v>187</v>
      </c>
      <c r="I1283" s="1" t="s">
        <v>67</v>
      </c>
      <c r="J1283">
        <v>6</v>
      </c>
      <c r="K1283" t="s">
        <v>60</v>
      </c>
      <c r="W1283" s="1" t="s">
        <v>82</v>
      </c>
      <c r="AB1283" t="s">
        <v>86</v>
      </c>
      <c r="AC1283" t="str">
        <f t="shared" si="24"/>
        <v>A2-6SO-C1</v>
      </c>
      <c r="AF1283" t="s">
        <v>146</v>
      </c>
    </row>
    <row r="1284" spans="1:49" x14ac:dyDescent="0.25">
      <c r="A1284">
        <v>15</v>
      </c>
      <c r="C1284" t="s">
        <v>59</v>
      </c>
      <c r="G1284" s="1" t="s">
        <v>187</v>
      </c>
      <c r="I1284" s="1" t="s">
        <v>67</v>
      </c>
      <c r="J1284">
        <v>6</v>
      </c>
      <c r="K1284" t="s">
        <v>60</v>
      </c>
      <c r="W1284" s="1" t="s">
        <v>82</v>
      </c>
      <c r="AB1284" t="s">
        <v>86</v>
      </c>
      <c r="AC1284" t="str">
        <f t="shared" si="24"/>
        <v>A2-6SO-C2</v>
      </c>
      <c r="AF1284" t="s">
        <v>149</v>
      </c>
    </row>
    <row r="1285" spans="1:49" x14ac:dyDescent="0.25">
      <c r="A1285">
        <v>16</v>
      </c>
      <c r="C1285" t="s">
        <v>59</v>
      </c>
      <c r="G1285" s="1" t="s">
        <v>187</v>
      </c>
      <c r="I1285" s="1" t="s">
        <v>67</v>
      </c>
      <c r="J1285">
        <v>6</v>
      </c>
      <c r="K1285" t="s">
        <v>60</v>
      </c>
      <c r="W1285" s="1" t="s">
        <v>82</v>
      </c>
      <c r="AB1285" t="s">
        <v>86</v>
      </c>
      <c r="AC1285" t="str">
        <f t="shared" si="24"/>
        <v>A2-6SO-C3</v>
      </c>
      <c r="AF1285" t="s">
        <v>301</v>
      </c>
    </row>
    <row r="1286" spans="1:49" x14ac:dyDescent="0.25">
      <c r="A1286">
        <v>10</v>
      </c>
      <c r="C1286" t="s">
        <v>201</v>
      </c>
      <c r="G1286" s="1" t="s">
        <v>187</v>
      </c>
      <c r="I1286" s="1" t="s">
        <v>67</v>
      </c>
      <c r="J1286">
        <v>6</v>
      </c>
      <c r="K1286" t="s">
        <v>60</v>
      </c>
      <c r="W1286" s="1" t="s">
        <v>82</v>
      </c>
      <c r="AB1286" t="s">
        <v>84</v>
      </c>
      <c r="AC1286" t="s">
        <v>810</v>
      </c>
    </row>
    <row r="1287" spans="1:49" x14ac:dyDescent="0.25">
      <c r="A1287">
        <v>11</v>
      </c>
      <c r="C1287" t="s">
        <v>201</v>
      </c>
      <c r="G1287" s="1" t="s">
        <v>187</v>
      </c>
      <c r="I1287" s="1" t="s">
        <v>67</v>
      </c>
      <c r="J1287">
        <v>6</v>
      </c>
      <c r="K1287" t="s">
        <v>60</v>
      </c>
      <c r="W1287" s="1" t="s">
        <v>82</v>
      </c>
      <c r="AB1287" t="s">
        <v>84</v>
      </c>
      <c r="AC1287" t="s">
        <v>811</v>
      </c>
    </row>
    <row r="1288" spans="1:49" x14ac:dyDescent="0.25">
      <c r="A1288">
        <v>12</v>
      </c>
      <c r="C1288" t="s">
        <v>201</v>
      </c>
      <c r="G1288" s="1" t="s">
        <v>187</v>
      </c>
      <c r="I1288" s="1" t="s">
        <v>67</v>
      </c>
      <c r="J1288">
        <v>6</v>
      </c>
      <c r="K1288" t="s">
        <v>60</v>
      </c>
      <c r="W1288" s="1" t="s">
        <v>82</v>
      </c>
      <c r="AB1288" t="s">
        <v>84</v>
      </c>
      <c r="AC1288" t="s">
        <v>812</v>
      </c>
    </row>
    <row r="1289" spans="1:49" x14ac:dyDescent="0.25">
      <c r="A1289">
        <v>13</v>
      </c>
      <c r="C1289" t="s">
        <v>201</v>
      </c>
      <c r="G1289" s="1" t="s">
        <v>187</v>
      </c>
      <c r="I1289" s="1" t="s">
        <v>67</v>
      </c>
      <c r="J1289">
        <v>6</v>
      </c>
      <c r="K1289" t="s">
        <v>60</v>
      </c>
      <c r="W1289" s="1" t="s">
        <v>82</v>
      </c>
      <c r="AB1289" t="s">
        <v>84</v>
      </c>
      <c r="AC1289" t="s">
        <v>813</v>
      </c>
    </row>
    <row r="1290" spans="1:49" x14ac:dyDescent="0.25">
      <c r="A1290">
        <v>14</v>
      </c>
      <c r="C1290" t="s">
        <v>201</v>
      </c>
      <c r="G1290" s="1" t="s">
        <v>187</v>
      </c>
      <c r="I1290" s="1" t="s">
        <v>67</v>
      </c>
      <c r="J1290">
        <v>6</v>
      </c>
      <c r="K1290" t="s">
        <v>60</v>
      </c>
      <c r="W1290" s="1" t="s">
        <v>82</v>
      </c>
      <c r="AB1290" t="s">
        <v>84</v>
      </c>
      <c r="AC1290" t="s">
        <v>814</v>
      </c>
    </row>
    <row r="1291" spans="1:49" x14ac:dyDescent="0.25">
      <c r="A1291">
        <v>15</v>
      </c>
      <c r="C1291" t="s">
        <v>201</v>
      </c>
      <c r="G1291" s="1" t="s">
        <v>187</v>
      </c>
      <c r="I1291" s="1" t="s">
        <v>67</v>
      </c>
      <c r="J1291">
        <v>6</v>
      </c>
      <c r="K1291" t="s">
        <v>60</v>
      </c>
      <c r="W1291" s="1" t="s">
        <v>82</v>
      </c>
      <c r="AB1291" t="s">
        <v>84</v>
      </c>
      <c r="AC1291" t="s">
        <v>815</v>
      </c>
    </row>
    <row r="1292" spans="1:49" x14ac:dyDescent="0.25">
      <c r="A1292">
        <v>16</v>
      </c>
      <c r="C1292" t="s">
        <v>201</v>
      </c>
      <c r="G1292" s="1" t="s">
        <v>187</v>
      </c>
      <c r="I1292" s="1" t="s">
        <v>67</v>
      </c>
      <c r="J1292">
        <v>6</v>
      </c>
      <c r="K1292" t="s">
        <v>60</v>
      </c>
      <c r="W1292" s="1" t="s">
        <v>82</v>
      </c>
      <c r="AB1292" t="s">
        <v>84</v>
      </c>
      <c r="AC1292" t="s">
        <v>816</v>
      </c>
    </row>
    <row r="1293" spans="1:49" x14ac:dyDescent="0.25">
      <c r="A1293">
        <v>17</v>
      </c>
      <c r="C1293" t="s">
        <v>201</v>
      </c>
      <c r="G1293" s="1" t="s">
        <v>187</v>
      </c>
      <c r="I1293" s="1" t="s">
        <v>67</v>
      </c>
      <c r="J1293">
        <v>6</v>
      </c>
      <c r="K1293" t="s">
        <v>60</v>
      </c>
      <c r="W1293" s="1" t="s">
        <v>82</v>
      </c>
      <c r="AB1293" t="s">
        <v>84</v>
      </c>
      <c r="AC1293" t="s">
        <v>817</v>
      </c>
    </row>
    <row r="1294" spans="1:49" x14ac:dyDescent="0.25">
      <c r="A1294">
        <v>17</v>
      </c>
      <c r="C1294" t="s">
        <v>201</v>
      </c>
      <c r="G1294" s="1" t="s">
        <v>187</v>
      </c>
      <c r="I1294" s="1" t="s">
        <v>67</v>
      </c>
      <c r="J1294">
        <v>6</v>
      </c>
      <c r="K1294" t="s">
        <v>60</v>
      </c>
      <c r="W1294" s="1" t="s">
        <v>82</v>
      </c>
      <c r="AB1294" t="s">
        <v>85</v>
      </c>
      <c r="AC1294" t="str">
        <f t="shared" ref="AC1294:AC1313" si="25">"A2-6"&amp;AB1294&amp;"-"&amp;AF1294</f>
        <v>A2-6RT-E1</v>
      </c>
      <c r="AF1294" t="s">
        <v>137</v>
      </c>
    </row>
    <row r="1295" spans="1:49" x14ac:dyDescent="0.25">
      <c r="A1295">
        <v>18</v>
      </c>
      <c r="C1295" t="s">
        <v>201</v>
      </c>
      <c r="G1295" s="1" t="s">
        <v>187</v>
      </c>
      <c r="I1295" s="1" t="s">
        <v>67</v>
      </c>
      <c r="J1295">
        <v>6</v>
      </c>
      <c r="K1295" t="s">
        <v>60</v>
      </c>
      <c r="W1295" s="1" t="s">
        <v>82</v>
      </c>
      <c r="AB1295" t="s">
        <v>85</v>
      </c>
      <c r="AC1295" t="str">
        <f t="shared" si="25"/>
        <v>A2-6RT-E2</v>
      </c>
      <c r="AF1295" t="s">
        <v>178</v>
      </c>
    </row>
    <row r="1296" spans="1:49" x14ac:dyDescent="0.25">
      <c r="A1296">
        <v>19</v>
      </c>
      <c r="C1296" t="s">
        <v>201</v>
      </c>
      <c r="G1296" s="1" t="s">
        <v>187</v>
      </c>
      <c r="I1296" s="1" t="s">
        <v>67</v>
      </c>
      <c r="J1296">
        <v>6</v>
      </c>
      <c r="K1296" t="s">
        <v>60</v>
      </c>
      <c r="W1296" s="1" t="s">
        <v>82</v>
      </c>
      <c r="AB1296" t="s">
        <v>85</v>
      </c>
      <c r="AC1296" t="str">
        <f t="shared" si="25"/>
        <v>A2-6RT-E3</v>
      </c>
      <c r="AD1296" s="8">
        <v>43380</v>
      </c>
      <c r="AE1296">
        <v>32</v>
      </c>
      <c r="AF1296" t="s">
        <v>179</v>
      </c>
      <c r="AG1296" t="s">
        <v>956</v>
      </c>
      <c r="AI1296">
        <v>24</v>
      </c>
      <c r="AJ1296">
        <v>1</v>
      </c>
      <c r="AK1296" s="53">
        <v>0.52430555555555558</v>
      </c>
      <c r="AL1296" s="8">
        <v>43468</v>
      </c>
      <c r="AM1296" s="53">
        <v>0.83333333333333337</v>
      </c>
      <c r="AR1296" s="53"/>
      <c r="AV1296" s="8">
        <v>43468</v>
      </c>
      <c r="AW1296">
        <v>0</v>
      </c>
    </row>
    <row r="1297" spans="1:49" x14ac:dyDescent="0.25">
      <c r="A1297">
        <v>20</v>
      </c>
      <c r="C1297" t="s">
        <v>201</v>
      </c>
      <c r="G1297" s="1" t="s">
        <v>187</v>
      </c>
      <c r="I1297" s="1" t="s">
        <v>67</v>
      </c>
      <c r="J1297">
        <v>6</v>
      </c>
      <c r="K1297" t="s">
        <v>60</v>
      </c>
      <c r="W1297" s="1" t="s">
        <v>82</v>
      </c>
      <c r="AB1297" t="s">
        <v>85</v>
      </c>
      <c r="AC1297" t="str">
        <f t="shared" si="25"/>
        <v>A2-6RT-E4</v>
      </c>
      <c r="AD1297" s="8">
        <v>43379</v>
      </c>
      <c r="AE1297">
        <v>31</v>
      </c>
      <c r="AF1297" t="s">
        <v>304</v>
      </c>
      <c r="AG1297" t="s">
        <v>956</v>
      </c>
      <c r="AI1297">
        <v>8</v>
      </c>
      <c r="AJ1297">
        <v>1</v>
      </c>
      <c r="AK1297" s="53">
        <v>0.43055555555555558</v>
      </c>
      <c r="AL1297" s="8">
        <v>43387</v>
      </c>
      <c r="AM1297" s="53">
        <v>0.83333333333333337</v>
      </c>
      <c r="AO1297">
        <v>5</v>
      </c>
      <c r="AP1297">
        <v>11</v>
      </c>
      <c r="AQ1297" s="8">
        <v>43387</v>
      </c>
      <c r="AR1297" s="53">
        <v>0.83333333333333337</v>
      </c>
      <c r="AS1297" s="8">
        <v>43475</v>
      </c>
      <c r="AT1297" s="53">
        <v>0.83333333333333337</v>
      </c>
      <c r="AV1297" s="8">
        <v>43475</v>
      </c>
      <c r="AW1297">
        <v>0</v>
      </c>
    </row>
    <row r="1298" spans="1:49" x14ac:dyDescent="0.25">
      <c r="A1298">
        <v>21</v>
      </c>
      <c r="C1298" t="s">
        <v>201</v>
      </c>
      <c r="G1298" s="1" t="s">
        <v>187</v>
      </c>
      <c r="I1298" s="1" t="s">
        <v>67</v>
      </c>
      <c r="J1298">
        <v>6</v>
      </c>
      <c r="K1298" t="s">
        <v>60</v>
      </c>
      <c r="W1298" s="1" t="s">
        <v>82</v>
      </c>
      <c r="AB1298" t="s">
        <v>85</v>
      </c>
      <c r="AC1298" t="str">
        <f t="shared" si="25"/>
        <v>A2-6RT-E5</v>
      </c>
      <c r="AF1298" t="s">
        <v>305</v>
      </c>
    </row>
    <row r="1299" spans="1:49" x14ac:dyDescent="0.25">
      <c r="A1299">
        <v>22</v>
      </c>
      <c r="C1299" t="s">
        <v>201</v>
      </c>
      <c r="G1299" s="1" t="s">
        <v>187</v>
      </c>
      <c r="I1299" s="1" t="s">
        <v>67</v>
      </c>
      <c r="J1299">
        <v>6</v>
      </c>
      <c r="K1299" t="s">
        <v>60</v>
      </c>
      <c r="W1299" s="1" t="s">
        <v>82</v>
      </c>
      <c r="AB1299" t="s">
        <v>85</v>
      </c>
      <c r="AC1299" t="str">
        <f t="shared" si="25"/>
        <v>A2-6RT-E6</v>
      </c>
      <c r="AD1299" s="8">
        <v>43512</v>
      </c>
      <c r="AE1299" s="83">
        <f>AD1299-I1299</f>
        <v>164</v>
      </c>
      <c r="AF1299" t="s">
        <v>156</v>
      </c>
      <c r="AG1299" t="s">
        <v>956</v>
      </c>
      <c r="AH1299" s="8">
        <v>43512</v>
      </c>
      <c r="AI1299">
        <v>1</v>
      </c>
      <c r="AJ1299">
        <v>1</v>
      </c>
      <c r="AK1299" s="53">
        <v>0.70486111111111116</v>
      </c>
      <c r="AL1299" s="8">
        <v>43523</v>
      </c>
      <c r="AM1299" s="53">
        <v>0.875</v>
      </c>
      <c r="AO1299">
        <v>3</v>
      </c>
      <c r="AP1299">
        <v>8</v>
      </c>
      <c r="AQ1299" s="8">
        <v>43523</v>
      </c>
      <c r="AR1299" s="53">
        <v>0.875</v>
      </c>
      <c r="AS1299" s="8">
        <v>43544</v>
      </c>
      <c r="AT1299" s="53">
        <v>0.87708333333333333</v>
      </c>
      <c r="AV1299" s="8">
        <v>43544</v>
      </c>
      <c r="AW1299">
        <v>0</v>
      </c>
    </row>
    <row r="1300" spans="1:49" x14ac:dyDescent="0.25">
      <c r="A1300">
        <v>23</v>
      </c>
      <c r="C1300" t="s">
        <v>201</v>
      </c>
      <c r="G1300" s="1" t="s">
        <v>187</v>
      </c>
      <c r="I1300" s="1" t="s">
        <v>67</v>
      </c>
      <c r="J1300">
        <v>6</v>
      </c>
      <c r="K1300" t="s">
        <v>60</v>
      </c>
      <c r="W1300" s="1" t="s">
        <v>82</v>
      </c>
      <c r="AB1300" t="s">
        <v>85</v>
      </c>
      <c r="AC1300" t="str">
        <f t="shared" si="25"/>
        <v>A2-6RT-E7</v>
      </c>
      <c r="AD1300" s="8">
        <v>43411</v>
      </c>
      <c r="AE1300">
        <v>63</v>
      </c>
      <c r="AF1300" t="s">
        <v>131</v>
      </c>
      <c r="AG1300" t="s">
        <v>956</v>
      </c>
      <c r="AN1300" t="s">
        <v>1765</v>
      </c>
      <c r="AV1300" s="8">
        <v>43411</v>
      </c>
      <c r="AW1300">
        <v>1</v>
      </c>
    </row>
    <row r="1301" spans="1:49" x14ac:dyDescent="0.25">
      <c r="A1301">
        <v>24</v>
      </c>
      <c r="C1301" t="s">
        <v>201</v>
      </c>
      <c r="G1301" s="1" t="s">
        <v>187</v>
      </c>
      <c r="I1301" s="1" t="s">
        <v>67</v>
      </c>
      <c r="J1301">
        <v>6</v>
      </c>
      <c r="K1301" t="s">
        <v>60</v>
      </c>
      <c r="W1301" s="1" t="s">
        <v>82</v>
      </c>
      <c r="AB1301" t="s">
        <v>85</v>
      </c>
      <c r="AC1301" t="str">
        <f t="shared" si="25"/>
        <v>A2-6RT-E8</v>
      </c>
      <c r="AF1301" t="s">
        <v>292</v>
      </c>
    </row>
    <row r="1302" spans="1:49" x14ac:dyDescent="0.25">
      <c r="A1302">
        <v>25</v>
      </c>
      <c r="C1302" t="s">
        <v>201</v>
      </c>
      <c r="G1302" s="1" t="s">
        <v>187</v>
      </c>
      <c r="I1302" s="1" t="s">
        <v>67</v>
      </c>
      <c r="J1302">
        <v>6</v>
      </c>
      <c r="K1302" t="s">
        <v>60</v>
      </c>
      <c r="W1302" s="1" t="s">
        <v>82</v>
      </c>
      <c r="AB1302" t="s">
        <v>85</v>
      </c>
      <c r="AC1302" t="str">
        <f t="shared" si="25"/>
        <v>A2-6RT-E9</v>
      </c>
      <c r="AD1302" s="8">
        <v>43407</v>
      </c>
      <c r="AE1302" s="83">
        <f>AD1302-I1302</f>
        <v>59</v>
      </c>
      <c r="AF1302" t="s">
        <v>167</v>
      </c>
      <c r="AG1302" t="s">
        <v>956</v>
      </c>
      <c r="AN1302" t="s">
        <v>1765</v>
      </c>
      <c r="AV1302" s="8">
        <v>43407</v>
      </c>
      <c r="AW1302">
        <v>1</v>
      </c>
    </row>
    <row r="1303" spans="1:49" x14ac:dyDescent="0.25">
      <c r="A1303">
        <v>26</v>
      </c>
      <c r="C1303" t="s">
        <v>201</v>
      </c>
      <c r="G1303" s="1" t="s">
        <v>187</v>
      </c>
      <c r="I1303" s="1" t="s">
        <v>67</v>
      </c>
      <c r="J1303">
        <v>6</v>
      </c>
      <c r="K1303" t="s">
        <v>60</v>
      </c>
      <c r="W1303" s="1" t="s">
        <v>82</v>
      </c>
      <c r="AB1303" t="s">
        <v>85</v>
      </c>
      <c r="AC1303" t="str">
        <f t="shared" si="25"/>
        <v>A2-6RT-E10</v>
      </c>
      <c r="AF1303" t="s">
        <v>248</v>
      </c>
    </row>
    <row r="1304" spans="1:49" x14ac:dyDescent="0.25">
      <c r="A1304">
        <v>18</v>
      </c>
      <c r="C1304" t="s">
        <v>201</v>
      </c>
      <c r="G1304" s="1" t="s">
        <v>187</v>
      </c>
      <c r="I1304" s="1" t="s">
        <v>67</v>
      </c>
      <c r="J1304">
        <v>6</v>
      </c>
      <c r="K1304" t="s">
        <v>60</v>
      </c>
      <c r="W1304" s="1" t="s">
        <v>82</v>
      </c>
      <c r="AB1304" t="s">
        <v>86</v>
      </c>
      <c r="AC1304" t="str">
        <f t="shared" si="25"/>
        <v>A2-6SO-E1</v>
      </c>
      <c r="AF1304" t="s">
        <v>137</v>
      </c>
    </row>
    <row r="1305" spans="1:49" x14ac:dyDescent="0.25">
      <c r="A1305">
        <v>19</v>
      </c>
      <c r="C1305" t="s">
        <v>201</v>
      </c>
      <c r="G1305" s="1" t="s">
        <v>187</v>
      </c>
      <c r="I1305" s="1" t="s">
        <v>67</v>
      </c>
      <c r="J1305">
        <v>6</v>
      </c>
      <c r="K1305" t="s">
        <v>60</v>
      </c>
      <c r="W1305" s="1" t="s">
        <v>82</v>
      </c>
      <c r="AB1305" t="s">
        <v>86</v>
      </c>
      <c r="AC1305" t="str">
        <f t="shared" si="25"/>
        <v>A2-6SO-E2</v>
      </c>
      <c r="AF1305" t="s">
        <v>178</v>
      </c>
    </row>
    <row r="1306" spans="1:49" x14ac:dyDescent="0.25">
      <c r="A1306">
        <v>20</v>
      </c>
      <c r="C1306" t="s">
        <v>201</v>
      </c>
      <c r="G1306" s="1" t="s">
        <v>187</v>
      </c>
      <c r="I1306" s="1" t="s">
        <v>67</v>
      </c>
      <c r="J1306">
        <v>6</v>
      </c>
      <c r="K1306" t="s">
        <v>60</v>
      </c>
      <c r="W1306" s="1" t="s">
        <v>82</v>
      </c>
      <c r="AB1306" t="s">
        <v>86</v>
      </c>
      <c r="AC1306" t="str">
        <f t="shared" si="25"/>
        <v>A2-6SO-E3</v>
      </c>
      <c r="AF1306" t="s">
        <v>179</v>
      </c>
    </row>
    <row r="1307" spans="1:49" x14ac:dyDescent="0.25">
      <c r="A1307">
        <v>21</v>
      </c>
      <c r="C1307" t="s">
        <v>201</v>
      </c>
      <c r="G1307" s="1" t="s">
        <v>187</v>
      </c>
      <c r="I1307" s="1" t="s">
        <v>67</v>
      </c>
      <c r="J1307">
        <v>6</v>
      </c>
      <c r="K1307" t="s">
        <v>60</v>
      </c>
      <c r="W1307" s="1" t="s">
        <v>82</v>
      </c>
      <c r="AB1307" t="s">
        <v>86</v>
      </c>
      <c r="AC1307" t="str">
        <f t="shared" si="25"/>
        <v>A2-6SO-E4</v>
      </c>
      <c r="AF1307" t="s">
        <v>304</v>
      </c>
    </row>
    <row r="1308" spans="1:49" x14ac:dyDescent="0.25">
      <c r="A1308">
        <v>22</v>
      </c>
      <c r="C1308" t="s">
        <v>201</v>
      </c>
      <c r="G1308" s="1" t="s">
        <v>187</v>
      </c>
      <c r="I1308" s="1" t="s">
        <v>67</v>
      </c>
      <c r="J1308">
        <v>6</v>
      </c>
      <c r="K1308" t="s">
        <v>60</v>
      </c>
      <c r="W1308" s="1" t="s">
        <v>82</v>
      </c>
      <c r="AB1308" t="s">
        <v>86</v>
      </c>
      <c r="AC1308" t="str">
        <f t="shared" si="25"/>
        <v>A2-6SO-E5</v>
      </c>
      <c r="AF1308" t="s">
        <v>305</v>
      </c>
    </row>
    <row r="1309" spans="1:49" x14ac:dyDescent="0.25">
      <c r="A1309">
        <v>23</v>
      </c>
      <c r="C1309" t="s">
        <v>201</v>
      </c>
      <c r="G1309" s="1" t="s">
        <v>187</v>
      </c>
      <c r="I1309" s="1" t="s">
        <v>67</v>
      </c>
      <c r="J1309">
        <v>6</v>
      </c>
      <c r="K1309" t="s">
        <v>60</v>
      </c>
      <c r="W1309" s="1" t="s">
        <v>82</v>
      </c>
      <c r="AB1309" t="s">
        <v>86</v>
      </c>
      <c r="AC1309" t="str">
        <f t="shared" si="25"/>
        <v>A2-6SO-E6</v>
      </c>
      <c r="AF1309" t="s">
        <v>156</v>
      </c>
    </row>
    <row r="1310" spans="1:49" x14ac:dyDescent="0.25">
      <c r="A1310">
        <v>24</v>
      </c>
      <c r="C1310" t="s">
        <v>201</v>
      </c>
      <c r="G1310" s="1" t="s">
        <v>187</v>
      </c>
      <c r="I1310" s="1" t="s">
        <v>67</v>
      </c>
      <c r="J1310">
        <v>6</v>
      </c>
      <c r="K1310" t="s">
        <v>60</v>
      </c>
      <c r="W1310" s="1" t="s">
        <v>82</v>
      </c>
      <c r="AB1310" t="s">
        <v>86</v>
      </c>
      <c r="AC1310" t="str">
        <f t="shared" si="25"/>
        <v>A2-6SO-E7</v>
      </c>
      <c r="AF1310" t="s">
        <v>131</v>
      </c>
    </row>
    <row r="1311" spans="1:49" x14ac:dyDescent="0.25">
      <c r="A1311">
        <v>25</v>
      </c>
      <c r="C1311" t="s">
        <v>201</v>
      </c>
      <c r="G1311" s="1" t="s">
        <v>187</v>
      </c>
      <c r="I1311" s="1" t="s">
        <v>67</v>
      </c>
      <c r="J1311">
        <v>6</v>
      </c>
      <c r="K1311" t="s">
        <v>60</v>
      </c>
      <c r="W1311" s="1" t="s">
        <v>82</v>
      </c>
      <c r="AB1311" t="s">
        <v>86</v>
      </c>
      <c r="AC1311" t="str">
        <f t="shared" si="25"/>
        <v>A2-6SO-E8</v>
      </c>
      <c r="AF1311" t="s">
        <v>292</v>
      </c>
    </row>
    <row r="1312" spans="1:49" x14ac:dyDescent="0.25">
      <c r="A1312">
        <v>26</v>
      </c>
      <c r="C1312" t="s">
        <v>201</v>
      </c>
      <c r="G1312" s="1" t="s">
        <v>187</v>
      </c>
      <c r="I1312" s="1" t="s">
        <v>67</v>
      </c>
      <c r="J1312">
        <v>6</v>
      </c>
      <c r="K1312" t="s">
        <v>60</v>
      </c>
      <c r="W1312" s="1" t="s">
        <v>82</v>
      </c>
      <c r="AB1312" t="s">
        <v>86</v>
      </c>
      <c r="AC1312" t="str">
        <f t="shared" si="25"/>
        <v>A2-6SO-E9</v>
      </c>
      <c r="AF1312" t="s">
        <v>167</v>
      </c>
    </row>
    <row r="1313" spans="1:49" x14ac:dyDescent="0.25">
      <c r="A1313">
        <v>27</v>
      </c>
      <c r="C1313" t="s">
        <v>201</v>
      </c>
      <c r="G1313" s="1" t="s">
        <v>187</v>
      </c>
      <c r="I1313" s="1" t="s">
        <v>67</v>
      </c>
      <c r="J1313">
        <v>6</v>
      </c>
      <c r="K1313" t="s">
        <v>60</v>
      </c>
      <c r="W1313" s="1" t="s">
        <v>82</v>
      </c>
      <c r="AB1313" t="s">
        <v>86</v>
      </c>
      <c r="AC1313" t="str">
        <f t="shared" si="25"/>
        <v>A2-6SO-E10</v>
      </c>
      <c r="AF1313" t="s">
        <v>248</v>
      </c>
    </row>
    <row r="1314" spans="1:49" x14ac:dyDescent="0.25">
      <c r="A1314">
        <v>1</v>
      </c>
      <c r="C1314" t="s">
        <v>58</v>
      </c>
      <c r="G1314" s="1" t="s">
        <v>187</v>
      </c>
      <c r="I1314" s="1" t="s">
        <v>67</v>
      </c>
      <c r="J1314">
        <v>6</v>
      </c>
      <c r="K1314" t="s">
        <v>60</v>
      </c>
      <c r="W1314" s="1" t="s">
        <v>82</v>
      </c>
      <c r="AB1314" t="s">
        <v>85</v>
      </c>
      <c r="AC1314" t="s">
        <v>1021</v>
      </c>
      <c r="AD1314" s="8">
        <v>43372</v>
      </c>
      <c r="AE1314">
        <v>24</v>
      </c>
      <c r="AG1314" t="s">
        <v>593</v>
      </c>
      <c r="AI1314">
        <v>11</v>
      </c>
      <c r="AJ1314">
        <v>6</v>
      </c>
      <c r="AK1314" s="53">
        <v>0.47916666666666669</v>
      </c>
      <c r="AL1314" s="8">
        <v>43379</v>
      </c>
      <c r="AM1314" s="53">
        <v>0.375</v>
      </c>
      <c r="AV1314" s="8">
        <v>43379</v>
      </c>
      <c r="AW1314">
        <v>0</v>
      </c>
    </row>
    <row r="1315" spans="1:49" x14ac:dyDescent="0.25">
      <c r="A1315">
        <v>2</v>
      </c>
      <c r="C1315" t="s">
        <v>58</v>
      </c>
      <c r="G1315" s="1" t="s">
        <v>187</v>
      </c>
      <c r="I1315" s="1" t="s">
        <v>67</v>
      </c>
      <c r="J1315">
        <v>6</v>
      </c>
      <c r="K1315" t="s">
        <v>60</v>
      </c>
      <c r="W1315" s="1" t="s">
        <v>82</v>
      </c>
      <c r="AB1315" t="s">
        <v>85</v>
      </c>
      <c r="AC1315" t="s">
        <v>1023</v>
      </c>
      <c r="AD1315" s="8">
        <v>43373</v>
      </c>
      <c r="AE1315">
        <v>25</v>
      </c>
      <c r="AG1315" t="s">
        <v>593</v>
      </c>
      <c r="AI1315">
        <v>29</v>
      </c>
      <c r="AJ1315">
        <v>6</v>
      </c>
      <c r="AK1315" s="53">
        <v>0.52777777777777779</v>
      </c>
      <c r="AL1315" s="8">
        <v>43381</v>
      </c>
      <c r="AM1315" s="53">
        <v>0.84375</v>
      </c>
      <c r="AV1315" s="8">
        <v>43381</v>
      </c>
      <c r="AW1315">
        <v>0</v>
      </c>
    </row>
    <row r="1316" spans="1:49" x14ac:dyDescent="0.25">
      <c r="A1316">
        <v>3</v>
      </c>
      <c r="C1316" t="s">
        <v>58</v>
      </c>
      <c r="G1316" s="1" t="s">
        <v>187</v>
      </c>
      <c r="I1316" s="1" t="s">
        <v>67</v>
      </c>
      <c r="J1316">
        <v>6</v>
      </c>
      <c r="K1316" t="s">
        <v>60</v>
      </c>
      <c r="W1316" s="1" t="s">
        <v>82</v>
      </c>
      <c r="AB1316" t="s">
        <v>85</v>
      </c>
      <c r="AC1316" t="s">
        <v>1175</v>
      </c>
      <c r="AD1316" s="8">
        <v>43376</v>
      </c>
      <c r="AE1316">
        <v>28</v>
      </c>
      <c r="AG1316" t="s">
        <v>593</v>
      </c>
      <c r="AI1316">
        <v>12</v>
      </c>
      <c r="AJ1316">
        <v>2</v>
      </c>
      <c r="AK1316" s="53">
        <v>0.46875</v>
      </c>
      <c r="AL1316" s="8">
        <v>43384</v>
      </c>
      <c r="AM1316" s="53">
        <v>0.875</v>
      </c>
      <c r="AV1316" s="8">
        <v>43384</v>
      </c>
      <c r="AW1316">
        <v>0</v>
      </c>
    </row>
    <row r="1317" spans="1:49" x14ac:dyDescent="0.25">
      <c r="A1317">
        <v>4</v>
      </c>
      <c r="C1317" t="s">
        <v>58</v>
      </c>
      <c r="G1317" s="1" t="s">
        <v>187</v>
      </c>
      <c r="I1317" s="1" t="s">
        <v>67</v>
      </c>
      <c r="J1317">
        <v>6</v>
      </c>
      <c r="K1317" t="s">
        <v>60</v>
      </c>
      <c r="W1317" s="1" t="s">
        <v>82</v>
      </c>
      <c r="AB1317" t="s">
        <v>85</v>
      </c>
      <c r="AC1317" t="s">
        <v>1200</v>
      </c>
      <c r="AD1317" s="8">
        <v>43378</v>
      </c>
      <c r="AE1317">
        <v>30</v>
      </c>
      <c r="AG1317" t="s">
        <v>956</v>
      </c>
      <c r="AI1317">
        <v>5</v>
      </c>
      <c r="AJ1317">
        <v>1</v>
      </c>
      <c r="AK1317" s="53">
        <v>0.49305555555555558</v>
      </c>
      <c r="AL1317" s="8">
        <v>43387</v>
      </c>
      <c r="AM1317" s="53">
        <v>0.83333333333333337</v>
      </c>
      <c r="AO1317">
        <v>5</v>
      </c>
      <c r="AP1317">
        <v>9</v>
      </c>
      <c r="AQ1317" s="8">
        <v>43387</v>
      </c>
      <c r="AR1317" s="53">
        <v>0.83333333333333337</v>
      </c>
      <c r="AS1317" s="8">
        <v>43420</v>
      </c>
      <c r="AT1317" s="53">
        <v>0.83333333333333337</v>
      </c>
      <c r="AV1317" s="8">
        <v>43420</v>
      </c>
      <c r="AW1317">
        <v>0</v>
      </c>
    </row>
    <row r="1318" spans="1:49" x14ac:dyDescent="0.25">
      <c r="A1318">
        <v>5</v>
      </c>
      <c r="C1318" t="s">
        <v>58</v>
      </c>
      <c r="G1318" s="1" t="s">
        <v>187</v>
      </c>
      <c r="I1318" s="1" t="s">
        <v>67</v>
      </c>
      <c r="J1318">
        <v>6</v>
      </c>
      <c r="K1318" t="s">
        <v>60</v>
      </c>
      <c r="W1318" s="1" t="s">
        <v>82</v>
      </c>
      <c r="AB1318" t="s">
        <v>85</v>
      </c>
      <c r="AC1318" t="s">
        <v>1202</v>
      </c>
      <c r="AD1318" s="8">
        <v>43379</v>
      </c>
      <c r="AE1318">
        <v>31</v>
      </c>
      <c r="AG1318" t="s">
        <v>593</v>
      </c>
      <c r="AI1318">
        <v>6</v>
      </c>
      <c r="AJ1318">
        <v>2</v>
      </c>
      <c r="AK1318" s="53">
        <v>0.43055555555555558</v>
      </c>
      <c r="AL1318" s="8">
        <v>43379</v>
      </c>
      <c r="AM1318" s="53">
        <v>0.83333333333333337</v>
      </c>
      <c r="AV1318" s="8">
        <v>43379</v>
      </c>
      <c r="AW1318">
        <v>0</v>
      </c>
    </row>
    <row r="1319" spans="1:49" x14ac:dyDescent="0.25">
      <c r="A1319">
        <v>6</v>
      </c>
      <c r="C1319" t="s">
        <v>58</v>
      </c>
      <c r="G1319" s="1" t="s">
        <v>187</v>
      </c>
      <c r="I1319" s="1" t="s">
        <v>67</v>
      </c>
      <c r="J1319">
        <v>6</v>
      </c>
      <c r="K1319" t="s">
        <v>60</v>
      </c>
      <c r="W1319" s="1" t="s">
        <v>82</v>
      </c>
      <c r="AB1319" t="s">
        <v>85</v>
      </c>
      <c r="AC1319" t="s">
        <v>1203</v>
      </c>
      <c r="AD1319" s="8">
        <v>43379</v>
      </c>
      <c r="AE1319">
        <v>31</v>
      </c>
      <c r="AG1319" t="s">
        <v>956</v>
      </c>
      <c r="AI1319">
        <v>3</v>
      </c>
      <c r="AJ1319">
        <v>2</v>
      </c>
      <c r="AK1319" s="53">
        <v>0.43055555555555558</v>
      </c>
      <c r="AL1319" s="8">
        <v>43379</v>
      </c>
      <c r="AM1319" s="53">
        <v>0.83333333333333337</v>
      </c>
      <c r="AO1319">
        <v>5</v>
      </c>
      <c r="AP1319">
        <v>27</v>
      </c>
      <c r="AQ1319" s="8">
        <v>43387</v>
      </c>
      <c r="AR1319" s="53">
        <v>0.83333333333333337</v>
      </c>
      <c r="AS1319" s="8">
        <v>43447</v>
      </c>
      <c r="AT1319" s="53">
        <v>0.83333333333333337</v>
      </c>
      <c r="AV1319" s="8">
        <v>43447</v>
      </c>
      <c r="AW1319">
        <v>0</v>
      </c>
    </row>
    <row r="1320" spans="1:49" x14ac:dyDescent="0.25">
      <c r="A1320">
        <v>7</v>
      </c>
      <c r="C1320" t="s">
        <v>58</v>
      </c>
      <c r="G1320" s="1" t="s">
        <v>187</v>
      </c>
      <c r="I1320" s="1" t="s">
        <v>67</v>
      </c>
      <c r="K1320" t="s">
        <v>60</v>
      </c>
      <c r="W1320" s="1" t="s">
        <v>82</v>
      </c>
      <c r="AB1320" t="s">
        <v>85</v>
      </c>
      <c r="AC1320" t="s">
        <v>1709</v>
      </c>
      <c r="AD1320" s="8">
        <v>43396</v>
      </c>
      <c r="AE1320">
        <v>48</v>
      </c>
      <c r="AG1320" t="s">
        <v>956</v>
      </c>
      <c r="AK1320" s="53"/>
      <c r="AM1320" s="53"/>
      <c r="AN1320" t="s">
        <v>1758</v>
      </c>
      <c r="AR1320" s="53"/>
      <c r="AV1320" s="8">
        <v>43399</v>
      </c>
      <c r="AW1320">
        <v>0</v>
      </c>
    </row>
    <row r="1321" spans="1:49" x14ac:dyDescent="0.25">
      <c r="A1321">
        <v>8</v>
      </c>
      <c r="C1321" t="s">
        <v>58</v>
      </c>
      <c r="G1321" s="1" t="s">
        <v>187</v>
      </c>
      <c r="I1321" s="1" t="s">
        <v>67</v>
      </c>
      <c r="K1321" t="s">
        <v>60</v>
      </c>
      <c r="W1321" s="1" t="s">
        <v>82</v>
      </c>
      <c r="AB1321" t="s">
        <v>85</v>
      </c>
      <c r="AC1321" t="s">
        <v>1710</v>
      </c>
      <c r="AD1321" s="8">
        <v>43396</v>
      </c>
      <c r="AE1321">
        <v>48</v>
      </c>
      <c r="AG1321" t="s">
        <v>956</v>
      </c>
      <c r="AK1321" s="53"/>
      <c r="AM1321" s="53"/>
      <c r="AN1321" t="s">
        <v>1758</v>
      </c>
      <c r="AR1321" s="53"/>
      <c r="AV1321" s="8">
        <v>43400</v>
      </c>
      <c r="AW1321">
        <v>0</v>
      </c>
    </row>
    <row r="1322" spans="1:49" x14ac:dyDescent="0.25">
      <c r="A1322">
        <v>1</v>
      </c>
      <c r="B1322" t="s">
        <v>229</v>
      </c>
      <c r="C1322" t="s">
        <v>58</v>
      </c>
      <c r="D1322">
        <v>6.7160000000000002</v>
      </c>
      <c r="E1322" s="1" t="s">
        <v>818</v>
      </c>
      <c r="G1322" s="1" t="s">
        <v>187</v>
      </c>
      <c r="H1322" s="1" t="s">
        <v>82</v>
      </c>
      <c r="I1322" s="1" t="s">
        <v>72</v>
      </c>
      <c r="J1322">
        <v>11</v>
      </c>
      <c r="K1322" t="s">
        <v>60</v>
      </c>
      <c r="L1322">
        <v>6262</v>
      </c>
      <c r="O1322">
        <v>6.5140000000000002</v>
      </c>
      <c r="P1322" s="53">
        <v>0.58194444444444449</v>
      </c>
      <c r="Q1322" s="18">
        <v>0.30174768518518519</v>
      </c>
      <c r="R1322">
        <v>0.98815240000000004</v>
      </c>
      <c r="W1322" s="1" t="s">
        <v>448</v>
      </c>
      <c r="AB1322" t="s">
        <v>84</v>
      </c>
      <c r="AC1322" t="s">
        <v>822</v>
      </c>
    </row>
    <row r="1323" spans="1:49" x14ac:dyDescent="0.25">
      <c r="A1323">
        <v>2</v>
      </c>
      <c r="B1323" t="s">
        <v>229</v>
      </c>
      <c r="C1323" t="s">
        <v>58</v>
      </c>
      <c r="D1323">
        <v>7.7240000000000002</v>
      </c>
      <c r="G1323" s="1" t="s">
        <v>187</v>
      </c>
      <c r="H1323" s="1" t="s">
        <v>82</v>
      </c>
      <c r="I1323" s="1" t="s">
        <v>72</v>
      </c>
      <c r="J1323">
        <v>11</v>
      </c>
      <c r="K1323" t="s">
        <v>60</v>
      </c>
      <c r="L1323">
        <v>6262</v>
      </c>
      <c r="O1323">
        <v>7.641</v>
      </c>
      <c r="Q1323" s="18">
        <v>0.30261574074074077</v>
      </c>
      <c r="R1323" s="19">
        <v>6.4225130000000005E-2</v>
      </c>
      <c r="W1323" s="1" t="s">
        <v>448</v>
      </c>
      <c r="AB1323" t="s">
        <v>86</v>
      </c>
      <c r="AC1323" t="s">
        <v>823</v>
      </c>
      <c r="AF1323" t="s">
        <v>161</v>
      </c>
    </row>
    <row r="1324" spans="1:49" x14ac:dyDescent="0.25">
      <c r="A1324">
        <v>3</v>
      </c>
      <c r="B1324" t="s">
        <v>229</v>
      </c>
      <c r="C1324" t="s">
        <v>201</v>
      </c>
      <c r="D1324">
        <v>9.0850000000000009</v>
      </c>
      <c r="G1324" s="1" t="s">
        <v>187</v>
      </c>
      <c r="H1324" s="1" t="s">
        <v>82</v>
      </c>
      <c r="I1324" s="1" t="s">
        <v>72</v>
      </c>
      <c r="J1324">
        <v>11</v>
      </c>
      <c r="K1324" t="s">
        <v>60</v>
      </c>
      <c r="L1324">
        <v>6262</v>
      </c>
      <c r="O1324">
        <v>8.8330000000000002</v>
      </c>
      <c r="Q1324" s="18">
        <v>0.30336805555555557</v>
      </c>
      <c r="R1324">
        <v>9.0464000000000003E-2</v>
      </c>
      <c r="S1324" s="74">
        <v>8.7669999999999995</v>
      </c>
      <c r="T1324" s="53">
        <v>0.43472222222222223</v>
      </c>
      <c r="U1324" s="18">
        <v>0.54421296296296295</v>
      </c>
      <c r="V1324">
        <v>0.11654630000000001</v>
      </c>
      <c r="W1324" s="1" t="s">
        <v>448</v>
      </c>
      <c r="AB1324" t="s">
        <v>85</v>
      </c>
      <c r="AC1324" t="s">
        <v>824</v>
      </c>
      <c r="AD1324" s="8">
        <v>43386</v>
      </c>
      <c r="AE1324">
        <v>33</v>
      </c>
      <c r="AF1324" t="s">
        <v>288</v>
      </c>
      <c r="AG1324" t="s">
        <v>956</v>
      </c>
      <c r="AI1324">
        <v>31</v>
      </c>
      <c r="AJ1324">
        <v>6</v>
      </c>
      <c r="AK1324" s="53">
        <v>0.57638888888888895</v>
      </c>
      <c r="AL1324" s="8">
        <v>43392</v>
      </c>
      <c r="AM1324" s="53">
        <v>0.82638888888888884</v>
      </c>
      <c r="AO1324">
        <v>4</v>
      </c>
      <c r="AP1324">
        <v>14</v>
      </c>
      <c r="AQ1324" s="8">
        <v>43392</v>
      </c>
      <c r="AR1324" s="53">
        <v>0.82638888888888884</v>
      </c>
      <c r="AS1324" s="8">
        <v>43516</v>
      </c>
      <c r="AT1324" s="53">
        <v>0.83333333333333337</v>
      </c>
      <c r="AV1324" s="8">
        <v>43516</v>
      </c>
      <c r="AW1324">
        <v>0</v>
      </c>
    </row>
    <row r="1325" spans="1:49" x14ac:dyDescent="0.25">
      <c r="A1325">
        <v>4</v>
      </c>
      <c r="B1325" t="s">
        <v>229</v>
      </c>
      <c r="C1325" t="s">
        <v>58</v>
      </c>
      <c r="D1325">
        <v>4.13</v>
      </c>
      <c r="G1325" s="1" t="s">
        <v>187</v>
      </c>
      <c r="H1325" s="1" t="s">
        <v>82</v>
      </c>
      <c r="I1325" s="1" t="s">
        <v>72</v>
      </c>
      <c r="J1325">
        <v>11</v>
      </c>
      <c r="K1325" t="s">
        <v>60</v>
      </c>
      <c r="L1325">
        <v>6262</v>
      </c>
      <c r="O1325">
        <v>3.9569999999999999</v>
      </c>
      <c r="Q1325" s="18">
        <v>0.3042361111111111</v>
      </c>
      <c r="R1325">
        <v>0.65791719999999998</v>
      </c>
      <c r="W1325" s="1" t="s">
        <v>448</v>
      </c>
      <c r="AB1325" t="s">
        <v>86</v>
      </c>
      <c r="AC1325" t="s">
        <v>825</v>
      </c>
      <c r="AF1325" t="s">
        <v>162</v>
      </c>
    </row>
    <row r="1326" spans="1:49" x14ac:dyDescent="0.25">
      <c r="A1326">
        <v>5</v>
      </c>
      <c r="B1326" t="s">
        <v>229</v>
      </c>
      <c r="C1326" t="s">
        <v>58</v>
      </c>
      <c r="D1326">
        <v>3.9710000000000001</v>
      </c>
      <c r="G1326" s="1" t="s">
        <v>187</v>
      </c>
      <c r="H1326" s="1" t="s">
        <v>82</v>
      </c>
      <c r="I1326" s="1" t="s">
        <v>72</v>
      </c>
      <c r="J1326">
        <v>26</v>
      </c>
      <c r="K1326" t="s">
        <v>60</v>
      </c>
      <c r="L1326">
        <v>6262</v>
      </c>
      <c r="O1326">
        <v>3.8730000000000002</v>
      </c>
      <c r="Q1326" s="18">
        <v>0.30509259259259258</v>
      </c>
      <c r="R1326">
        <v>0.57847959999999998</v>
      </c>
      <c r="S1326" s="74">
        <v>3.7879999999999998</v>
      </c>
      <c r="U1326" s="18">
        <v>0.54516203703703703</v>
      </c>
      <c r="V1326">
        <v>0.83709869999999997</v>
      </c>
      <c r="W1326" s="1" t="s">
        <v>448</v>
      </c>
      <c r="AB1326" t="s">
        <v>85</v>
      </c>
      <c r="AC1326" t="s">
        <v>826</v>
      </c>
      <c r="AD1326" s="8">
        <v>43386</v>
      </c>
      <c r="AE1326">
        <v>33</v>
      </c>
      <c r="AF1326" t="s">
        <v>246</v>
      </c>
      <c r="AG1326" t="s">
        <v>956</v>
      </c>
      <c r="AI1326">
        <v>25</v>
      </c>
      <c r="AJ1326">
        <v>6</v>
      </c>
      <c r="AK1326" s="53">
        <v>0.57638888888888895</v>
      </c>
      <c r="AL1326" s="8">
        <v>43389</v>
      </c>
      <c r="AM1326" s="53">
        <v>0.53819444444444442</v>
      </c>
      <c r="AV1326" s="8">
        <v>43389</v>
      </c>
      <c r="AW1326">
        <v>0</v>
      </c>
    </row>
    <row r="1327" spans="1:49" x14ac:dyDescent="0.25">
      <c r="A1327">
        <v>6</v>
      </c>
      <c r="B1327" t="s">
        <v>229</v>
      </c>
      <c r="C1327" t="s">
        <v>58</v>
      </c>
      <c r="D1327">
        <v>5.95</v>
      </c>
      <c r="G1327" s="1" t="s">
        <v>87</v>
      </c>
      <c r="H1327" s="1" t="s">
        <v>82</v>
      </c>
      <c r="I1327" s="1" t="s">
        <v>72</v>
      </c>
      <c r="J1327">
        <v>11</v>
      </c>
      <c r="K1327" t="s">
        <v>60</v>
      </c>
      <c r="L1327">
        <v>6262</v>
      </c>
      <c r="M1327" s="18">
        <v>0.38510416666666664</v>
      </c>
      <c r="N1327">
        <v>0.1513766</v>
      </c>
      <c r="O1327">
        <v>5.4980000000000002</v>
      </c>
      <c r="Q1327" s="18">
        <v>0.3059027777777778</v>
      </c>
      <c r="R1327">
        <v>0.12603049999999999</v>
      </c>
      <c r="W1327" s="1" t="s">
        <v>448</v>
      </c>
      <c r="AB1327" t="s">
        <v>86</v>
      </c>
      <c r="AC1327" t="s">
        <v>827</v>
      </c>
      <c r="AF1327" t="s">
        <v>138</v>
      </c>
    </row>
    <row r="1328" spans="1:49" x14ac:dyDescent="0.25">
      <c r="A1328">
        <v>7</v>
      </c>
      <c r="B1328" t="s">
        <v>229</v>
      </c>
      <c r="C1328" t="s">
        <v>58</v>
      </c>
      <c r="D1328">
        <v>5.3639999999999999</v>
      </c>
      <c r="G1328" s="1" t="s">
        <v>187</v>
      </c>
      <c r="H1328" s="1" t="s">
        <v>82</v>
      </c>
      <c r="I1328" s="1" t="s">
        <v>72</v>
      </c>
      <c r="J1328">
        <v>11</v>
      </c>
      <c r="K1328" t="s">
        <v>60</v>
      </c>
      <c r="L1328">
        <v>6262</v>
      </c>
      <c r="M1328" s="18">
        <v>0.3878240740740741</v>
      </c>
      <c r="N1328">
        <v>0.6637478</v>
      </c>
      <c r="O1328">
        <v>5.1509999999999998</v>
      </c>
      <c r="Q1328" s="18">
        <v>0.30674768518518519</v>
      </c>
      <c r="R1328">
        <v>0.66372850000000005</v>
      </c>
      <c r="W1328" s="1" t="s">
        <v>448</v>
      </c>
      <c r="AB1328" t="s">
        <v>84</v>
      </c>
      <c r="AC1328" t="s">
        <v>828</v>
      </c>
    </row>
    <row r="1329" spans="1:49" x14ac:dyDescent="0.25">
      <c r="A1329">
        <v>8</v>
      </c>
      <c r="B1329" t="s">
        <v>229</v>
      </c>
      <c r="C1329" t="s">
        <v>58</v>
      </c>
      <c r="D1329">
        <v>4.3230000000000004</v>
      </c>
      <c r="G1329" s="1" t="s">
        <v>187</v>
      </c>
      <c r="H1329" s="1" t="s">
        <v>82</v>
      </c>
      <c r="I1329" s="1" t="s">
        <v>72</v>
      </c>
      <c r="J1329">
        <v>11</v>
      </c>
      <c r="K1329" t="s">
        <v>60</v>
      </c>
      <c r="L1329">
        <v>6262</v>
      </c>
      <c r="M1329" s="18">
        <v>0.38877314814814817</v>
      </c>
      <c r="N1329">
        <v>0.13423889999999999</v>
      </c>
      <c r="O1329">
        <v>4.1559999999999997</v>
      </c>
      <c r="Q1329" s="18">
        <v>0.30759259259259258</v>
      </c>
      <c r="R1329">
        <v>0.11628289999999999</v>
      </c>
      <c r="S1329" s="74">
        <v>4.0449999999999999</v>
      </c>
      <c r="U1329" s="18">
        <v>0.54616898148148152</v>
      </c>
      <c r="V1329">
        <v>0.19913320000000001</v>
      </c>
      <c r="W1329" s="1" t="s">
        <v>448</v>
      </c>
      <c r="AB1329" t="s">
        <v>85</v>
      </c>
      <c r="AC1329" t="s">
        <v>829</v>
      </c>
      <c r="AF1329" t="s">
        <v>291</v>
      </c>
    </row>
    <row r="1330" spans="1:49" x14ac:dyDescent="0.25">
      <c r="A1330">
        <v>9</v>
      </c>
      <c r="B1330" t="s">
        <v>229</v>
      </c>
      <c r="C1330" t="s">
        <v>201</v>
      </c>
      <c r="D1330">
        <v>9.5329999999999995</v>
      </c>
      <c r="G1330" s="1" t="s">
        <v>187</v>
      </c>
      <c r="H1330" s="1" t="s">
        <v>82</v>
      </c>
      <c r="I1330" s="1" t="s">
        <v>72</v>
      </c>
      <c r="J1330">
        <v>11</v>
      </c>
      <c r="K1330" t="s">
        <v>60</v>
      </c>
      <c r="L1330">
        <v>6262</v>
      </c>
      <c r="M1330" s="18">
        <v>0.38967592592592593</v>
      </c>
      <c r="N1330">
        <v>0.13781360000000001</v>
      </c>
      <c r="O1330">
        <v>9.2590000000000003</v>
      </c>
      <c r="Q1330" s="18">
        <v>0.30831018518518521</v>
      </c>
      <c r="R1330" s="19">
        <v>6.1535380000000001E-2</v>
      </c>
      <c r="W1330" s="1" t="s">
        <v>448</v>
      </c>
      <c r="AB1330" t="s">
        <v>86</v>
      </c>
      <c r="AC1330" t="s">
        <v>830</v>
      </c>
      <c r="AF1330" t="s">
        <v>292</v>
      </c>
    </row>
    <row r="1331" spans="1:49" x14ac:dyDescent="0.25">
      <c r="A1331">
        <v>10</v>
      </c>
      <c r="B1331" t="s">
        <v>229</v>
      </c>
      <c r="C1331" t="s">
        <v>58</v>
      </c>
      <c r="D1331">
        <v>3.8</v>
      </c>
      <c r="G1331" s="1" t="s">
        <v>187</v>
      </c>
      <c r="H1331" s="1" t="s">
        <v>82</v>
      </c>
      <c r="I1331" s="1" t="s">
        <v>72</v>
      </c>
      <c r="J1331">
        <v>11</v>
      </c>
      <c r="K1331" t="s">
        <v>60</v>
      </c>
      <c r="L1331">
        <v>6262</v>
      </c>
      <c r="M1331" s="18">
        <v>0.39050925925925922</v>
      </c>
      <c r="N1331">
        <v>4.7802400000000002E-2</v>
      </c>
      <c r="O1331">
        <v>3.6880000000000002</v>
      </c>
      <c r="Q1331" s="18">
        <v>0.30902777777777779</v>
      </c>
      <c r="R1331" s="19">
        <v>4.7268530000000003E-2</v>
      </c>
      <c r="W1331" s="1" t="s">
        <v>448</v>
      </c>
      <c r="AB1331" t="s">
        <v>84</v>
      </c>
      <c r="AC1331" t="s">
        <v>831</v>
      </c>
    </row>
    <row r="1332" spans="1:49" x14ac:dyDescent="0.25">
      <c r="A1332">
        <v>11</v>
      </c>
      <c r="B1332" t="s">
        <v>229</v>
      </c>
      <c r="C1332" t="s">
        <v>58</v>
      </c>
      <c r="D1332">
        <v>6.2489999999999997</v>
      </c>
      <c r="G1332" s="1" t="s">
        <v>187</v>
      </c>
      <c r="H1332" s="1" t="s">
        <v>82</v>
      </c>
      <c r="I1332" s="1" t="s">
        <v>72</v>
      </c>
      <c r="J1332">
        <v>11</v>
      </c>
      <c r="K1332" t="s">
        <v>60</v>
      </c>
      <c r="L1332">
        <v>6262</v>
      </c>
      <c r="M1332" s="18">
        <v>0.39123842592592589</v>
      </c>
      <c r="N1332">
        <v>0.69623919999999995</v>
      </c>
      <c r="O1332">
        <v>5.8810000000000002</v>
      </c>
      <c r="Q1332" s="18">
        <v>0.30975694444444446</v>
      </c>
      <c r="R1332">
        <v>0.66155229999999998</v>
      </c>
      <c r="W1332" s="1" t="s">
        <v>448</v>
      </c>
      <c r="AB1332" t="s">
        <v>84</v>
      </c>
      <c r="AC1332" t="s">
        <v>832</v>
      </c>
    </row>
    <row r="1333" spans="1:49" x14ac:dyDescent="0.25">
      <c r="A1333">
        <v>12</v>
      </c>
      <c r="B1333" t="s">
        <v>229</v>
      </c>
      <c r="C1333" t="s">
        <v>201</v>
      </c>
      <c r="D1333">
        <v>8.4640000000000004</v>
      </c>
      <c r="G1333" s="1" t="s">
        <v>187</v>
      </c>
      <c r="H1333" s="1" t="s">
        <v>82</v>
      </c>
      <c r="I1333" s="1" t="s">
        <v>72</v>
      </c>
      <c r="J1333">
        <v>11</v>
      </c>
      <c r="K1333" t="s">
        <v>60</v>
      </c>
      <c r="L1333">
        <v>6262</v>
      </c>
      <c r="M1333" s="18">
        <v>0.39210648148148147</v>
      </c>
      <c r="N1333" s="19">
        <v>7.2737389999999999E-2</v>
      </c>
      <c r="Q1333" s="18">
        <v>0.31064814814814817</v>
      </c>
      <c r="R1333" s="19">
        <v>6.3603369999999998E-3</v>
      </c>
      <c r="W1333" s="1" t="s">
        <v>448</v>
      </c>
      <c r="AB1333" t="s">
        <v>84</v>
      </c>
      <c r="AC1333" t="s">
        <v>833</v>
      </c>
    </row>
    <row r="1334" spans="1:49" x14ac:dyDescent="0.25">
      <c r="A1334">
        <v>13</v>
      </c>
      <c r="B1334" t="s">
        <v>229</v>
      </c>
      <c r="C1334" t="s">
        <v>58</v>
      </c>
      <c r="D1334">
        <v>6.0209999999999999</v>
      </c>
      <c r="G1334" s="1" t="s">
        <v>187</v>
      </c>
      <c r="H1334" s="1" t="s">
        <v>82</v>
      </c>
      <c r="I1334" s="1" t="s">
        <v>72</v>
      </c>
      <c r="J1334">
        <v>11</v>
      </c>
      <c r="K1334" t="s">
        <v>60</v>
      </c>
      <c r="L1334">
        <v>6262</v>
      </c>
      <c r="M1334" s="18">
        <v>0.39297453703703705</v>
      </c>
      <c r="N1334">
        <v>0.14759140000000001</v>
      </c>
      <c r="O1334">
        <v>5.7060000000000004</v>
      </c>
      <c r="Q1334" s="18">
        <v>0.3115046296296296</v>
      </c>
      <c r="R1334">
        <v>0.46428380000000002</v>
      </c>
      <c r="S1334" s="74">
        <v>5.5720000000000001</v>
      </c>
      <c r="U1334" s="18">
        <v>0.54791666666666672</v>
      </c>
      <c r="V1334">
        <v>1.1937310000000001</v>
      </c>
      <c r="W1334" s="1" t="s">
        <v>448</v>
      </c>
      <c r="AB1334" t="s">
        <v>85</v>
      </c>
      <c r="AC1334" t="s">
        <v>834</v>
      </c>
      <c r="AD1334" s="8">
        <v>43396</v>
      </c>
      <c r="AE1334">
        <v>43</v>
      </c>
      <c r="AF1334" t="s">
        <v>123</v>
      </c>
      <c r="AG1334" t="s">
        <v>956</v>
      </c>
      <c r="AH1334" s="8">
        <v>43396</v>
      </c>
      <c r="AI1334">
        <v>6</v>
      </c>
      <c r="AJ1334">
        <v>2</v>
      </c>
      <c r="AK1334" s="53">
        <v>0.50694444444444442</v>
      </c>
      <c r="AL1334" s="8">
        <v>43404</v>
      </c>
      <c r="AM1334" s="53">
        <v>0.83333333333333337</v>
      </c>
      <c r="AN1334" t="s">
        <v>1760</v>
      </c>
      <c r="AO1334">
        <v>6</v>
      </c>
      <c r="AP1334">
        <v>5</v>
      </c>
      <c r="AQ1334" s="8">
        <v>43404</v>
      </c>
      <c r="AR1334" s="53">
        <v>0.83333333333333337</v>
      </c>
      <c r="AS1334" s="8">
        <v>43516</v>
      </c>
      <c r="AT1334" s="53">
        <v>0.83333333333333337</v>
      </c>
      <c r="AV1334" s="8">
        <v>43516</v>
      </c>
      <c r="AW1334">
        <v>0</v>
      </c>
    </row>
    <row r="1335" spans="1:49" x14ac:dyDescent="0.25">
      <c r="A1335">
        <v>14</v>
      </c>
      <c r="B1335" t="s">
        <v>229</v>
      </c>
      <c r="C1335" t="s">
        <v>58</v>
      </c>
      <c r="D1335">
        <v>3.609</v>
      </c>
      <c r="G1335" s="1" t="s">
        <v>187</v>
      </c>
      <c r="H1335" s="1" t="s">
        <v>82</v>
      </c>
      <c r="I1335" s="1" t="s">
        <v>72</v>
      </c>
      <c r="J1335">
        <v>11</v>
      </c>
      <c r="K1335" t="s">
        <v>60</v>
      </c>
      <c r="L1335">
        <v>6262</v>
      </c>
      <c r="M1335" s="18">
        <v>0.39378472222222222</v>
      </c>
      <c r="N1335">
        <v>2.3893710000000001</v>
      </c>
      <c r="O1335">
        <v>2.282</v>
      </c>
      <c r="Q1335" s="18">
        <v>0.31255787037037036</v>
      </c>
      <c r="R1335" s="19">
        <v>2.1573169999999999E-2</v>
      </c>
      <c r="S1335" s="74">
        <v>2.2650000000000001</v>
      </c>
      <c r="U1335" s="18">
        <v>0.54994212962962963</v>
      </c>
      <c r="V1335" s="19">
        <v>4.8399999999999997E-3</v>
      </c>
      <c r="W1335" s="1" t="s">
        <v>448</v>
      </c>
      <c r="AB1335" t="s">
        <v>85</v>
      </c>
      <c r="AC1335" t="s">
        <v>835</v>
      </c>
      <c r="AD1335" s="8">
        <v>43384</v>
      </c>
      <c r="AE1335">
        <v>31</v>
      </c>
      <c r="AF1335" t="s">
        <v>147</v>
      </c>
      <c r="AG1335" t="s">
        <v>956</v>
      </c>
      <c r="AH1335" s="8">
        <v>43384</v>
      </c>
      <c r="AI1335">
        <v>4</v>
      </c>
      <c r="AJ1335">
        <v>6</v>
      </c>
      <c r="AK1335" s="53">
        <v>0.58333333333333337</v>
      </c>
      <c r="AL1335" s="8">
        <v>43391</v>
      </c>
      <c r="AM1335" s="53">
        <v>0.82638888888888884</v>
      </c>
      <c r="AO1335">
        <v>7</v>
      </c>
      <c r="AP1335">
        <v>17</v>
      </c>
      <c r="AQ1335" s="8">
        <v>43391</v>
      </c>
      <c r="AR1335" s="53">
        <v>0.82638888888888884</v>
      </c>
      <c r="AS1335" s="8">
        <v>43410</v>
      </c>
      <c r="AT1335" s="53">
        <v>0.84722222222222221</v>
      </c>
      <c r="AV1335" s="8">
        <v>43410</v>
      </c>
      <c r="AW1335">
        <v>0</v>
      </c>
    </row>
    <row r="1336" spans="1:49" x14ac:dyDescent="0.25">
      <c r="A1336">
        <v>15</v>
      </c>
      <c r="B1336" t="s">
        <v>229</v>
      </c>
      <c r="C1336" t="s">
        <v>58</v>
      </c>
      <c r="D1336">
        <v>6.1059999999999999</v>
      </c>
      <c r="G1336" s="1" t="s">
        <v>187</v>
      </c>
      <c r="H1336" s="1" t="s">
        <v>82</v>
      </c>
      <c r="I1336" s="1" t="s">
        <v>72</v>
      </c>
      <c r="J1336">
        <v>11</v>
      </c>
      <c r="K1336" t="s">
        <v>60</v>
      </c>
      <c r="L1336">
        <v>6262</v>
      </c>
      <c r="M1336" s="18">
        <v>0.39480324074074075</v>
      </c>
      <c r="N1336" s="19">
        <v>9.1899110000000006E-2</v>
      </c>
      <c r="O1336">
        <v>6.0490000000000004</v>
      </c>
      <c r="Q1336" s="18">
        <v>0.31335648148148149</v>
      </c>
      <c r="R1336" s="19">
        <v>9.0979580000000004E-2</v>
      </c>
      <c r="S1336" s="74">
        <v>5.9870000000000001</v>
      </c>
      <c r="U1336" s="18">
        <v>0.54898148148148151</v>
      </c>
      <c r="V1336" s="19">
        <v>8.9599999999999999E-2</v>
      </c>
      <c r="W1336" s="1" t="s">
        <v>448</v>
      </c>
      <c r="AB1336" t="s">
        <v>85</v>
      </c>
      <c r="AC1336" t="s">
        <v>836</v>
      </c>
      <c r="AF1336" t="s">
        <v>170</v>
      </c>
    </row>
    <row r="1337" spans="1:49" x14ac:dyDescent="0.25">
      <c r="A1337">
        <v>16</v>
      </c>
      <c r="B1337" t="s">
        <v>229</v>
      </c>
      <c r="C1337" t="s">
        <v>201</v>
      </c>
      <c r="D1337">
        <v>4.4729999999999999</v>
      </c>
      <c r="G1337" s="1" t="s">
        <v>187</v>
      </c>
      <c r="H1337" s="1" t="s">
        <v>82</v>
      </c>
      <c r="I1337" s="1" t="s">
        <v>72</v>
      </c>
      <c r="J1337">
        <v>11</v>
      </c>
      <c r="K1337" t="s">
        <v>60</v>
      </c>
      <c r="L1337">
        <v>6262</v>
      </c>
      <c r="M1337" s="18">
        <v>0.39553240740740742</v>
      </c>
      <c r="N1337" s="19">
        <v>8.4348380000000001E-2</v>
      </c>
      <c r="O1337">
        <v>4.3769999999999998</v>
      </c>
      <c r="Q1337" s="18">
        <v>0.31421296296296297</v>
      </c>
      <c r="R1337" s="19">
        <v>4.1845609999999998E-2</v>
      </c>
      <c r="W1337" s="1" t="s">
        <v>448</v>
      </c>
      <c r="AB1337" t="s">
        <v>86</v>
      </c>
      <c r="AC1337" t="s">
        <v>837</v>
      </c>
      <c r="AF1337" t="s">
        <v>155</v>
      </c>
    </row>
    <row r="1338" spans="1:49" x14ac:dyDescent="0.25">
      <c r="A1338">
        <v>17</v>
      </c>
      <c r="B1338" t="s">
        <v>229</v>
      </c>
      <c r="C1338" t="s">
        <v>58</v>
      </c>
      <c r="D1338">
        <v>4.4550000000000001</v>
      </c>
      <c r="G1338" s="1" t="s">
        <v>187</v>
      </c>
      <c r="H1338" s="1" t="s">
        <v>82</v>
      </c>
      <c r="I1338" s="1" t="s">
        <v>72</v>
      </c>
      <c r="J1338">
        <v>11</v>
      </c>
      <c r="K1338" t="s">
        <v>60</v>
      </c>
      <c r="L1338">
        <v>6262</v>
      </c>
      <c r="M1338" s="18">
        <v>0.39627314814814812</v>
      </c>
      <c r="N1338">
        <v>0.65428649999999999</v>
      </c>
      <c r="O1338">
        <v>4.2939999999999996</v>
      </c>
      <c r="Q1338" s="18">
        <v>0.31491898148148151</v>
      </c>
      <c r="R1338">
        <v>0.62746579999999996</v>
      </c>
      <c r="S1338" s="74">
        <v>4.1609999999999996</v>
      </c>
      <c r="U1338" s="18">
        <v>0.55076388888888894</v>
      </c>
      <c r="V1338">
        <v>0.90916810000000003</v>
      </c>
      <c r="W1338" s="1" t="s">
        <v>448</v>
      </c>
      <c r="AB1338" t="s">
        <v>85</v>
      </c>
      <c r="AC1338" t="s">
        <v>838</v>
      </c>
      <c r="AD1338" s="8">
        <v>43385</v>
      </c>
      <c r="AE1338">
        <v>32</v>
      </c>
      <c r="AF1338" t="s">
        <v>162</v>
      </c>
      <c r="AG1338" t="s">
        <v>956</v>
      </c>
      <c r="AI1338">
        <v>27</v>
      </c>
      <c r="AJ1338">
        <v>2</v>
      </c>
      <c r="AK1338" s="53">
        <v>0.49305555555555558</v>
      </c>
      <c r="AL1338" s="8">
        <v>43391</v>
      </c>
      <c r="AM1338" s="53">
        <v>0.82638888888888884</v>
      </c>
      <c r="AN1338" t="s">
        <v>1020</v>
      </c>
      <c r="AV1338" s="8">
        <v>43391</v>
      </c>
      <c r="AW1338">
        <v>1</v>
      </c>
    </row>
    <row r="1339" spans="1:49" x14ac:dyDescent="0.25">
      <c r="A1339">
        <v>18</v>
      </c>
      <c r="B1339" t="s">
        <v>229</v>
      </c>
      <c r="C1339" t="s">
        <v>59</v>
      </c>
      <c r="D1339">
        <v>8.3889999999999993</v>
      </c>
      <c r="G1339" s="1" t="s">
        <v>187</v>
      </c>
      <c r="H1339" s="1" t="s">
        <v>82</v>
      </c>
      <c r="I1339" s="1" t="s">
        <v>72</v>
      </c>
      <c r="J1339">
        <v>11</v>
      </c>
      <c r="K1339" t="s">
        <v>60</v>
      </c>
      <c r="L1339">
        <v>6262</v>
      </c>
      <c r="M1339" s="18">
        <v>0.39711805555555557</v>
      </c>
      <c r="N1339">
        <v>1.365961</v>
      </c>
      <c r="O1339">
        <v>7.9930000000000003</v>
      </c>
      <c r="Q1339" s="18">
        <v>0.31585648148148149</v>
      </c>
      <c r="R1339">
        <v>1.559315</v>
      </c>
      <c r="W1339" s="1" t="s">
        <v>448</v>
      </c>
      <c r="AB1339" t="s">
        <v>86</v>
      </c>
      <c r="AC1339" t="s">
        <v>839</v>
      </c>
      <c r="AF1339" t="s">
        <v>134</v>
      </c>
    </row>
    <row r="1340" spans="1:49" x14ac:dyDescent="0.25">
      <c r="A1340">
        <v>19</v>
      </c>
      <c r="B1340" t="s">
        <v>229</v>
      </c>
      <c r="C1340" t="s">
        <v>58</v>
      </c>
      <c r="D1340">
        <v>5.899</v>
      </c>
      <c r="G1340" s="1" t="s">
        <v>187</v>
      </c>
      <c r="H1340" s="1" t="s">
        <v>82</v>
      </c>
      <c r="I1340" s="1" t="s">
        <v>72</v>
      </c>
      <c r="J1340">
        <v>11</v>
      </c>
      <c r="K1340" t="s">
        <v>60</v>
      </c>
      <c r="L1340">
        <v>6262</v>
      </c>
      <c r="M1340" s="18">
        <v>0.39797453703703706</v>
      </c>
      <c r="N1340">
        <v>0.89061979999999996</v>
      </c>
      <c r="O1340">
        <v>5.625</v>
      </c>
      <c r="Q1340" s="18">
        <v>0.31684027777777779</v>
      </c>
      <c r="R1340">
        <v>0.95538400000000001</v>
      </c>
      <c r="W1340" s="1" t="s">
        <v>448</v>
      </c>
      <c r="AB1340" t="s">
        <v>84</v>
      </c>
      <c r="AC1340" t="s">
        <v>840</v>
      </c>
    </row>
    <row r="1341" spans="1:49" x14ac:dyDescent="0.25">
      <c r="A1341">
        <v>20</v>
      </c>
      <c r="B1341" t="s">
        <v>229</v>
      </c>
      <c r="C1341" t="s">
        <v>58</v>
      </c>
      <c r="D1341">
        <v>6.7270000000000003</v>
      </c>
      <c r="G1341" s="1" t="s">
        <v>187</v>
      </c>
      <c r="H1341" s="1" t="s">
        <v>82</v>
      </c>
      <c r="I1341" s="1" t="s">
        <v>72</v>
      </c>
      <c r="J1341">
        <v>11</v>
      </c>
      <c r="K1341" t="s">
        <v>60</v>
      </c>
      <c r="L1341">
        <v>6262</v>
      </c>
      <c r="M1341" s="18">
        <v>0.39879629629629632</v>
      </c>
      <c r="N1341">
        <v>0.93505079999999996</v>
      </c>
      <c r="O1341">
        <v>6.4820000000000002</v>
      </c>
      <c r="Q1341" s="18">
        <v>0.31776620370370373</v>
      </c>
      <c r="R1341">
        <v>0.91834090000000002</v>
      </c>
      <c r="W1341" s="1" t="s">
        <v>448</v>
      </c>
      <c r="AB1341" t="s">
        <v>84</v>
      </c>
      <c r="AC1341" t="s">
        <v>841</v>
      </c>
    </row>
    <row r="1342" spans="1:49" x14ac:dyDescent="0.25">
      <c r="A1342">
        <v>21</v>
      </c>
      <c r="B1342" t="s">
        <v>229</v>
      </c>
      <c r="C1342" t="s">
        <v>201</v>
      </c>
      <c r="D1342">
        <v>6.3490000000000002</v>
      </c>
      <c r="G1342" s="1" t="s">
        <v>187</v>
      </c>
      <c r="H1342" s="1" t="s">
        <v>82</v>
      </c>
      <c r="I1342" s="1" t="s">
        <v>72</v>
      </c>
      <c r="J1342">
        <v>11</v>
      </c>
      <c r="K1342" t="s">
        <v>60</v>
      </c>
      <c r="L1342">
        <v>6262</v>
      </c>
      <c r="M1342" s="18">
        <v>0.39961805555555557</v>
      </c>
      <c r="N1342">
        <v>0.16410520000000001</v>
      </c>
      <c r="O1342">
        <v>6.2590000000000003</v>
      </c>
      <c r="Q1342" s="18">
        <v>0.31865740740740739</v>
      </c>
      <c r="R1342">
        <v>0.1574567</v>
      </c>
      <c r="S1342" s="74">
        <v>6.1449999999999996</v>
      </c>
      <c r="U1342" s="18">
        <v>0.55172453703703705</v>
      </c>
      <c r="V1342">
        <v>0.21306369999999999</v>
      </c>
      <c r="W1342" s="1" t="s">
        <v>448</v>
      </c>
      <c r="AB1342" t="s">
        <v>85</v>
      </c>
      <c r="AC1342" t="s">
        <v>842</v>
      </c>
      <c r="AF1342" t="s">
        <v>152</v>
      </c>
    </row>
    <row r="1343" spans="1:49" x14ac:dyDescent="0.25">
      <c r="A1343">
        <v>22</v>
      </c>
      <c r="B1343" t="s">
        <v>229</v>
      </c>
      <c r="C1343" t="s">
        <v>58</v>
      </c>
      <c r="D1343">
        <v>7.4909999999999997</v>
      </c>
      <c r="G1343" s="1" t="s">
        <v>187</v>
      </c>
      <c r="H1343" s="1" t="s">
        <v>82</v>
      </c>
      <c r="I1343" s="1" t="s">
        <v>72</v>
      </c>
      <c r="J1343">
        <v>11</v>
      </c>
      <c r="K1343" t="s">
        <v>60</v>
      </c>
      <c r="L1343">
        <v>6262</v>
      </c>
      <c r="M1343" s="18">
        <v>0.40035879629629628</v>
      </c>
      <c r="N1343">
        <v>0.13587630000000001</v>
      </c>
      <c r="O1343">
        <v>7.3819999999999997</v>
      </c>
      <c r="Q1343" s="18">
        <v>0.31944444444444448</v>
      </c>
      <c r="R1343">
        <v>0.1013773</v>
      </c>
      <c r="W1343" s="1" t="s">
        <v>448</v>
      </c>
      <c r="AB1343" t="s">
        <v>86</v>
      </c>
      <c r="AC1343" t="s">
        <v>843</v>
      </c>
      <c r="AF1343" t="s">
        <v>149</v>
      </c>
    </row>
    <row r="1344" spans="1:49" x14ac:dyDescent="0.25">
      <c r="A1344">
        <v>23</v>
      </c>
      <c r="B1344" t="s">
        <v>229</v>
      </c>
      <c r="C1344" t="s">
        <v>58</v>
      </c>
      <c r="D1344">
        <v>6.1</v>
      </c>
      <c r="G1344" s="1" t="s">
        <v>187</v>
      </c>
      <c r="H1344" s="1" t="s">
        <v>82</v>
      </c>
      <c r="I1344" s="1" t="s">
        <v>72</v>
      </c>
      <c r="J1344">
        <v>11</v>
      </c>
      <c r="K1344" t="s">
        <v>60</v>
      </c>
      <c r="L1344">
        <v>6262</v>
      </c>
      <c r="M1344" s="18">
        <v>0.40107638888888886</v>
      </c>
      <c r="N1344">
        <v>0.15647630000000001</v>
      </c>
      <c r="O1344">
        <v>6.0010000000000003</v>
      </c>
      <c r="Q1344" s="18">
        <v>0.32019675925925922</v>
      </c>
      <c r="R1344">
        <v>0.113535</v>
      </c>
      <c r="S1344" s="74">
        <v>5.9610000000000003</v>
      </c>
      <c r="U1344" s="18">
        <v>0.55261574074074071</v>
      </c>
      <c r="V1344">
        <v>0.1072201</v>
      </c>
      <c r="W1344" s="1" t="s">
        <v>448</v>
      </c>
      <c r="AB1344" t="s">
        <v>85</v>
      </c>
      <c r="AC1344" t="s">
        <v>844</v>
      </c>
      <c r="AD1344" s="8">
        <v>43411</v>
      </c>
      <c r="AE1344" s="83">
        <f>AD1344-I1344</f>
        <v>58</v>
      </c>
      <c r="AF1344" t="s">
        <v>171</v>
      </c>
      <c r="AG1344" t="s">
        <v>956</v>
      </c>
      <c r="AH1344" s="8">
        <v>43411</v>
      </c>
      <c r="AI1344">
        <v>26</v>
      </c>
      <c r="AJ1344">
        <v>2</v>
      </c>
      <c r="AK1344" s="53">
        <v>0.54791666666666672</v>
      </c>
      <c r="AL1344" s="8">
        <v>43421</v>
      </c>
      <c r="AM1344" s="53">
        <v>0.84722222222222221</v>
      </c>
      <c r="AO1344">
        <v>5</v>
      </c>
      <c r="AP1344">
        <v>29</v>
      </c>
      <c r="AQ1344" s="8">
        <v>43421</v>
      </c>
      <c r="AR1344" s="53">
        <v>0.84722222222222221</v>
      </c>
      <c r="AS1344" s="8">
        <v>43430</v>
      </c>
      <c r="AT1344" s="53">
        <v>0.86111111111111116</v>
      </c>
      <c r="AV1344" s="8">
        <v>43430</v>
      </c>
      <c r="AW1344">
        <v>0</v>
      </c>
    </row>
    <row r="1345" spans="1:49" x14ac:dyDescent="0.25">
      <c r="A1345">
        <v>24</v>
      </c>
      <c r="B1345" t="s">
        <v>229</v>
      </c>
      <c r="C1345" t="s">
        <v>58</v>
      </c>
      <c r="D1345">
        <v>5.4550000000000001</v>
      </c>
      <c r="G1345" s="1" t="s">
        <v>187</v>
      </c>
      <c r="H1345" s="1" t="s">
        <v>82</v>
      </c>
      <c r="I1345" s="1" t="s">
        <v>72</v>
      </c>
      <c r="J1345">
        <v>11</v>
      </c>
      <c r="K1345" t="s">
        <v>60</v>
      </c>
      <c r="L1345">
        <v>6262</v>
      </c>
      <c r="M1345" s="18">
        <v>0.40184027777777781</v>
      </c>
      <c r="N1345">
        <v>0.31635619999999998</v>
      </c>
      <c r="O1345">
        <v>4.9530000000000003</v>
      </c>
      <c r="Q1345" s="18">
        <v>0.32091435185185185</v>
      </c>
      <c r="R1345">
        <v>0.18737480000000001</v>
      </c>
      <c r="W1345" s="1" t="s">
        <v>448</v>
      </c>
      <c r="AB1345" t="s">
        <v>84</v>
      </c>
      <c r="AC1345" t="s">
        <v>845</v>
      </c>
    </row>
    <row r="1346" spans="1:49" x14ac:dyDescent="0.25">
      <c r="A1346">
        <v>25</v>
      </c>
      <c r="B1346" t="s">
        <v>229</v>
      </c>
      <c r="C1346" t="s">
        <v>201</v>
      </c>
      <c r="D1346">
        <v>4.0990000000000002</v>
      </c>
      <c r="G1346" s="1" t="s">
        <v>187</v>
      </c>
      <c r="H1346" s="1" t="s">
        <v>82</v>
      </c>
      <c r="I1346" s="1" t="s">
        <v>72</v>
      </c>
      <c r="J1346">
        <v>11</v>
      </c>
      <c r="K1346" t="s">
        <v>60</v>
      </c>
      <c r="L1346">
        <v>6262</v>
      </c>
      <c r="M1346" s="18">
        <v>0.4027662037037037</v>
      </c>
      <c r="N1346">
        <v>0.28954259999999998</v>
      </c>
      <c r="O1346">
        <v>3.758</v>
      </c>
      <c r="Q1346" s="18">
        <v>0.32159722222222226</v>
      </c>
      <c r="R1346">
        <v>0.11849369999999999</v>
      </c>
      <c r="W1346" s="1" t="s">
        <v>448</v>
      </c>
      <c r="AB1346" t="s">
        <v>84</v>
      </c>
      <c r="AC1346" t="s">
        <v>846</v>
      </c>
    </row>
    <row r="1347" spans="1:49" x14ac:dyDescent="0.25">
      <c r="A1347">
        <v>26</v>
      </c>
      <c r="B1347" t="s">
        <v>229</v>
      </c>
      <c r="C1347" t="s">
        <v>58</v>
      </c>
      <c r="D1347">
        <v>7.1120000000000001</v>
      </c>
      <c r="G1347" s="1" t="s">
        <v>187</v>
      </c>
      <c r="H1347" s="1" t="s">
        <v>82</v>
      </c>
      <c r="I1347" s="1" t="s">
        <v>72</v>
      </c>
      <c r="J1347">
        <v>11</v>
      </c>
      <c r="K1347" t="s">
        <v>60</v>
      </c>
      <c r="L1347">
        <v>6262</v>
      </c>
      <c r="M1347" s="18">
        <v>0.40368055555555554</v>
      </c>
      <c r="N1347">
        <v>1.675678</v>
      </c>
      <c r="O1347">
        <v>3.2679999999999998</v>
      </c>
      <c r="Q1347" s="18">
        <v>0.33569444444444446</v>
      </c>
      <c r="R1347" s="19">
        <v>1.865087E-2</v>
      </c>
      <c r="W1347" s="1" t="s">
        <v>448</v>
      </c>
      <c r="AB1347" t="s">
        <v>86</v>
      </c>
      <c r="AC1347" t="s">
        <v>847</v>
      </c>
      <c r="AF1347" t="s">
        <v>338</v>
      </c>
    </row>
    <row r="1348" spans="1:49" x14ac:dyDescent="0.25">
      <c r="A1348">
        <v>27</v>
      </c>
      <c r="B1348" t="s">
        <v>229</v>
      </c>
      <c r="C1348" t="s">
        <v>58</v>
      </c>
      <c r="D1348">
        <v>6.2190000000000003</v>
      </c>
      <c r="G1348" s="1" t="s">
        <v>187</v>
      </c>
      <c r="H1348" s="1" t="s">
        <v>82</v>
      </c>
      <c r="I1348" s="1" t="s">
        <v>72</v>
      </c>
      <c r="J1348">
        <v>11</v>
      </c>
      <c r="K1348" t="s">
        <v>60</v>
      </c>
      <c r="L1348">
        <v>6262</v>
      </c>
      <c r="M1348" s="18">
        <v>0.40467592592592588</v>
      </c>
      <c r="N1348">
        <v>0.85996980000000001</v>
      </c>
      <c r="O1348">
        <v>6.0609999999999999</v>
      </c>
      <c r="Q1348" s="18">
        <v>0.33640046296296294</v>
      </c>
      <c r="R1348">
        <v>0.84583529999999996</v>
      </c>
      <c r="W1348" s="1" t="s">
        <v>448</v>
      </c>
      <c r="AB1348" t="s">
        <v>86</v>
      </c>
      <c r="AC1348" t="s">
        <v>848</v>
      </c>
      <c r="AF1348" t="s">
        <v>303</v>
      </c>
    </row>
    <row r="1349" spans="1:49" x14ac:dyDescent="0.25">
      <c r="A1349">
        <v>28</v>
      </c>
      <c r="B1349" t="s">
        <v>229</v>
      </c>
      <c r="C1349" t="s">
        <v>201</v>
      </c>
      <c r="D1349">
        <v>6.2009999999999996</v>
      </c>
      <c r="G1349" s="1" t="s">
        <v>187</v>
      </c>
      <c r="H1349" s="1" t="s">
        <v>82</v>
      </c>
      <c r="I1349" s="1" t="s">
        <v>72</v>
      </c>
      <c r="J1349">
        <v>11</v>
      </c>
      <c r="K1349" t="s">
        <v>60</v>
      </c>
      <c r="L1349">
        <v>6262</v>
      </c>
      <c r="M1349" s="18">
        <v>0.40554398148148146</v>
      </c>
      <c r="N1349">
        <v>0.12391580000000001</v>
      </c>
      <c r="O1349">
        <v>6.1230000000000002</v>
      </c>
      <c r="Q1349" s="18">
        <v>0.33731481481481485</v>
      </c>
      <c r="R1349" s="19">
        <v>8.0150509999999994E-2</v>
      </c>
      <c r="W1349" s="1" t="s">
        <v>448</v>
      </c>
      <c r="AB1349" t="s">
        <v>84</v>
      </c>
      <c r="AC1349" t="s">
        <v>849</v>
      </c>
    </row>
    <row r="1350" spans="1:49" x14ac:dyDescent="0.25">
      <c r="A1350">
        <v>29</v>
      </c>
      <c r="B1350" t="s">
        <v>229</v>
      </c>
      <c r="C1350" t="s">
        <v>58</v>
      </c>
      <c r="D1350">
        <v>3.5619999999999998</v>
      </c>
      <c r="G1350" s="1" t="s">
        <v>187</v>
      </c>
      <c r="H1350" s="1" t="s">
        <v>82</v>
      </c>
      <c r="I1350" s="1" t="s">
        <v>72</v>
      </c>
      <c r="J1350">
        <v>11</v>
      </c>
      <c r="K1350" t="s">
        <v>60</v>
      </c>
      <c r="L1350">
        <v>6262</v>
      </c>
      <c r="M1350" s="18">
        <v>0.40633101851851849</v>
      </c>
      <c r="N1350">
        <v>0.54812159999999999</v>
      </c>
      <c r="O1350">
        <v>3.3410000000000002</v>
      </c>
      <c r="Q1350" s="18">
        <v>0.33805555555555555</v>
      </c>
      <c r="R1350">
        <v>0.58795739999999996</v>
      </c>
      <c r="W1350" s="1" t="s">
        <v>448</v>
      </c>
      <c r="AB1350" t="s">
        <v>86</v>
      </c>
      <c r="AC1350" t="s">
        <v>850</v>
      </c>
      <c r="AF1350" t="s">
        <v>127</v>
      </c>
    </row>
    <row r="1351" spans="1:49" x14ac:dyDescent="0.25">
      <c r="A1351">
        <v>30</v>
      </c>
      <c r="B1351" t="s">
        <v>229</v>
      </c>
      <c r="C1351" t="s">
        <v>58</v>
      </c>
      <c r="D1351">
        <v>8.8930000000000007</v>
      </c>
      <c r="G1351" s="1" t="s">
        <v>187</v>
      </c>
      <c r="H1351" s="1" t="s">
        <v>82</v>
      </c>
      <c r="I1351" s="1" t="s">
        <v>72</v>
      </c>
      <c r="J1351">
        <v>11</v>
      </c>
      <c r="K1351" t="s">
        <v>60</v>
      </c>
      <c r="L1351">
        <v>6262</v>
      </c>
      <c r="M1351" s="18">
        <v>0.42140046296296302</v>
      </c>
      <c r="N1351" s="19">
        <v>8.5335510000000003E-2</v>
      </c>
      <c r="O1351">
        <v>8.7170000000000005</v>
      </c>
      <c r="Q1351" s="18">
        <v>0.33901620370370367</v>
      </c>
      <c r="R1351" s="19">
        <v>6.9106710000000002E-2</v>
      </c>
      <c r="S1351" s="74">
        <v>8.6579999999999995</v>
      </c>
      <c r="U1351" s="18">
        <v>0.55350694444444448</v>
      </c>
      <c r="V1351" s="19">
        <v>7.0800000000000002E-2</v>
      </c>
      <c r="W1351" s="1" t="s">
        <v>448</v>
      </c>
      <c r="AB1351" t="s">
        <v>85</v>
      </c>
      <c r="AC1351" t="s">
        <v>851</v>
      </c>
      <c r="AF1351" t="s">
        <v>243</v>
      </c>
    </row>
    <row r="1352" spans="1:49" x14ac:dyDescent="0.25">
      <c r="A1352">
        <v>31</v>
      </c>
      <c r="B1352" t="s">
        <v>229</v>
      </c>
      <c r="C1352" t="s">
        <v>59</v>
      </c>
      <c r="D1352">
        <v>5.5910000000000002</v>
      </c>
      <c r="G1352" s="1" t="s">
        <v>187</v>
      </c>
      <c r="H1352" s="1" t="s">
        <v>82</v>
      </c>
      <c r="I1352" s="1" t="s">
        <v>72</v>
      </c>
      <c r="J1352">
        <v>11</v>
      </c>
      <c r="K1352" t="s">
        <v>60</v>
      </c>
      <c r="L1352">
        <v>6262</v>
      </c>
      <c r="M1352" s="18">
        <v>0.42226851851851849</v>
      </c>
      <c r="N1352">
        <v>0.22976469999999999</v>
      </c>
      <c r="O1352">
        <v>5.476</v>
      </c>
      <c r="Q1352" s="18">
        <v>0.33987268518518521</v>
      </c>
      <c r="R1352">
        <v>0.2077051</v>
      </c>
      <c r="S1352" s="74">
        <v>5.4189999999999996</v>
      </c>
      <c r="U1352" s="18">
        <v>0.55423611111111104</v>
      </c>
      <c r="V1352">
        <v>0.29385359999999999</v>
      </c>
      <c r="W1352" s="1" t="s">
        <v>448</v>
      </c>
      <c r="AB1352" t="s">
        <v>85</v>
      </c>
      <c r="AC1352" t="s">
        <v>852</v>
      </c>
      <c r="AF1352" t="s">
        <v>125</v>
      </c>
    </row>
    <row r="1353" spans="1:49" x14ac:dyDescent="0.25">
      <c r="A1353">
        <v>32</v>
      </c>
      <c r="B1353" t="s">
        <v>229</v>
      </c>
      <c r="C1353" t="s">
        <v>58</v>
      </c>
      <c r="D1353">
        <v>6.0220000000000002</v>
      </c>
      <c r="G1353" s="1" t="s">
        <v>187</v>
      </c>
      <c r="H1353" s="1" t="s">
        <v>82</v>
      </c>
      <c r="I1353" s="1" t="s">
        <v>72</v>
      </c>
      <c r="J1353">
        <v>11</v>
      </c>
      <c r="K1353" t="s">
        <v>60</v>
      </c>
      <c r="L1353">
        <v>6262</v>
      </c>
      <c r="M1353" s="18">
        <v>0.42311342592592593</v>
      </c>
      <c r="N1353">
        <v>1.1777820000000001</v>
      </c>
      <c r="O1353">
        <v>3.1179999999999999</v>
      </c>
      <c r="Q1353" s="18">
        <v>0.34074074074074073</v>
      </c>
      <c r="R1353" s="19">
        <v>1.472506E-2</v>
      </c>
      <c r="S1353" s="74">
        <v>3.0859999999999999</v>
      </c>
      <c r="U1353" s="18">
        <v>0.55517361111111108</v>
      </c>
      <c r="V1353" s="19">
        <v>5.11E-3</v>
      </c>
      <c r="W1353" s="1" t="s">
        <v>448</v>
      </c>
      <c r="AB1353" t="s">
        <v>85</v>
      </c>
      <c r="AC1353" t="s">
        <v>853</v>
      </c>
      <c r="AF1353" t="s">
        <v>143</v>
      </c>
    </row>
    <row r="1354" spans="1:49" x14ac:dyDescent="0.25">
      <c r="A1354">
        <v>33</v>
      </c>
      <c r="B1354" t="s">
        <v>229</v>
      </c>
      <c r="C1354" t="s">
        <v>58</v>
      </c>
      <c r="D1354">
        <v>7.673</v>
      </c>
      <c r="G1354" s="1" t="s">
        <v>187</v>
      </c>
      <c r="H1354" s="1" t="s">
        <v>82</v>
      </c>
      <c r="I1354" s="1" t="s">
        <v>72</v>
      </c>
      <c r="J1354">
        <v>11</v>
      </c>
      <c r="K1354" t="s">
        <v>60</v>
      </c>
      <c r="L1354">
        <v>6262</v>
      </c>
      <c r="M1354" s="18">
        <v>0.42403935185185188</v>
      </c>
      <c r="N1354" s="19">
        <v>7.8681360000000006E-2</v>
      </c>
      <c r="O1354">
        <v>7.391</v>
      </c>
      <c r="Q1354" s="18">
        <v>0.34144675925925921</v>
      </c>
      <c r="R1354" s="19">
        <v>6.4036159999999995E-2</v>
      </c>
      <c r="W1354" s="1" t="s">
        <v>448</v>
      </c>
      <c r="AB1354" t="s">
        <v>86</v>
      </c>
      <c r="AC1354" t="s">
        <v>854</v>
      </c>
      <c r="AF1354" t="s">
        <v>154</v>
      </c>
    </row>
    <row r="1355" spans="1:49" x14ac:dyDescent="0.25">
      <c r="A1355">
        <v>34</v>
      </c>
      <c r="B1355" t="s">
        <v>229</v>
      </c>
      <c r="C1355" t="s">
        <v>201</v>
      </c>
      <c r="D1355">
        <v>5.13</v>
      </c>
      <c r="G1355" s="1" t="s">
        <v>187</v>
      </c>
      <c r="H1355" s="1" t="s">
        <v>82</v>
      </c>
      <c r="I1355" s="1" t="s">
        <v>72</v>
      </c>
      <c r="J1355">
        <v>11</v>
      </c>
      <c r="K1355" t="s">
        <v>60</v>
      </c>
      <c r="L1355">
        <v>6262</v>
      </c>
      <c r="M1355" s="18">
        <v>0.42482638888888885</v>
      </c>
      <c r="N1355">
        <v>0.14861240000000001</v>
      </c>
      <c r="O1355">
        <v>5.0259999999999998</v>
      </c>
      <c r="Q1355" s="18">
        <v>0.34219907407407407</v>
      </c>
      <c r="R1355">
        <v>0.27076159999999999</v>
      </c>
      <c r="W1355" s="1" t="s">
        <v>448</v>
      </c>
      <c r="AB1355" t="s">
        <v>86</v>
      </c>
      <c r="AC1355" t="s">
        <v>855</v>
      </c>
      <c r="AF1355" t="s">
        <v>136</v>
      </c>
    </row>
    <row r="1356" spans="1:49" x14ac:dyDescent="0.25">
      <c r="A1356">
        <v>35</v>
      </c>
      <c r="B1356" t="s">
        <v>229</v>
      </c>
      <c r="C1356" t="s">
        <v>58</v>
      </c>
      <c r="D1356">
        <v>4.7370000000000001</v>
      </c>
      <c r="G1356" s="1" t="s">
        <v>187</v>
      </c>
      <c r="H1356" s="1" t="s">
        <v>82</v>
      </c>
      <c r="I1356" s="1" t="s">
        <v>72</v>
      </c>
      <c r="J1356">
        <v>11</v>
      </c>
      <c r="K1356" t="s">
        <v>60</v>
      </c>
      <c r="L1356">
        <v>6262</v>
      </c>
      <c r="M1356" s="18">
        <v>0.42570601851851847</v>
      </c>
      <c r="N1356">
        <v>0.68904500000000002</v>
      </c>
      <c r="O1356">
        <v>4.4729999999999999</v>
      </c>
      <c r="Q1356" s="18">
        <v>0.3430555555555555</v>
      </c>
      <c r="R1356">
        <v>0.65600539999999996</v>
      </c>
      <c r="S1356" s="74">
        <v>4.218</v>
      </c>
      <c r="U1356" s="18">
        <v>0.55593749999999997</v>
      </c>
      <c r="V1356">
        <v>0.85764059999999998</v>
      </c>
      <c r="W1356" s="1" t="s">
        <v>448</v>
      </c>
      <c r="AB1356" t="s">
        <v>85</v>
      </c>
      <c r="AC1356" t="s">
        <v>856</v>
      </c>
      <c r="AD1356" s="8">
        <v>43385</v>
      </c>
      <c r="AE1356">
        <v>32</v>
      </c>
      <c r="AF1356" t="s">
        <v>163</v>
      </c>
      <c r="AG1356" t="s">
        <v>956</v>
      </c>
      <c r="AI1356">
        <v>21</v>
      </c>
      <c r="AJ1356">
        <v>1</v>
      </c>
      <c r="AK1356" s="53">
        <v>0.49305555555555558</v>
      </c>
      <c r="AL1356" s="8">
        <v>43391</v>
      </c>
      <c r="AM1356" s="53">
        <v>0.82638888888888884</v>
      </c>
      <c r="AO1356">
        <v>7</v>
      </c>
      <c r="AP1356">
        <v>28</v>
      </c>
      <c r="AQ1356" s="8">
        <v>43391</v>
      </c>
      <c r="AR1356" s="53">
        <v>0.82638888888888884</v>
      </c>
      <c r="AS1356" s="8">
        <v>43483</v>
      </c>
      <c r="AT1356" s="53">
        <v>0.85416666666666663</v>
      </c>
      <c r="AV1356" s="8">
        <v>43483</v>
      </c>
      <c r="AW1356">
        <v>0</v>
      </c>
    </row>
    <row r="1357" spans="1:49" x14ac:dyDescent="0.25">
      <c r="A1357">
        <v>36</v>
      </c>
      <c r="B1357" t="s">
        <v>229</v>
      </c>
      <c r="C1357" t="s">
        <v>58</v>
      </c>
      <c r="D1357">
        <v>4.4433999999999996</v>
      </c>
      <c r="G1357" s="1" t="s">
        <v>187</v>
      </c>
      <c r="H1357" s="1" t="s">
        <v>82</v>
      </c>
      <c r="I1357" s="1" t="s">
        <v>72</v>
      </c>
      <c r="J1357">
        <v>11</v>
      </c>
      <c r="K1357" t="s">
        <v>60</v>
      </c>
      <c r="L1357">
        <v>6262</v>
      </c>
      <c r="M1357" s="18">
        <v>0.42670138888888887</v>
      </c>
      <c r="N1357">
        <v>8.6326E-2</v>
      </c>
      <c r="O1357">
        <v>4.3369999999999997</v>
      </c>
      <c r="Q1357" s="18">
        <v>0.34406249999999999</v>
      </c>
      <c r="R1357">
        <v>7.3161799999999999E-2</v>
      </c>
      <c r="S1357" s="74">
        <v>4.2889999999999997</v>
      </c>
      <c r="U1357" s="18">
        <v>0.55693287037037031</v>
      </c>
      <c r="V1357" s="19">
        <v>7.8700000000000006E-2</v>
      </c>
      <c r="W1357" s="1" t="s">
        <v>448</v>
      </c>
      <c r="AB1357" t="s">
        <v>85</v>
      </c>
      <c r="AC1357" t="s">
        <v>857</v>
      </c>
      <c r="AF1357" t="s">
        <v>301</v>
      </c>
    </row>
    <row r="1358" spans="1:49" x14ac:dyDescent="0.25">
      <c r="A1358">
        <v>37</v>
      </c>
      <c r="B1358" t="s">
        <v>229</v>
      </c>
      <c r="C1358" t="s">
        <v>58</v>
      </c>
      <c r="D1358">
        <v>5.7119999999999997</v>
      </c>
      <c r="G1358" s="1" t="s">
        <v>187</v>
      </c>
      <c r="H1358" s="1" t="s">
        <v>82</v>
      </c>
      <c r="I1358" s="1" t="s">
        <v>72</v>
      </c>
      <c r="J1358">
        <v>11</v>
      </c>
      <c r="K1358" t="s">
        <v>60</v>
      </c>
      <c r="L1358">
        <v>6262</v>
      </c>
      <c r="M1358" s="18">
        <v>0.42751157407407409</v>
      </c>
      <c r="N1358">
        <v>0.6607594</v>
      </c>
      <c r="O1358">
        <v>5.6</v>
      </c>
      <c r="Q1358" s="18">
        <v>0.34491898148148148</v>
      </c>
      <c r="R1358">
        <v>0.6587324</v>
      </c>
      <c r="W1358" s="1" t="s">
        <v>448</v>
      </c>
      <c r="AB1358" t="s">
        <v>86</v>
      </c>
      <c r="AC1358" t="s">
        <v>858</v>
      </c>
      <c r="AF1358" t="s">
        <v>121</v>
      </c>
    </row>
    <row r="1359" spans="1:49" x14ac:dyDescent="0.25">
      <c r="A1359">
        <v>38</v>
      </c>
      <c r="B1359" t="s">
        <v>229</v>
      </c>
      <c r="C1359" t="s">
        <v>201</v>
      </c>
      <c r="D1359">
        <v>6.2939999999999996</v>
      </c>
      <c r="G1359" s="1" t="s">
        <v>187</v>
      </c>
      <c r="H1359" s="1" t="s">
        <v>82</v>
      </c>
      <c r="I1359" s="1" t="s">
        <v>72</v>
      </c>
      <c r="J1359">
        <v>11</v>
      </c>
      <c r="K1359" t="s">
        <v>60</v>
      </c>
      <c r="L1359">
        <v>6262</v>
      </c>
      <c r="M1359" s="18">
        <v>0.4284722222222222</v>
      </c>
      <c r="N1359">
        <v>0.10782559999999999</v>
      </c>
      <c r="O1359">
        <v>6.2</v>
      </c>
      <c r="Q1359" s="18">
        <v>0.34590277777777773</v>
      </c>
      <c r="R1359">
        <v>7.4035699999999996E-2</v>
      </c>
      <c r="W1359" s="1" t="s">
        <v>448</v>
      </c>
      <c r="AB1359" t="s">
        <v>86</v>
      </c>
      <c r="AC1359" t="s">
        <v>859</v>
      </c>
      <c r="AF1359" t="s">
        <v>239</v>
      </c>
    </row>
    <row r="1360" spans="1:49" x14ac:dyDescent="0.25">
      <c r="A1360">
        <v>39</v>
      </c>
      <c r="B1360" t="s">
        <v>229</v>
      </c>
      <c r="C1360" t="s">
        <v>58</v>
      </c>
      <c r="D1360">
        <v>4.8949999999999996</v>
      </c>
      <c r="G1360" s="1" t="s">
        <v>187</v>
      </c>
      <c r="H1360" s="1" t="s">
        <v>82</v>
      </c>
      <c r="I1360" s="1" t="s">
        <v>72</v>
      </c>
      <c r="J1360">
        <v>11</v>
      </c>
      <c r="K1360" t="s">
        <v>60</v>
      </c>
      <c r="L1360">
        <v>6262</v>
      </c>
      <c r="M1360" s="18">
        <v>0.42921296296296302</v>
      </c>
      <c r="N1360">
        <v>0.62826079999999995</v>
      </c>
      <c r="O1360">
        <v>4.7080000000000002</v>
      </c>
      <c r="Q1360" s="18">
        <v>0.34660879629629626</v>
      </c>
      <c r="R1360">
        <v>0.64645070000000004</v>
      </c>
      <c r="W1360" s="1" t="s">
        <v>448</v>
      </c>
      <c r="AB1360" t="s">
        <v>86</v>
      </c>
      <c r="AC1360" t="s">
        <v>860</v>
      </c>
      <c r="AF1360" t="s">
        <v>163</v>
      </c>
    </row>
    <row r="1361" spans="1:49" x14ac:dyDescent="0.25">
      <c r="A1361">
        <v>40</v>
      </c>
      <c r="B1361" t="s">
        <v>229</v>
      </c>
      <c r="C1361" t="s">
        <v>58</v>
      </c>
      <c r="D1361">
        <v>7.6040000000000001</v>
      </c>
      <c r="G1361" s="1" t="s">
        <v>187</v>
      </c>
      <c r="H1361" s="1" t="s">
        <v>82</v>
      </c>
      <c r="I1361" s="1" t="s">
        <v>72</v>
      </c>
      <c r="J1361">
        <v>11</v>
      </c>
      <c r="K1361" t="s">
        <v>60</v>
      </c>
      <c r="L1361">
        <v>6262</v>
      </c>
      <c r="M1361" s="18">
        <v>0.43001157407407403</v>
      </c>
      <c r="N1361">
        <v>0.17862449999999999</v>
      </c>
      <c r="O1361">
        <v>7.5049999999999999</v>
      </c>
      <c r="Q1361" s="18">
        <v>0.34770833333333334</v>
      </c>
      <c r="R1361">
        <v>0.15078040000000001</v>
      </c>
      <c r="S1361" s="74">
        <v>7.4160000000000004</v>
      </c>
      <c r="U1361" s="18">
        <v>0.55776620370370367</v>
      </c>
      <c r="V1361">
        <v>0.1736036</v>
      </c>
      <c r="W1361" s="1" t="s">
        <v>448</v>
      </c>
      <c r="AB1361" t="s">
        <v>85</v>
      </c>
      <c r="AC1361" t="s">
        <v>861</v>
      </c>
      <c r="AF1361" t="s">
        <v>137</v>
      </c>
    </row>
    <row r="1362" spans="1:49" x14ac:dyDescent="0.25">
      <c r="A1362">
        <v>41</v>
      </c>
      <c r="B1362" t="s">
        <v>229</v>
      </c>
      <c r="C1362" t="s">
        <v>58</v>
      </c>
      <c r="D1362">
        <v>2.5790000000000002</v>
      </c>
      <c r="G1362" s="1" t="s">
        <v>187</v>
      </c>
      <c r="H1362" s="1" t="s">
        <v>82</v>
      </c>
      <c r="I1362" s="1" t="s">
        <v>72</v>
      </c>
      <c r="J1362">
        <v>11</v>
      </c>
      <c r="K1362" t="s">
        <v>60</v>
      </c>
      <c r="L1362">
        <v>6262</v>
      </c>
      <c r="M1362" s="18">
        <v>0.43077546296296299</v>
      </c>
      <c r="N1362">
        <v>1.210699</v>
      </c>
      <c r="O1362">
        <v>1.6890000000000001</v>
      </c>
      <c r="Q1362" s="18">
        <v>0.34865740740740742</v>
      </c>
      <c r="R1362" s="19">
        <v>1.5896150000000001E-2</v>
      </c>
      <c r="W1362" s="1" t="s">
        <v>448</v>
      </c>
      <c r="AB1362" t="s">
        <v>84</v>
      </c>
      <c r="AC1362" t="s">
        <v>862</v>
      </c>
    </row>
    <row r="1363" spans="1:49" x14ac:dyDescent="0.25">
      <c r="A1363">
        <v>42</v>
      </c>
      <c r="B1363" t="s">
        <v>229</v>
      </c>
      <c r="C1363" t="s">
        <v>201</v>
      </c>
      <c r="D1363">
        <v>6.4279999999999999</v>
      </c>
      <c r="G1363" s="1" t="s">
        <v>187</v>
      </c>
      <c r="H1363" s="1" t="s">
        <v>82</v>
      </c>
      <c r="I1363" s="1" t="s">
        <v>72</v>
      </c>
      <c r="J1363">
        <v>11</v>
      </c>
      <c r="K1363" t="s">
        <v>60</v>
      </c>
      <c r="L1363">
        <v>6262</v>
      </c>
      <c r="M1363" s="18">
        <v>0.43174768518518519</v>
      </c>
      <c r="N1363" s="19">
        <v>6.3969129999999999E-2</v>
      </c>
      <c r="O1363">
        <v>6.2770000000000001</v>
      </c>
      <c r="Q1363" s="18">
        <v>0.34936342592592595</v>
      </c>
      <c r="R1363" s="19">
        <v>7.6388890000000001E-2</v>
      </c>
      <c r="W1363" s="1" t="s">
        <v>448</v>
      </c>
      <c r="AB1363" t="s">
        <v>84</v>
      </c>
      <c r="AC1363" t="s">
        <v>863</v>
      </c>
    </row>
    <row r="1364" spans="1:49" x14ac:dyDescent="0.25">
      <c r="A1364">
        <v>43</v>
      </c>
      <c r="B1364" t="s">
        <v>229</v>
      </c>
      <c r="C1364" t="s">
        <v>58</v>
      </c>
      <c r="D1364">
        <v>6.4720000000000004</v>
      </c>
      <c r="G1364" s="1" t="s">
        <v>187</v>
      </c>
      <c r="H1364" s="1" t="s">
        <v>82</v>
      </c>
      <c r="I1364" s="1" t="s">
        <v>72</v>
      </c>
      <c r="J1364">
        <v>11</v>
      </c>
      <c r="K1364" t="s">
        <v>60</v>
      </c>
      <c r="L1364">
        <v>6262</v>
      </c>
      <c r="M1364" s="18">
        <v>0.43245370370370373</v>
      </c>
      <c r="N1364">
        <v>0.1343345</v>
      </c>
      <c r="O1364">
        <v>6.1980000000000004</v>
      </c>
      <c r="Q1364" s="18">
        <v>0.35009259259259262</v>
      </c>
      <c r="R1364" s="19">
        <v>7.3853630000000003E-2</v>
      </c>
      <c r="S1364" s="74">
        <v>6.1120000000000001</v>
      </c>
      <c r="U1364" s="18">
        <v>0.55859953703703702</v>
      </c>
      <c r="V1364" s="19">
        <v>9.7100000000000006E-2</v>
      </c>
      <c r="W1364" s="1" t="s">
        <v>448</v>
      </c>
      <c r="AB1364" t="s">
        <v>85</v>
      </c>
      <c r="AC1364" t="s">
        <v>864</v>
      </c>
    </row>
    <row r="1365" spans="1:49" x14ac:dyDescent="0.25">
      <c r="A1365">
        <v>44</v>
      </c>
      <c r="B1365" t="s">
        <v>229</v>
      </c>
      <c r="C1365" t="s">
        <v>58</v>
      </c>
      <c r="D1365">
        <v>2.9670000000000001</v>
      </c>
      <c r="G1365" s="1" t="s">
        <v>187</v>
      </c>
      <c r="H1365" s="1" t="s">
        <v>82</v>
      </c>
      <c r="I1365" s="1" t="s">
        <v>72</v>
      </c>
      <c r="J1365">
        <v>11</v>
      </c>
      <c r="K1365" t="s">
        <v>60</v>
      </c>
      <c r="L1365">
        <v>6262</v>
      </c>
      <c r="M1365" s="18">
        <v>0.43322916666666672</v>
      </c>
      <c r="N1365">
        <v>0.81203380000000003</v>
      </c>
      <c r="O1365">
        <v>2.6920000000000002</v>
      </c>
      <c r="Q1365" s="18">
        <v>0.35091435185185182</v>
      </c>
      <c r="R1365">
        <v>0.6932545</v>
      </c>
      <c r="S1365" s="74">
        <v>2.4649999999999999</v>
      </c>
      <c r="U1365" s="18">
        <v>0.55947916666666664</v>
      </c>
      <c r="V1365">
        <v>1.263204</v>
      </c>
      <c r="W1365" s="1" t="s">
        <v>448</v>
      </c>
      <c r="AB1365" t="s">
        <v>85</v>
      </c>
      <c r="AC1365" t="s">
        <v>865</v>
      </c>
      <c r="AF1365" t="s">
        <v>241</v>
      </c>
    </row>
    <row r="1366" spans="1:49" x14ac:dyDescent="0.25">
      <c r="A1366">
        <v>45</v>
      </c>
      <c r="B1366" t="s">
        <v>229</v>
      </c>
      <c r="C1366" t="s">
        <v>58</v>
      </c>
      <c r="D1366">
        <v>4.9820000000000002</v>
      </c>
      <c r="G1366" s="1" t="s">
        <v>187</v>
      </c>
      <c r="H1366" s="1" t="s">
        <v>82</v>
      </c>
      <c r="I1366" s="1" t="s">
        <v>72</v>
      </c>
      <c r="J1366">
        <v>11</v>
      </c>
      <c r="K1366" t="s">
        <v>60</v>
      </c>
      <c r="L1366">
        <v>6262</v>
      </c>
      <c r="M1366" s="18">
        <v>0.43412037037037038</v>
      </c>
      <c r="N1366">
        <v>0.23955860000000001</v>
      </c>
      <c r="O1366">
        <v>4.7480000000000002</v>
      </c>
      <c r="Q1366" s="18">
        <v>0.35181712962962958</v>
      </c>
      <c r="R1366" s="19">
        <v>9.2569750000000006E-2</v>
      </c>
      <c r="W1366" s="1" t="s">
        <v>448</v>
      </c>
      <c r="AB1366" t="s">
        <v>84</v>
      </c>
      <c r="AC1366" t="s">
        <v>866</v>
      </c>
    </row>
    <row r="1367" spans="1:49" x14ac:dyDescent="0.25">
      <c r="A1367">
        <v>46</v>
      </c>
      <c r="B1367" t="s">
        <v>229</v>
      </c>
      <c r="C1367" t="s">
        <v>608</v>
      </c>
      <c r="G1367" s="1" t="s">
        <v>187</v>
      </c>
      <c r="H1367" s="1" t="s">
        <v>82</v>
      </c>
      <c r="I1367" s="1" t="s">
        <v>72</v>
      </c>
      <c r="J1367">
        <v>11</v>
      </c>
      <c r="K1367" t="s">
        <v>60</v>
      </c>
      <c r="L1367">
        <v>6262</v>
      </c>
      <c r="M1367" s="18">
        <v>0.43494212962962964</v>
      </c>
      <c r="N1367" s="19">
        <v>1.137646E-2</v>
      </c>
      <c r="Q1367" s="18">
        <v>0.35274305555555552</v>
      </c>
      <c r="R1367">
        <v>1.12941E-2</v>
      </c>
      <c r="U1367" s="18">
        <v>0.56049768518518517</v>
      </c>
      <c r="V1367" s="19">
        <v>3.64E-3</v>
      </c>
      <c r="W1367" s="1" t="s">
        <v>448</v>
      </c>
    </row>
    <row r="1368" spans="1:49" x14ac:dyDescent="0.25">
      <c r="A1368">
        <v>47</v>
      </c>
      <c r="B1368" t="s">
        <v>229</v>
      </c>
      <c r="C1368" t="s">
        <v>608</v>
      </c>
      <c r="E1368" s="1" t="s">
        <v>819</v>
      </c>
      <c r="G1368" s="1" t="s">
        <v>187</v>
      </c>
      <c r="H1368" s="1" t="s">
        <v>82</v>
      </c>
      <c r="I1368" s="1" t="s">
        <v>72</v>
      </c>
      <c r="J1368">
        <v>11</v>
      </c>
      <c r="K1368" t="s">
        <v>60</v>
      </c>
      <c r="L1368">
        <v>6262</v>
      </c>
      <c r="M1368" s="18">
        <v>0.43593750000000003</v>
      </c>
      <c r="N1368" s="19">
        <v>1.3188139999999999E-2</v>
      </c>
      <c r="P1368" s="53">
        <v>0.58888888888888891</v>
      </c>
      <c r="Q1368" s="18">
        <v>0.35337962962962965</v>
      </c>
      <c r="R1368" s="19">
        <v>1.420098E-2</v>
      </c>
      <c r="T1368" s="53">
        <v>0.4375</v>
      </c>
      <c r="U1368" s="18">
        <v>0.56119212962962961</v>
      </c>
      <c r="V1368" s="19">
        <v>4.7299999999999998E-3</v>
      </c>
      <c r="W1368" s="1" t="s">
        <v>448</v>
      </c>
    </row>
    <row r="1369" spans="1:49" x14ac:dyDescent="0.25">
      <c r="A1369">
        <v>1</v>
      </c>
      <c r="B1369" t="s">
        <v>230</v>
      </c>
      <c r="C1369" t="s">
        <v>58</v>
      </c>
      <c r="D1369">
        <v>6.867</v>
      </c>
      <c r="E1369" s="1" t="s">
        <v>820</v>
      </c>
      <c r="G1369" s="1" t="s">
        <v>187</v>
      </c>
      <c r="H1369" s="1" t="s">
        <v>82</v>
      </c>
      <c r="I1369" s="1" t="s">
        <v>72</v>
      </c>
      <c r="J1369">
        <v>11</v>
      </c>
      <c r="K1369" t="s">
        <v>60</v>
      </c>
      <c r="L1369">
        <v>7000</v>
      </c>
      <c r="M1369" s="18">
        <v>0.38112268518518522</v>
      </c>
      <c r="N1369" s="19">
        <v>6.0061990000000003E-2</v>
      </c>
      <c r="O1369">
        <v>6.5330000000000004</v>
      </c>
      <c r="P1369" s="53">
        <v>0.58958333333333335</v>
      </c>
      <c r="Q1369" s="18">
        <v>0.30174768518518519</v>
      </c>
      <c r="R1369" s="19">
        <v>3.0678489999999999E-2</v>
      </c>
      <c r="W1369" s="1" t="s">
        <v>448</v>
      </c>
      <c r="AB1369" t="s">
        <v>86</v>
      </c>
      <c r="AC1369" t="s">
        <v>867</v>
      </c>
      <c r="AF1369" t="s">
        <v>236</v>
      </c>
    </row>
    <row r="1370" spans="1:49" x14ac:dyDescent="0.25">
      <c r="A1370">
        <v>2</v>
      </c>
      <c r="B1370" t="s">
        <v>230</v>
      </c>
      <c r="C1370" t="s">
        <v>58</v>
      </c>
      <c r="D1370">
        <v>7.298</v>
      </c>
      <c r="G1370" s="1" t="s">
        <v>187</v>
      </c>
      <c r="H1370" s="1" t="s">
        <v>82</v>
      </c>
      <c r="I1370" s="1" t="s">
        <v>72</v>
      </c>
      <c r="J1370">
        <v>11</v>
      </c>
      <c r="K1370" t="s">
        <v>60</v>
      </c>
      <c r="L1370">
        <v>7000</v>
      </c>
      <c r="M1370" s="18">
        <v>0.38209490740740742</v>
      </c>
      <c r="N1370">
        <v>0.16440450000000001</v>
      </c>
      <c r="O1370">
        <v>6.3170000000000002</v>
      </c>
      <c r="Q1370" s="18">
        <v>0.30261574074074077</v>
      </c>
      <c r="R1370">
        <v>0.1538959</v>
      </c>
      <c r="S1370" s="74">
        <v>5.3719999999999999</v>
      </c>
      <c r="T1370" s="53">
        <v>0.4375</v>
      </c>
      <c r="U1370" s="18">
        <v>0.54421296296296295</v>
      </c>
      <c r="V1370">
        <v>0.2512701</v>
      </c>
      <c r="W1370" s="1" t="s">
        <v>448</v>
      </c>
      <c r="AB1370" t="s">
        <v>85</v>
      </c>
      <c r="AC1370" t="s">
        <v>868</v>
      </c>
      <c r="AF1370" t="s">
        <v>370</v>
      </c>
    </row>
    <row r="1371" spans="1:49" x14ac:dyDescent="0.25">
      <c r="A1371">
        <v>3</v>
      </c>
      <c r="B1371" t="s">
        <v>230</v>
      </c>
      <c r="C1371" t="s">
        <v>201</v>
      </c>
      <c r="D1371">
        <v>9.9649999999999999</v>
      </c>
      <c r="G1371" s="1" t="s">
        <v>187</v>
      </c>
      <c r="H1371" s="1" t="s">
        <v>82</v>
      </c>
      <c r="I1371" s="1" t="s">
        <v>72</v>
      </c>
      <c r="J1371">
        <v>11</v>
      </c>
      <c r="K1371" t="s">
        <v>60</v>
      </c>
      <c r="L1371">
        <v>7000</v>
      </c>
      <c r="M1371" s="18">
        <v>0.38283564814814813</v>
      </c>
      <c r="N1371" s="19">
        <v>7.9442830000000006E-2</v>
      </c>
      <c r="O1371">
        <v>9.6859999999999999</v>
      </c>
      <c r="Q1371" s="18">
        <v>0.30336805555555557</v>
      </c>
      <c r="R1371" s="19">
        <v>7.3365169999999993E-2</v>
      </c>
      <c r="W1371" s="1" t="s">
        <v>448</v>
      </c>
      <c r="AB1371" t="s">
        <v>84</v>
      </c>
      <c r="AC1371" t="s">
        <v>869</v>
      </c>
    </row>
    <row r="1372" spans="1:49" x14ac:dyDescent="0.25">
      <c r="A1372">
        <v>4</v>
      </c>
      <c r="B1372" t="s">
        <v>230</v>
      </c>
      <c r="C1372" t="s">
        <v>58</v>
      </c>
      <c r="D1372">
        <v>6.6909999999999998</v>
      </c>
      <c r="G1372" s="1" t="s">
        <v>187</v>
      </c>
      <c r="H1372" s="1" t="s">
        <v>82</v>
      </c>
      <c r="I1372" s="1" t="s">
        <v>72</v>
      </c>
      <c r="J1372">
        <v>11</v>
      </c>
      <c r="K1372" t="s">
        <v>60</v>
      </c>
      <c r="L1372">
        <v>7000</v>
      </c>
      <c r="M1372" s="18">
        <v>0.38357638888888884</v>
      </c>
      <c r="N1372" s="19">
        <v>6.5663959999999993E-2</v>
      </c>
      <c r="O1372">
        <v>6.57</v>
      </c>
      <c r="Q1372" s="18">
        <v>0.3042361111111111</v>
      </c>
      <c r="R1372" s="19">
        <v>4.4196069999999997E-2</v>
      </c>
      <c r="W1372" s="1" t="s">
        <v>448</v>
      </c>
      <c r="AB1372" t="s">
        <v>84</v>
      </c>
      <c r="AC1372" t="s">
        <v>870</v>
      </c>
    </row>
    <row r="1373" spans="1:49" x14ac:dyDescent="0.25">
      <c r="A1373">
        <v>5</v>
      </c>
      <c r="B1373" t="s">
        <v>230</v>
      </c>
      <c r="C1373" t="s">
        <v>58</v>
      </c>
      <c r="D1373">
        <v>8.3559999999999999</v>
      </c>
      <c r="G1373" s="1" t="s">
        <v>187</v>
      </c>
      <c r="H1373" s="1" t="s">
        <v>82</v>
      </c>
      <c r="I1373" s="1" t="s">
        <v>72</v>
      </c>
      <c r="J1373">
        <v>11</v>
      </c>
      <c r="K1373" t="s">
        <v>60</v>
      </c>
      <c r="L1373">
        <v>7000</v>
      </c>
      <c r="M1373" s="18">
        <v>0.38510416666666664</v>
      </c>
      <c r="N1373">
        <v>0.77503659999999996</v>
      </c>
      <c r="O1373">
        <v>7.726</v>
      </c>
      <c r="Q1373" s="18">
        <v>0.30509259259259258</v>
      </c>
      <c r="R1373">
        <v>0.66525190000000001</v>
      </c>
      <c r="S1373" s="74">
        <v>7.4640000000000004</v>
      </c>
      <c r="U1373" s="18">
        <v>0.54516203703703703</v>
      </c>
      <c r="V1373">
        <v>0.97411669999999995</v>
      </c>
      <c r="W1373" s="1" t="s">
        <v>448</v>
      </c>
      <c r="AB1373" t="s">
        <v>85</v>
      </c>
      <c r="AC1373" t="s">
        <v>871</v>
      </c>
      <c r="AD1373" s="8">
        <v>43385</v>
      </c>
      <c r="AE1373">
        <v>32</v>
      </c>
      <c r="AF1373" t="s">
        <v>161</v>
      </c>
      <c r="AG1373" t="s">
        <v>956</v>
      </c>
      <c r="AI1373">
        <v>22</v>
      </c>
      <c r="AJ1373">
        <v>2</v>
      </c>
      <c r="AK1373" s="53">
        <v>0.49305555555555558</v>
      </c>
      <c r="AL1373" s="8">
        <v>43391</v>
      </c>
      <c r="AM1373" s="53">
        <v>0.82638888888888884</v>
      </c>
      <c r="AO1373">
        <v>7</v>
      </c>
      <c r="AP1373">
        <v>4</v>
      </c>
      <c r="AQ1373" s="8">
        <v>43391</v>
      </c>
      <c r="AR1373" s="53">
        <v>0.82638888888888884</v>
      </c>
      <c r="AS1373" s="8">
        <v>43468</v>
      </c>
      <c r="AT1373" s="53">
        <v>0.83333333333333337</v>
      </c>
      <c r="AV1373" s="8">
        <v>43468</v>
      </c>
      <c r="AW1373">
        <v>0</v>
      </c>
    </row>
    <row r="1374" spans="1:49" x14ac:dyDescent="0.25">
      <c r="A1374">
        <v>6</v>
      </c>
      <c r="B1374" t="s">
        <v>230</v>
      </c>
      <c r="C1374" t="s">
        <v>59</v>
      </c>
      <c r="D1374">
        <v>8.0210000000000008</v>
      </c>
      <c r="G1374" s="1" t="s">
        <v>187</v>
      </c>
      <c r="H1374" s="1" t="s">
        <v>82</v>
      </c>
      <c r="I1374" s="1" t="s">
        <v>72</v>
      </c>
      <c r="J1374">
        <v>11</v>
      </c>
      <c r="K1374" t="s">
        <v>60</v>
      </c>
      <c r="L1374">
        <v>7000</v>
      </c>
      <c r="M1374" s="18">
        <v>0.3878240740740741</v>
      </c>
      <c r="N1374">
        <v>0.6321502</v>
      </c>
      <c r="O1374">
        <v>7.7409999999999997</v>
      </c>
      <c r="Q1374" s="18">
        <v>0.3059027777777778</v>
      </c>
      <c r="R1374">
        <v>0.57475940000000003</v>
      </c>
      <c r="W1374" s="1" t="s">
        <v>448</v>
      </c>
      <c r="AB1374" t="s">
        <v>84</v>
      </c>
      <c r="AC1374" t="s">
        <v>872</v>
      </c>
    </row>
    <row r="1375" spans="1:49" x14ac:dyDescent="0.25">
      <c r="A1375">
        <v>7</v>
      </c>
      <c r="B1375" t="s">
        <v>230</v>
      </c>
      <c r="C1375" t="s">
        <v>58</v>
      </c>
      <c r="D1375">
        <v>6.681</v>
      </c>
      <c r="G1375" s="1" t="s">
        <v>187</v>
      </c>
      <c r="H1375" s="1" t="s">
        <v>82</v>
      </c>
      <c r="I1375" s="1" t="s">
        <v>72</v>
      </c>
      <c r="J1375">
        <v>11</v>
      </c>
      <c r="K1375" t="s">
        <v>60</v>
      </c>
      <c r="L1375">
        <v>7000</v>
      </c>
      <c r="M1375" s="18">
        <v>0.38877314814814817</v>
      </c>
      <c r="N1375">
        <v>0.1117406</v>
      </c>
      <c r="O1375">
        <v>6.6130000000000004</v>
      </c>
      <c r="Q1375" s="18">
        <v>0.30674768518518519</v>
      </c>
      <c r="R1375" s="19">
        <v>8.5103559999999995E-2</v>
      </c>
      <c r="S1375" s="74">
        <v>6.5579999999999998</v>
      </c>
      <c r="U1375" s="18">
        <v>0.54616898148148152</v>
      </c>
      <c r="V1375" s="19">
        <v>9.7500000000000003E-2</v>
      </c>
      <c r="W1375" s="1" t="s">
        <v>448</v>
      </c>
      <c r="AB1375" t="s">
        <v>85</v>
      </c>
      <c r="AC1375" t="s">
        <v>873</v>
      </c>
      <c r="AD1375" s="8">
        <v>43427</v>
      </c>
      <c r="AE1375" s="83">
        <f>AD1375-I1375</f>
        <v>74</v>
      </c>
      <c r="AF1375" t="s">
        <v>131</v>
      </c>
      <c r="AG1375" t="s">
        <v>956</v>
      </c>
      <c r="AN1375" t="s">
        <v>1796</v>
      </c>
      <c r="AV1375" s="8">
        <v>43427</v>
      </c>
      <c r="AW1375">
        <v>1</v>
      </c>
    </row>
    <row r="1376" spans="1:49" x14ac:dyDescent="0.25">
      <c r="A1376">
        <v>8</v>
      </c>
      <c r="B1376" t="s">
        <v>230</v>
      </c>
      <c r="C1376" t="s">
        <v>201</v>
      </c>
      <c r="D1376">
        <v>9.5020000000000007</v>
      </c>
      <c r="G1376" s="1" t="s">
        <v>187</v>
      </c>
      <c r="H1376" s="1" t="s">
        <v>82</v>
      </c>
      <c r="I1376" s="1" t="s">
        <v>72</v>
      </c>
      <c r="J1376">
        <v>11</v>
      </c>
      <c r="K1376" t="s">
        <v>60</v>
      </c>
      <c r="L1376">
        <v>7000</v>
      </c>
      <c r="M1376" s="18">
        <v>0.38967592592592593</v>
      </c>
      <c r="N1376">
        <v>0.13073019999999999</v>
      </c>
      <c r="O1376">
        <v>9.1189999999999998</v>
      </c>
      <c r="Q1376" s="18">
        <v>0.30759259259259258</v>
      </c>
      <c r="R1376" s="19">
        <v>5.8181539999999997E-2</v>
      </c>
      <c r="W1376" s="1" t="s">
        <v>448</v>
      </c>
      <c r="AB1376" t="s">
        <v>86</v>
      </c>
      <c r="AC1376" t="s">
        <v>874</v>
      </c>
      <c r="AF1376" t="s">
        <v>173</v>
      </c>
    </row>
    <row r="1377" spans="1:49" x14ac:dyDescent="0.25">
      <c r="A1377">
        <v>9</v>
      </c>
      <c r="B1377" t="s">
        <v>230</v>
      </c>
      <c r="C1377" t="s">
        <v>58</v>
      </c>
      <c r="D1377">
        <v>6.3630000000000004</v>
      </c>
      <c r="G1377" s="1" t="s">
        <v>187</v>
      </c>
      <c r="H1377" s="1" t="s">
        <v>82</v>
      </c>
      <c r="I1377" s="1" t="s">
        <v>72</v>
      </c>
      <c r="J1377">
        <v>11</v>
      </c>
      <c r="K1377" t="s">
        <v>60</v>
      </c>
      <c r="L1377">
        <v>7000</v>
      </c>
      <c r="M1377" s="18">
        <v>0.39050925925925922</v>
      </c>
      <c r="N1377" s="19">
        <v>7.7089119999999997E-2</v>
      </c>
      <c r="O1377">
        <v>6.2110000000000003</v>
      </c>
      <c r="Q1377" s="18">
        <v>0.30831018518518521</v>
      </c>
      <c r="R1377">
        <v>6.5171800000000002E-2</v>
      </c>
      <c r="W1377" s="1" t="s">
        <v>448</v>
      </c>
      <c r="AB1377" t="s">
        <v>86</v>
      </c>
      <c r="AC1377" t="s">
        <v>875</v>
      </c>
      <c r="AF1377" t="s">
        <v>151</v>
      </c>
    </row>
    <row r="1378" spans="1:49" x14ac:dyDescent="0.25">
      <c r="A1378">
        <v>10</v>
      </c>
      <c r="B1378" t="s">
        <v>230</v>
      </c>
      <c r="C1378" t="s">
        <v>201</v>
      </c>
      <c r="D1378">
        <v>8.8040000000000003</v>
      </c>
      <c r="G1378" s="1" t="s">
        <v>187</v>
      </c>
      <c r="H1378" s="1" t="s">
        <v>82</v>
      </c>
      <c r="I1378" s="1" t="s">
        <v>72</v>
      </c>
      <c r="J1378">
        <v>11</v>
      </c>
      <c r="K1378" t="s">
        <v>60</v>
      </c>
      <c r="L1378">
        <v>7000</v>
      </c>
      <c r="M1378" s="18">
        <v>0.39123842592592589</v>
      </c>
      <c r="N1378" s="19">
        <v>9.9280510000000002E-2</v>
      </c>
      <c r="O1378">
        <v>8.7129999999999992</v>
      </c>
      <c r="Q1378" s="18">
        <v>0.30902777777777779</v>
      </c>
      <c r="R1378" s="19">
        <v>6.4807939999999994E-2</v>
      </c>
      <c r="W1378" s="1" t="s">
        <v>448</v>
      </c>
      <c r="AB1378" t="s">
        <v>84</v>
      </c>
      <c r="AC1378" t="s">
        <v>876</v>
      </c>
    </row>
    <row r="1379" spans="1:49" x14ac:dyDescent="0.25">
      <c r="A1379">
        <v>11</v>
      </c>
      <c r="B1379" t="s">
        <v>230</v>
      </c>
      <c r="C1379" t="s">
        <v>58</v>
      </c>
      <c r="D1379">
        <v>5.5339999999999998</v>
      </c>
      <c r="G1379" s="1" t="s">
        <v>187</v>
      </c>
      <c r="H1379" s="1" t="s">
        <v>82</v>
      </c>
      <c r="I1379" s="1" t="s">
        <v>72</v>
      </c>
      <c r="J1379">
        <v>11</v>
      </c>
      <c r="K1379" t="s">
        <v>60</v>
      </c>
      <c r="L1379">
        <v>7000</v>
      </c>
      <c r="M1379" s="18">
        <v>0.39210648148148147</v>
      </c>
      <c r="N1379">
        <v>0.43116490000000002</v>
      </c>
      <c r="O1379">
        <v>5.2270000000000003</v>
      </c>
      <c r="Q1379" s="18">
        <v>0.30975694444444446</v>
      </c>
      <c r="R1379">
        <v>0.42180109999999998</v>
      </c>
      <c r="W1379" s="1" t="s">
        <v>448</v>
      </c>
      <c r="AB1379" t="s">
        <v>84</v>
      </c>
      <c r="AC1379" t="s">
        <v>877</v>
      </c>
    </row>
    <row r="1380" spans="1:49" x14ac:dyDescent="0.25">
      <c r="A1380">
        <v>12</v>
      </c>
      <c r="B1380" t="s">
        <v>230</v>
      </c>
      <c r="C1380" t="s">
        <v>201</v>
      </c>
      <c r="D1380">
        <v>7.6710000000000003</v>
      </c>
      <c r="G1380" s="1" t="s">
        <v>187</v>
      </c>
      <c r="H1380" s="1" t="s">
        <v>82</v>
      </c>
      <c r="I1380" s="1" t="s">
        <v>72</v>
      </c>
      <c r="J1380">
        <v>11</v>
      </c>
      <c r="K1380" t="s">
        <v>60</v>
      </c>
      <c r="L1380">
        <v>7000</v>
      </c>
      <c r="M1380" s="18">
        <v>0.39297453703703705</v>
      </c>
      <c r="N1380" s="19">
        <v>9.4359490000000004E-2</v>
      </c>
      <c r="O1380">
        <v>7.2839999999999998</v>
      </c>
      <c r="Q1380" s="18">
        <v>0.31064814814814817</v>
      </c>
      <c r="R1380" s="19">
        <v>3.4785709999999997E-2</v>
      </c>
      <c r="W1380" s="1" t="s">
        <v>448</v>
      </c>
      <c r="AB1380" t="s">
        <v>84</v>
      </c>
      <c r="AC1380" t="s">
        <v>878</v>
      </c>
    </row>
    <row r="1381" spans="1:49" x14ac:dyDescent="0.25">
      <c r="A1381">
        <v>13</v>
      </c>
      <c r="B1381" t="s">
        <v>230</v>
      </c>
      <c r="C1381" t="s">
        <v>58</v>
      </c>
      <c r="D1381">
        <v>7.39</v>
      </c>
      <c r="G1381" s="1" t="s">
        <v>187</v>
      </c>
      <c r="H1381" s="1" t="s">
        <v>82</v>
      </c>
      <c r="I1381" s="1" t="s">
        <v>72</v>
      </c>
      <c r="J1381">
        <v>11</v>
      </c>
      <c r="K1381" t="s">
        <v>60</v>
      </c>
      <c r="L1381">
        <v>7000</v>
      </c>
      <c r="M1381" s="18">
        <v>0.39378472222222222</v>
      </c>
      <c r="N1381">
        <v>0.15186659999999999</v>
      </c>
      <c r="O1381">
        <v>6.4210000000000003</v>
      </c>
      <c r="Q1381" s="18">
        <v>0.3115046296296296</v>
      </c>
      <c r="R1381">
        <v>0.1394492</v>
      </c>
      <c r="W1381" s="1" t="s">
        <v>448</v>
      </c>
      <c r="AB1381" t="s">
        <v>84</v>
      </c>
      <c r="AC1381" t="s">
        <v>879</v>
      </c>
    </row>
    <row r="1382" spans="1:49" x14ac:dyDescent="0.25">
      <c r="A1382">
        <v>14</v>
      </c>
      <c r="B1382" t="s">
        <v>230</v>
      </c>
      <c r="C1382" t="s">
        <v>58</v>
      </c>
      <c r="D1382">
        <v>5.1260000000000003</v>
      </c>
      <c r="G1382" s="1" t="s">
        <v>87</v>
      </c>
      <c r="H1382" s="1" t="s">
        <v>82</v>
      </c>
      <c r="I1382" s="1" t="s">
        <v>72</v>
      </c>
      <c r="J1382">
        <v>26</v>
      </c>
      <c r="K1382" t="s">
        <v>60</v>
      </c>
      <c r="L1382">
        <v>7000</v>
      </c>
      <c r="M1382" s="18">
        <v>0.39480324074074075</v>
      </c>
      <c r="N1382" s="19">
        <v>8.0378350000000001E-2</v>
      </c>
      <c r="O1382">
        <v>5.0599999999999996</v>
      </c>
      <c r="Q1382" s="18">
        <v>0.31255787037037036</v>
      </c>
      <c r="R1382" s="19">
        <v>6.4847039999999995E-2</v>
      </c>
      <c r="W1382" s="1" t="s">
        <v>448</v>
      </c>
      <c r="AB1382" t="s">
        <v>84</v>
      </c>
      <c r="AC1382" t="s">
        <v>880</v>
      </c>
    </row>
    <row r="1383" spans="1:49" x14ac:dyDescent="0.25">
      <c r="A1383">
        <v>15</v>
      </c>
      <c r="B1383" t="s">
        <v>230</v>
      </c>
      <c r="C1383" t="s">
        <v>58</v>
      </c>
      <c r="D1383">
        <v>6.9589999999999996</v>
      </c>
      <c r="G1383" s="1" t="s">
        <v>187</v>
      </c>
      <c r="H1383" s="1" t="s">
        <v>82</v>
      </c>
      <c r="I1383" s="1" t="s">
        <v>72</v>
      </c>
      <c r="J1383">
        <v>11</v>
      </c>
      <c r="K1383" t="s">
        <v>60</v>
      </c>
      <c r="L1383">
        <v>7000</v>
      </c>
      <c r="M1383" s="18">
        <v>0.39553240740740742</v>
      </c>
      <c r="N1383">
        <v>0.1215324</v>
      </c>
      <c r="O1383">
        <v>6.8490000000000002</v>
      </c>
      <c r="Q1383" s="18">
        <v>0.31335648148148149</v>
      </c>
      <c r="R1383" s="19">
        <v>7.1219669999999999E-2</v>
      </c>
      <c r="S1383" s="74">
        <v>6.7910000000000004</v>
      </c>
      <c r="U1383" s="18">
        <v>0.54706018518518518</v>
      </c>
      <c r="V1383">
        <v>0.1030684</v>
      </c>
      <c r="W1383" s="1" t="s">
        <v>448</v>
      </c>
      <c r="AB1383" t="s">
        <v>85</v>
      </c>
      <c r="AC1383" t="s">
        <v>881</v>
      </c>
      <c r="AD1383" s="8">
        <v>43424</v>
      </c>
      <c r="AE1383" s="83">
        <f>AD1383-I1383</f>
        <v>71</v>
      </c>
      <c r="AF1383" t="s">
        <v>146</v>
      </c>
      <c r="AG1383" t="s">
        <v>956</v>
      </c>
      <c r="AH1383" s="8">
        <v>43424</v>
      </c>
      <c r="AI1383">
        <v>25</v>
      </c>
      <c r="AJ1383">
        <v>2</v>
      </c>
      <c r="AK1383" s="53">
        <v>0.46388888888888885</v>
      </c>
      <c r="AL1383" s="8">
        <v>43435</v>
      </c>
      <c r="AM1383" s="53">
        <v>0.83333333333333337</v>
      </c>
      <c r="AO1383">
        <v>3</v>
      </c>
      <c r="AP1383">
        <v>26</v>
      </c>
      <c r="AQ1383" s="8">
        <v>43435</v>
      </c>
      <c r="AR1383" s="53">
        <v>0.83333333333333337</v>
      </c>
      <c r="AS1383" s="8">
        <v>43530</v>
      </c>
      <c r="AT1383" s="53">
        <v>0.83333333333333337</v>
      </c>
      <c r="AV1383" s="8">
        <v>43530</v>
      </c>
      <c r="AW1383">
        <v>0</v>
      </c>
    </row>
    <row r="1384" spans="1:49" x14ac:dyDescent="0.25">
      <c r="A1384">
        <v>16</v>
      </c>
      <c r="B1384" t="s">
        <v>230</v>
      </c>
      <c r="C1384" t="s">
        <v>58</v>
      </c>
      <c r="D1384">
        <v>8.7680000000000007</v>
      </c>
      <c r="G1384" s="1" t="s">
        <v>187</v>
      </c>
      <c r="H1384" s="1" t="s">
        <v>82</v>
      </c>
      <c r="I1384" s="1" t="s">
        <v>72</v>
      </c>
      <c r="J1384">
        <v>11</v>
      </c>
      <c r="K1384" t="s">
        <v>60</v>
      </c>
      <c r="L1384">
        <v>7000</v>
      </c>
      <c r="M1384" s="18">
        <v>0.39627314814814812</v>
      </c>
      <c r="N1384" s="19">
        <v>5.3567190000000001E-2</v>
      </c>
      <c r="O1384">
        <v>8.6859999999999999</v>
      </c>
      <c r="Q1384" s="18">
        <v>0.31421296296296297</v>
      </c>
      <c r="R1384" s="19">
        <v>3.4923990000000002E-2</v>
      </c>
      <c r="W1384" s="1" t="s">
        <v>448</v>
      </c>
      <c r="AB1384" t="s">
        <v>86</v>
      </c>
      <c r="AC1384" t="s">
        <v>882</v>
      </c>
      <c r="AF1384" t="s">
        <v>288</v>
      </c>
    </row>
    <row r="1385" spans="1:49" x14ac:dyDescent="0.25">
      <c r="A1385">
        <v>17</v>
      </c>
      <c r="B1385" t="s">
        <v>230</v>
      </c>
      <c r="C1385" t="s">
        <v>201</v>
      </c>
      <c r="D1385">
        <v>10.502000000000001</v>
      </c>
      <c r="G1385" s="1" t="s">
        <v>187</v>
      </c>
      <c r="H1385" s="1" t="s">
        <v>82</v>
      </c>
      <c r="I1385" s="1" t="s">
        <v>72</v>
      </c>
      <c r="J1385">
        <v>11</v>
      </c>
      <c r="K1385" t="s">
        <v>60</v>
      </c>
      <c r="L1385">
        <v>7000</v>
      </c>
      <c r="M1385" s="18">
        <v>0.39711805555555557</v>
      </c>
      <c r="N1385">
        <v>0.13470560000000001</v>
      </c>
      <c r="O1385">
        <v>9.9109999999999996</v>
      </c>
      <c r="Q1385" s="18">
        <v>0.31491898148148151</v>
      </c>
      <c r="R1385" s="19">
        <v>3.7541150000000002E-2</v>
      </c>
      <c r="W1385" s="1" t="s">
        <v>448</v>
      </c>
      <c r="AB1385" t="s">
        <v>86</v>
      </c>
      <c r="AC1385" t="s">
        <v>883</v>
      </c>
      <c r="AF1385" t="s">
        <v>147</v>
      </c>
    </row>
    <row r="1386" spans="1:49" x14ac:dyDescent="0.25">
      <c r="A1386">
        <v>18</v>
      </c>
      <c r="B1386" t="s">
        <v>230</v>
      </c>
      <c r="C1386" t="s">
        <v>58</v>
      </c>
      <c r="D1386">
        <v>9.0399999999999991</v>
      </c>
      <c r="G1386" s="1" t="s">
        <v>187</v>
      </c>
      <c r="H1386" s="1" t="s">
        <v>82</v>
      </c>
      <c r="I1386" s="1" t="s">
        <v>72</v>
      </c>
      <c r="J1386">
        <v>11</v>
      </c>
      <c r="K1386" t="s">
        <v>60</v>
      </c>
      <c r="L1386">
        <v>7000</v>
      </c>
      <c r="M1386" s="18">
        <v>0.39797453703703706</v>
      </c>
      <c r="N1386" s="19">
        <v>8.0857310000000002E-2</v>
      </c>
      <c r="O1386">
        <v>8.9429999999999996</v>
      </c>
      <c r="Q1386" s="18">
        <v>0.31585648148148149</v>
      </c>
      <c r="R1386" s="19">
        <v>9.8380659999999995E-2</v>
      </c>
      <c r="W1386" s="1" t="s">
        <v>448</v>
      </c>
      <c r="AB1386" t="s">
        <v>86</v>
      </c>
      <c r="AC1386" t="s">
        <v>884</v>
      </c>
      <c r="AF1386" t="s">
        <v>159</v>
      </c>
    </row>
    <row r="1387" spans="1:49" x14ac:dyDescent="0.25">
      <c r="A1387">
        <v>19</v>
      </c>
      <c r="B1387" t="s">
        <v>230</v>
      </c>
      <c r="C1387" t="s">
        <v>58</v>
      </c>
      <c r="D1387">
        <v>6.0670000000000002</v>
      </c>
      <c r="G1387" s="1" t="s">
        <v>187</v>
      </c>
      <c r="H1387" s="1" t="s">
        <v>82</v>
      </c>
      <c r="I1387" s="1" t="s">
        <v>72</v>
      </c>
      <c r="J1387">
        <v>11</v>
      </c>
      <c r="K1387" t="s">
        <v>60</v>
      </c>
      <c r="L1387">
        <v>7000</v>
      </c>
      <c r="M1387" s="18">
        <v>0.39879629629629632</v>
      </c>
      <c r="N1387" s="19">
        <v>6.9378090000000003E-2</v>
      </c>
      <c r="O1387">
        <v>5.9859999999999998</v>
      </c>
      <c r="Q1387" s="18">
        <v>0.31684027777777779</v>
      </c>
      <c r="R1387" s="19">
        <v>3.3720519999999997E-2</v>
      </c>
      <c r="W1387" s="1" t="s">
        <v>448</v>
      </c>
      <c r="AB1387" t="s">
        <v>86</v>
      </c>
      <c r="AC1387" t="s">
        <v>885</v>
      </c>
      <c r="AF1387" t="s">
        <v>158</v>
      </c>
    </row>
    <row r="1388" spans="1:49" x14ac:dyDescent="0.25">
      <c r="A1388">
        <v>20</v>
      </c>
      <c r="B1388" t="s">
        <v>230</v>
      </c>
      <c r="C1388" t="s">
        <v>201</v>
      </c>
      <c r="D1388">
        <v>9.3469999999999995</v>
      </c>
      <c r="G1388" s="1" t="s">
        <v>187</v>
      </c>
      <c r="H1388" s="1" t="s">
        <v>82</v>
      </c>
      <c r="I1388" s="1" t="s">
        <v>72</v>
      </c>
      <c r="J1388">
        <v>11</v>
      </c>
      <c r="K1388" t="s">
        <v>60</v>
      </c>
      <c r="L1388">
        <v>7000</v>
      </c>
      <c r="M1388" s="18">
        <v>0.39961805555555557</v>
      </c>
      <c r="N1388">
        <v>0.11829050000000001</v>
      </c>
      <c r="O1388">
        <v>8.8789999999999996</v>
      </c>
      <c r="Q1388" s="18">
        <v>0.31776620370370373</v>
      </c>
      <c r="R1388" s="19">
        <v>6.3748490000000005E-2</v>
      </c>
      <c r="W1388" s="1" t="s">
        <v>448</v>
      </c>
      <c r="AB1388" t="s">
        <v>86</v>
      </c>
      <c r="AC1388" t="s">
        <v>886</v>
      </c>
      <c r="AF1388" t="s">
        <v>245</v>
      </c>
    </row>
    <row r="1389" spans="1:49" x14ac:dyDescent="0.25">
      <c r="A1389">
        <v>21</v>
      </c>
      <c r="B1389" t="s">
        <v>230</v>
      </c>
      <c r="C1389" t="s">
        <v>58</v>
      </c>
      <c r="D1389">
        <v>4.3140000000000001</v>
      </c>
      <c r="G1389" s="1" t="s">
        <v>187</v>
      </c>
      <c r="H1389" s="1" t="s">
        <v>82</v>
      </c>
      <c r="I1389" s="1" t="s">
        <v>72</v>
      </c>
      <c r="J1389">
        <v>11</v>
      </c>
      <c r="K1389" t="s">
        <v>60</v>
      </c>
      <c r="L1389">
        <v>7000</v>
      </c>
      <c r="M1389" s="18">
        <v>0.40035879629629628</v>
      </c>
      <c r="N1389" s="19">
        <v>5.0350260000000001E-2</v>
      </c>
      <c r="O1389">
        <v>4.2409999999999997</v>
      </c>
      <c r="Q1389" s="18">
        <v>0.31865740740740739</v>
      </c>
      <c r="R1389" s="19">
        <v>2.606462E-2</v>
      </c>
      <c r="W1389" s="1" t="s">
        <v>448</v>
      </c>
      <c r="AB1389" t="s">
        <v>84</v>
      </c>
      <c r="AC1389" t="s">
        <v>887</v>
      </c>
    </row>
    <row r="1390" spans="1:49" x14ac:dyDescent="0.25">
      <c r="A1390">
        <v>22</v>
      </c>
      <c r="B1390" t="s">
        <v>230</v>
      </c>
      <c r="C1390" t="s">
        <v>58</v>
      </c>
      <c r="D1390">
        <v>4.093</v>
      </c>
      <c r="G1390" s="1" t="s">
        <v>187</v>
      </c>
      <c r="H1390" s="1" t="s">
        <v>82</v>
      </c>
      <c r="I1390" s="1" t="s">
        <v>72</v>
      </c>
      <c r="J1390">
        <v>11</v>
      </c>
      <c r="K1390" t="s">
        <v>60</v>
      </c>
      <c r="L1390">
        <v>7000</v>
      </c>
      <c r="M1390" s="18">
        <v>0.40107638888888886</v>
      </c>
      <c r="N1390" s="19">
        <v>6.3123349999999995E-2</v>
      </c>
      <c r="O1390">
        <v>4.01</v>
      </c>
      <c r="Q1390" s="18">
        <v>0.31944444444444448</v>
      </c>
      <c r="R1390" s="19">
        <v>3.203346E-2</v>
      </c>
      <c r="W1390" s="1" t="s">
        <v>448</v>
      </c>
      <c r="AB1390" t="s">
        <v>86</v>
      </c>
      <c r="AC1390" t="s">
        <v>888</v>
      </c>
      <c r="AF1390" t="s">
        <v>140</v>
      </c>
    </row>
    <row r="1391" spans="1:49" x14ac:dyDescent="0.25">
      <c r="A1391">
        <v>23</v>
      </c>
      <c r="B1391" t="s">
        <v>230</v>
      </c>
      <c r="C1391" t="s">
        <v>58</v>
      </c>
      <c r="D1391">
        <v>6.7720000000000002</v>
      </c>
      <c r="G1391" s="1" t="s">
        <v>187</v>
      </c>
      <c r="H1391" s="1" t="s">
        <v>82</v>
      </c>
      <c r="I1391" s="1" t="s">
        <v>72</v>
      </c>
      <c r="J1391">
        <v>11</v>
      </c>
      <c r="K1391" t="s">
        <v>60</v>
      </c>
      <c r="L1391">
        <v>7000</v>
      </c>
      <c r="M1391" s="18">
        <v>0.40184027777777781</v>
      </c>
      <c r="N1391" s="19">
        <v>7.1535360000000006E-2</v>
      </c>
      <c r="O1391">
        <v>6.4219999999999997</v>
      </c>
      <c r="Q1391" s="18">
        <v>0.32019675925925922</v>
      </c>
      <c r="R1391" s="19">
        <v>7.2068149999999997E-2</v>
      </c>
      <c r="S1391" s="74">
        <v>6.3739999999999997</v>
      </c>
      <c r="U1391" s="18">
        <v>0.54791666666666672</v>
      </c>
      <c r="V1391">
        <v>0.20165820000000001</v>
      </c>
      <c r="W1391" s="1" t="s">
        <v>448</v>
      </c>
      <c r="AB1391" t="s">
        <v>85</v>
      </c>
      <c r="AC1391" t="s">
        <v>889</v>
      </c>
      <c r="AD1391" s="8">
        <v>43403</v>
      </c>
      <c r="AE1391" s="83">
        <f>AD1391-I1391</f>
        <v>50</v>
      </c>
      <c r="AF1391" t="s">
        <v>150</v>
      </c>
      <c r="AG1391" t="s">
        <v>956</v>
      </c>
      <c r="AH1391" s="8">
        <v>43403</v>
      </c>
      <c r="AI1391">
        <v>8</v>
      </c>
      <c r="AJ1391">
        <v>2</v>
      </c>
      <c r="AK1391" s="53">
        <v>0.55555555555555558</v>
      </c>
      <c r="AL1391" s="8">
        <v>43412</v>
      </c>
      <c r="AM1391" s="53">
        <v>0.84375</v>
      </c>
      <c r="AO1391">
        <v>5</v>
      </c>
      <c r="AP1391">
        <v>15</v>
      </c>
      <c r="AQ1391" s="8">
        <v>43412</v>
      </c>
      <c r="AR1391" s="53">
        <v>0.84375</v>
      </c>
      <c r="AS1391" s="8">
        <v>43475</v>
      </c>
      <c r="AT1391" s="53">
        <v>0.83333333333333337</v>
      </c>
      <c r="AV1391" s="8">
        <v>43475</v>
      </c>
      <c r="AW1391">
        <v>0</v>
      </c>
    </row>
    <row r="1392" spans="1:49" x14ac:dyDescent="0.25">
      <c r="A1392">
        <v>24</v>
      </c>
      <c r="B1392" t="s">
        <v>230</v>
      </c>
      <c r="C1392" t="s">
        <v>58</v>
      </c>
      <c r="D1392">
        <v>4.3959999999999999</v>
      </c>
      <c r="G1392" s="1" t="s">
        <v>187</v>
      </c>
      <c r="H1392" s="1" t="s">
        <v>82</v>
      </c>
      <c r="I1392" s="1" t="s">
        <v>72</v>
      </c>
      <c r="J1392">
        <v>11</v>
      </c>
      <c r="K1392" t="s">
        <v>60</v>
      </c>
      <c r="L1392">
        <v>7000</v>
      </c>
      <c r="M1392" s="18">
        <v>0.4027662037037037</v>
      </c>
      <c r="N1392" s="19">
        <v>9.1048749999999998E-2</v>
      </c>
      <c r="O1392">
        <v>4.3159999999999998</v>
      </c>
      <c r="Q1392" s="18">
        <v>0.32091435185185185</v>
      </c>
      <c r="R1392" s="19">
        <v>2.7312010000000001E-2</v>
      </c>
      <c r="W1392" s="1" t="s">
        <v>448</v>
      </c>
      <c r="AB1392" t="s">
        <v>86</v>
      </c>
      <c r="AC1392" t="s">
        <v>890</v>
      </c>
      <c r="AF1392" t="s">
        <v>168</v>
      </c>
    </row>
    <row r="1393" spans="1:49" x14ac:dyDescent="0.25">
      <c r="A1393">
        <v>25</v>
      </c>
      <c r="B1393" t="s">
        <v>230</v>
      </c>
      <c r="C1393" t="s">
        <v>201</v>
      </c>
      <c r="D1393">
        <v>6.891</v>
      </c>
      <c r="G1393" s="1" t="s">
        <v>187</v>
      </c>
      <c r="H1393" s="1" t="s">
        <v>82</v>
      </c>
      <c r="I1393" s="1" t="s">
        <v>72</v>
      </c>
      <c r="J1393">
        <v>11</v>
      </c>
      <c r="K1393" t="s">
        <v>60</v>
      </c>
      <c r="L1393">
        <v>7000</v>
      </c>
      <c r="M1393" s="18">
        <v>0.40368055555555554</v>
      </c>
      <c r="N1393" s="19">
        <v>8.4361649999999996E-2</v>
      </c>
      <c r="O1393">
        <v>6.665</v>
      </c>
      <c r="Q1393" s="18">
        <v>0.32159722222222226</v>
      </c>
      <c r="R1393" s="19">
        <v>6.559487E-2</v>
      </c>
      <c r="S1393" s="74">
        <v>6.585</v>
      </c>
      <c r="U1393" s="18">
        <v>0.54898148148148151</v>
      </c>
      <c r="V1393" s="19">
        <v>8.3500000000000005E-2</v>
      </c>
      <c r="W1393" s="1" t="s">
        <v>448</v>
      </c>
      <c r="AB1393" t="s">
        <v>85</v>
      </c>
      <c r="AC1393" t="s">
        <v>891</v>
      </c>
      <c r="AF1393" t="s">
        <v>175</v>
      </c>
    </row>
    <row r="1394" spans="1:49" x14ac:dyDescent="0.25">
      <c r="A1394">
        <v>26</v>
      </c>
      <c r="B1394" t="s">
        <v>230</v>
      </c>
      <c r="C1394" t="s">
        <v>58</v>
      </c>
      <c r="D1394">
        <v>4.5590000000000002</v>
      </c>
      <c r="G1394" s="1" t="s">
        <v>187</v>
      </c>
      <c r="H1394" s="1" t="s">
        <v>82</v>
      </c>
      <c r="I1394" s="1" t="s">
        <v>72</v>
      </c>
      <c r="J1394">
        <v>11</v>
      </c>
      <c r="K1394" t="s">
        <v>60</v>
      </c>
      <c r="L1394">
        <v>7000</v>
      </c>
      <c r="M1394" s="18">
        <v>0.40467592592592588</v>
      </c>
      <c r="N1394">
        <v>0.1716134</v>
      </c>
      <c r="O1394">
        <v>4.3929999999999998</v>
      </c>
      <c r="Q1394" s="18">
        <v>0.33569444444444446</v>
      </c>
      <c r="R1394">
        <v>3.5681299999999999E-2</v>
      </c>
      <c r="S1394" s="74">
        <v>4.3339999999999996</v>
      </c>
      <c r="U1394" s="18">
        <v>0.54994212962962963</v>
      </c>
      <c r="V1394">
        <v>0.17214180000000001</v>
      </c>
      <c r="W1394" s="1" t="s">
        <v>448</v>
      </c>
      <c r="AB1394" t="s">
        <v>85</v>
      </c>
      <c r="AC1394" t="s">
        <v>892</v>
      </c>
      <c r="AD1394" s="8">
        <v>43405</v>
      </c>
      <c r="AE1394">
        <v>52</v>
      </c>
      <c r="AF1394" t="s">
        <v>239</v>
      </c>
      <c r="AG1394" t="s">
        <v>956</v>
      </c>
      <c r="AH1394" s="8">
        <v>43405</v>
      </c>
      <c r="AI1394">
        <v>18</v>
      </c>
      <c r="AJ1394">
        <v>2</v>
      </c>
      <c r="AK1394" s="53">
        <v>0.65972222222222221</v>
      </c>
      <c r="AL1394" s="8">
        <v>43414</v>
      </c>
      <c r="AM1394" s="53">
        <v>0.84027777777777779</v>
      </c>
      <c r="AO1394">
        <v>6</v>
      </c>
      <c r="AP1394">
        <v>25</v>
      </c>
      <c r="AQ1394" s="8">
        <v>43414</v>
      </c>
      <c r="AR1394" s="53">
        <v>0.84027777777777779</v>
      </c>
      <c r="AS1394" s="8">
        <v>43468</v>
      </c>
      <c r="AT1394" s="53">
        <v>0.83333333333333337</v>
      </c>
      <c r="AV1394" s="8">
        <v>43468</v>
      </c>
      <c r="AW1394">
        <v>0</v>
      </c>
    </row>
    <row r="1395" spans="1:49" x14ac:dyDescent="0.25">
      <c r="A1395">
        <v>27</v>
      </c>
      <c r="B1395" t="s">
        <v>230</v>
      </c>
      <c r="C1395" t="s">
        <v>58</v>
      </c>
      <c r="D1395">
        <v>3.1989999999999998</v>
      </c>
      <c r="G1395" s="1" t="s">
        <v>187</v>
      </c>
      <c r="H1395" s="1" t="s">
        <v>82</v>
      </c>
      <c r="I1395" s="1" t="s">
        <v>72</v>
      </c>
      <c r="J1395">
        <v>11</v>
      </c>
      <c r="K1395" t="s">
        <v>60</v>
      </c>
      <c r="L1395">
        <v>7000</v>
      </c>
      <c r="M1395" s="18">
        <v>0.40554398148148146</v>
      </c>
      <c r="N1395">
        <v>0.29323670000000002</v>
      </c>
      <c r="O1395">
        <v>3.004</v>
      </c>
      <c r="Q1395" s="18">
        <v>0.33640046296296294</v>
      </c>
      <c r="R1395">
        <v>0.34326990000000002</v>
      </c>
      <c r="W1395" s="1" t="s">
        <v>448</v>
      </c>
      <c r="AB1395" t="s">
        <v>84</v>
      </c>
      <c r="AC1395" t="s">
        <v>893</v>
      </c>
    </row>
    <row r="1396" spans="1:49" x14ac:dyDescent="0.25">
      <c r="A1396">
        <v>28</v>
      </c>
      <c r="B1396" t="s">
        <v>230</v>
      </c>
      <c r="C1396" t="s">
        <v>58</v>
      </c>
      <c r="D1396">
        <v>6.335</v>
      </c>
      <c r="G1396" s="1" t="s">
        <v>187</v>
      </c>
      <c r="H1396" s="1" t="s">
        <v>82</v>
      </c>
      <c r="I1396" s="1" t="s">
        <v>72</v>
      </c>
      <c r="J1396">
        <v>11</v>
      </c>
      <c r="K1396" t="s">
        <v>60</v>
      </c>
      <c r="L1396">
        <v>7000</v>
      </c>
      <c r="M1396" s="18">
        <v>0.40633101851851849</v>
      </c>
      <c r="N1396">
        <v>0.1046873</v>
      </c>
      <c r="O1396">
        <v>6.2770000000000001</v>
      </c>
      <c r="Q1396" s="18">
        <v>0.33731481481481485</v>
      </c>
      <c r="R1396" s="19">
        <v>6.5048990000000001E-2</v>
      </c>
      <c r="S1396" s="74">
        <v>6.2359999999999998</v>
      </c>
      <c r="U1396" s="18">
        <v>0.55076388888888894</v>
      </c>
      <c r="V1396" s="19">
        <v>9.5899999999999999E-2</v>
      </c>
      <c r="W1396" s="1" t="s">
        <v>448</v>
      </c>
      <c r="AB1396" t="s">
        <v>85</v>
      </c>
      <c r="AC1396" t="s">
        <v>894</v>
      </c>
      <c r="AF1396" t="s">
        <v>144</v>
      </c>
    </row>
    <row r="1397" spans="1:49" x14ac:dyDescent="0.25">
      <c r="A1397">
        <v>29</v>
      </c>
      <c r="B1397" t="s">
        <v>230</v>
      </c>
      <c r="C1397" t="s">
        <v>58</v>
      </c>
      <c r="D1397">
        <v>4.9560000000000004</v>
      </c>
      <c r="G1397" s="1" t="s">
        <v>187</v>
      </c>
      <c r="H1397" s="1" t="s">
        <v>82</v>
      </c>
      <c r="I1397" s="1" t="s">
        <v>72</v>
      </c>
      <c r="J1397">
        <v>11</v>
      </c>
      <c r="K1397" t="s">
        <v>60</v>
      </c>
      <c r="L1397">
        <v>7000</v>
      </c>
      <c r="M1397" s="18">
        <v>0.42140046296296302</v>
      </c>
      <c r="N1397">
        <v>6.5354400000000007E-2</v>
      </c>
      <c r="O1397">
        <v>4.8259999999999996</v>
      </c>
      <c r="Q1397" s="18">
        <v>0.33805555555555555</v>
      </c>
      <c r="R1397" s="19">
        <v>5.4599979999999999E-2</v>
      </c>
      <c r="W1397" s="1" t="s">
        <v>448</v>
      </c>
      <c r="AB1397" t="s">
        <v>84</v>
      </c>
      <c r="AC1397" t="s">
        <v>895</v>
      </c>
    </row>
    <row r="1398" spans="1:49" x14ac:dyDescent="0.25">
      <c r="A1398">
        <v>30</v>
      </c>
      <c r="B1398" t="s">
        <v>230</v>
      </c>
      <c r="C1398" t="s">
        <v>59</v>
      </c>
      <c r="D1398">
        <v>6.29</v>
      </c>
      <c r="G1398" s="1" t="s">
        <v>187</v>
      </c>
      <c r="H1398" s="1" t="s">
        <v>82</v>
      </c>
      <c r="I1398" s="1" t="s">
        <v>72</v>
      </c>
      <c r="J1398">
        <v>11</v>
      </c>
      <c r="K1398" t="s">
        <v>60</v>
      </c>
      <c r="L1398">
        <v>7000</v>
      </c>
      <c r="M1398" s="18">
        <v>0.42226851851851849</v>
      </c>
      <c r="N1398">
        <v>0.44820719999999997</v>
      </c>
      <c r="O1398">
        <v>6.0780000000000003</v>
      </c>
      <c r="Q1398" s="18">
        <v>0.33901620370370367</v>
      </c>
      <c r="R1398">
        <v>0.40821469999999999</v>
      </c>
      <c r="W1398" s="1" t="s">
        <v>448</v>
      </c>
      <c r="AB1398" t="s">
        <v>86</v>
      </c>
      <c r="AC1398" t="s">
        <v>896</v>
      </c>
      <c r="AF1398" t="s">
        <v>132</v>
      </c>
    </row>
    <row r="1399" spans="1:49" x14ac:dyDescent="0.25">
      <c r="A1399">
        <v>31</v>
      </c>
      <c r="B1399" t="s">
        <v>230</v>
      </c>
      <c r="C1399" t="s">
        <v>58</v>
      </c>
      <c r="D1399">
        <v>5.0940000000000003</v>
      </c>
      <c r="G1399" s="1" t="s">
        <v>187</v>
      </c>
      <c r="H1399" s="1" t="s">
        <v>82</v>
      </c>
      <c r="I1399" s="1" t="s">
        <v>72</v>
      </c>
      <c r="J1399">
        <v>11</v>
      </c>
      <c r="K1399" t="s">
        <v>60</v>
      </c>
      <c r="L1399">
        <v>7000</v>
      </c>
      <c r="M1399" s="18">
        <v>0.42311342592592593</v>
      </c>
      <c r="N1399">
        <v>0.4677211</v>
      </c>
      <c r="O1399">
        <v>4.9800000000000004</v>
      </c>
      <c r="Q1399" s="18">
        <v>0.33987268518518521</v>
      </c>
      <c r="R1399">
        <v>0.40302660000000001</v>
      </c>
      <c r="W1399" s="1" t="s">
        <v>448</v>
      </c>
      <c r="AB1399" t="s">
        <v>86</v>
      </c>
      <c r="AC1399" t="s">
        <v>897</v>
      </c>
      <c r="AF1399" t="s">
        <v>241</v>
      </c>
    </row>
    <row r="1400" spans="1:49" x14ac:dyDescent="0.25">
      <c r="A1400">
        <v>32</v>
      </c>
      <c r="B1400" t="s">
        <v>230</v>
      </c>
      <c r="C1400" t="s">
        <v>58</v>
      </c>
      <c r="D1400">
        <v>7.0910000000000002</v>
      </c>
      <c r="G1400" s="1" t="s">
        <v>187</v>
      </c>
      <c r="H1400" s="1" t="s">
        <v>82</v>
      </c>
      <c r="I1400" s="1" t="s">
        <v>72</v>
      </c>
      <c r="J1400">
        <v>11</v>
      </c>
      <c r="K1400" t="s">
        <v>60</v>
      </c>
      <c r="L1400">
        <v>7000</v>
      </c>
      <c r="M1400" s="18">
        <v>0.42403935185185188</v>
      </c>
      <c r="N1400" s="19">
        <v>7.5241970000000005E-2</v>
      </c>
      <c r="O1400">
        <v>6.9480000000000004</v>
      </c>
      <c r="Q1400" s="18">
        <v>0.34074074074074073</v>
      </c>
      <c r="R1400" s="19">
        <v>4.8560180000000001E-2</v>
      </c>
      <c r="W1400" s="1" t="s">
        <v>448</v>
      </c>
      <c r="AB1400" t="s">
        <v>84</v>
      </c>
      <c r="AC1400" t="s">
        <v>898</v>
      </c>
    </row>
    <row r="1401" spans="1:49" x14ac:dyDescent="0.25">
      <c r="A1401">
        <v>33</v>
      </c>
      <c r="B1401" t="s">
        <v>230</v>
      </c>
      <c r="C1401" t="s">
        <v>201</v>
      </c>
      <c r="D1401">
        <v>6.31</v>
      </c>
      <c r="G1401" s="1" t="s">
        <v>187</v>
      </c>
      <c r="H1401" s="1" t="s">
        <v>82</v>
      </c>
      <c r="I1401" s="1" t="s">
        <v>72</v>
      </c>
      <c r="J1401">
        <v>11</v>
      </c>
      <c r="K1401" t="s">
        <v>60</v>
      </c>
      <c r="L1401">
        <v>7000</v>
      </c>
      <c r="M1401" s="18">
        <v>0.42482638888888885</v>
      </c>
      <c r="N1401" s="19">
        <v>8.0279370000000003E-2</v>
      </c>
      <c r="O1401">
        <v>5.915</v>
      </c>
      <c r="Q1401" s="18">
        <v>0.34144675925925921</v>
      </c>
      <c r="R1401" s="19">
        <v>5.0249960000000003E-2</v>
      </c>
      <c r="S1401" s="74">
        <v>5.8630000000000004</v>
      </c>
      <c r="U1401" s="18">
        <v>0.55172453703703705</v>
      </c>
      <c r="V1401" s="19">
        <v>5.8500000000000003E-2</v>
      </c>
      <c r="W1401" s="1" t="s">
        <v>448</v>
      </c>
      <c r="AB1401" t="s">
        <v>85</v>
      </c>
      <c r="AC1401" t="s">
        <v>899</v>
      </c>
      <c r="AD1401" s="8">
        <v>43423</v>
      </c>
      <c r="AE1401" s="83">
        <f>AD1401-I1401</f>
        <v>70</v>
      </c>
      <c r="AF1401" t="s">
        <v>302</v>
      </c>
      <c r="AG1401" t="s">
        <v>956</v>
      </c>
      <c r="AH1401" s="8">
        <v>43423</v>
      </c>
      <c r="AI1401">
        <v>5</v>
      </c>
      <c r="AJ1401">
        <v>1</v>
      </c>
      <c r="AK1401" s="53">
        <v>0.47222222222222227</v>
      </c>
      <c r="AL1401" s="8">
        <v>43435</v>
      </c>
      <c r="AM1401" s="53">
        <v>0.83333333333333337</v>
      </c>
      <c r="AO1401">
        <v>3</v>
      </c>
      <c r="AP1401">
        <v>6</v>
      </c>
      <c r="AQ1401" s="8">
        <v>43435</v>
      </c>
      <c r="AR1401" s="53">
        <v>0.83333333333333337</v>
      </c>
      <c r="AS1401" s="8">
        <v>43523</v>
      </c>
      <c r="AT1401" s="53">
        <v>0.875</v>
      </c>
      <c r="AV1401" s="8">
        <v>43523</v>
      </c>
      <c r="AW1401">
        <v>0</v>
      </c>
    </row>
    <row r="1402" spans="1:49" x14ac:dyDescent="0.25">
      <c r="A1402">
        <v>34</v>
      </c>
      <c r="B1402" t="s">
        <v>230</v>
      </c>
      <c r="C1402" t="s">
        <v>58</v>
      </c>
      <c r="D1402">
        <v>4.8019999999999996</v>
      </c>
      <c r="G1402" s="1" t="s">
        <v>187</v>
      </c>
      <c r="H1402" s="1" t="s">
        <v>82</v>
      </c>
      <c r="I1402" s="1" t="s">
        <v>72</v>
      </c>
      <c r="J1402">
        <v>11</v>
      </c>
      <c r="K1402" t="s">
        <v>60</v>
      </c>
      <c r="L1402">
        <v>7000</v>
      </c>
      <c r="M1402" s="18">
        <v>0.42570601851851847</v>
      </c>
      <c r="N1402">
        <v>0.20023340000000001</v>
      </c>
      <c r="O1402">
        <v>3.06</v>
      </c>
      <c r="Q1402" s="18">
        <v>0.34219907407407407</v>
      </c>
      <c r="R1402" s="19">
        <v>9.9212590000000003E-2</v>
      </c>
      <c r="W1402" s="1" t="s">
        <v>448</v>
      </c>
      <c r="AB1402" t="s">
        <v>84</v>
      </c>
      <c r="AC1402" t="s">
        <v>900</v>
      </c>
    </row>
    <row r="1403" spans="1:49" x14ac:dyDescent="0.25">
      <c r="A1403">
        <v>35</v>
      </c>
      <c r="B1403" t="s">
        <v>230</v>
      </c>
      <c r="C1403" t="s">
        <v>201</v>
      </c>
      <c r="D1403">
        <v>8.8569999999999993</v>
      </c>
      <c r="G1403" s="1" t="s">
        <v>187</v>
      </c>
      <c r="H1403" s="1" t="s">
        <v>82</v>
      </c>
      <c r="I1403" s="1" t="s">
        <v>72</v>
      </c>
      <c r="J1403">
        <v>11</v>
      </c>
      <c r="K1403" t="s">
        <v>60</v>
      </c>
      <c r="L1403">
        <v>7000</v>
      </c>
      <c r="M1403" s="18">
        <v>0.42670138888888887</v>
      </c>
      <c r="N1403" s="19">
        <v>6.3372339999999999E-2</v>
      </c>
      <c r="O1403">
        <v>8.5640000000000001</v>
      </c>
      <c r="Q1403" s="18">
        <v>0.3430555555555555</v>
      </c>
      <c r="R1403" s="19">
        <v>6.8668549999999995E-2</v>
      </c>
      <c r="S1403" s="74">
        <v>8.4890000000000008</v>
      </c>
      <c r="U1403" s="18">
        <v>0.55261574074074071</v>
      </c>
      <c r="V1403" s="19">
        <v>9.3899999999999997E-2</v>
      </c>
      <c r="W1403" s="1" t="s">
        <v>448</v>
      </c>
      <c r="AB1403" t="s">
        <v>85</v>
      </c>
      <c r="AC1403" t="s">
        <v>901</v>
      </c>
      <c r="AF1403" t="s">
        <v>177</v>
      </c>
    </row>
    <row r="1404" spans="1:49" x14ac:dyDescent="0.25">
      <c r="A1404">
        <v>36</v>
      </c>
      <c r="B1404" t="s">
        <v>230</v>
      </c>
      <c r="C1404" t="s">
        <v>201</v>
      </c>
      <c r="D1404">
        <v>5.742</v>
      </c>
      <c r="G1404" s="1" t="s">
        <v>187</v>
      </c>
      <c r="H1404" s="1" t="s">
        <v>82</v>
      </c>
      <c r="I1404" s="1" t="s">
        <v>72</v>
      </c>
      <c r="J1404">
        <v>11</v>
      </c>
      <c r="K1404" t="s">
        <v>60</v>
      </c>
      <c r="L1404">
        <v>7000</v>
      </c>
      <c r="M1404" s="18">
        <v>0.42751157407407409</v>
      </c>
      <c r="N1404">
        <v>0.42643259999999999</v>
      </c>
      <c r="O1404">
        <v>5.556</v>
      </c>
      <c r="Q1404" s="18">
        <v>0.34406249999999999</v>
      </c>
      <c r="R1404">
        <v>0.39896949999999998</v>
      </c>
      <c r="W1404" s="1" t="s">
        <v>448</v>
      </c>
      <c r="AB1404" t="s">
        <v>86</v>
      </c>
      <c r="AC1404" t="s">
        <v>902</v>
      </c>
      <c r="AF1404" t="s">
        <v>179</v>
      </c>
    </row>
    <row r="1405" spans="1:49" x14ac:dyDescent="0.25">
      <c r="A1405">
        <v>37</v>
      </c>
      <c r="B1405" t="s">
        <v>230</v>
      </c>
      <c r="C1405" t="s">
        <v>201</v>
      </c>
      <c r="D1405">
        <v>5.6</v>
      </c>
      <c r="G1405" s="1" t="s">
        <v>187</v>
      </c>
      <c r="H1405" s="1" t="s">
        <v>82</v>
      </c>
      <c r="I1405" s="1" t="s">
        <v>72</v>
      </c>
      <c r="J1405">
        <v>11</v>
      </c>
      <c r="K1405" t="s">
        <v>60</v>
      </c>
      <c r="L1405">
        <v>7000</v>
      </c>
      <c r="M1405" s="18">
        <v>0.4284722222222222</v>
      </c>
      <c r="N1405">
        <v>4.5570199999999998E-2</v>
      </c>
      <c r="O1405">
        <v>5.2880000000000003</v>
      </c>
      <c r="Q1405" s="18">
        <v>0.34491898148148148</v>
      </c>
      <c r="R1405" s="19">
        <v>3.8742060000000002E-2</v>
      </c>
      <c r="S1405" s="74">
        <v>5.2290000000000001</v>
      </c>
      <c r="U1405" s="18">
        <v>0.55350694444444448</v>
      </c>
      <c r="V1405" s="19">
        <v>3.9300000000000002E-2</v>
      </c>
      <c r="W1405" s="1" t="s">
        <v>448</v>
      </c>
      <c r="AB1405" t="s">
        <v>85</v>
      </c>
      <c r="AC1405" t="s">
        <v>903</v>
      </c>
      <c r="AF1405" t="s">
        <v>129</v>
      </c>
    </row>
    <row r="1406" spans="1:49" x14ac:dyDescent="0.25">
      <c r="A1406">
        <v>38</v>
      </c>
      <c r="B1406" t="s">
        <v>230</v>
      </c>
      <c r="C1406" t="s">
        <v>201</v>
      </c>
      <c r="D1406">
        <v>5.4820000000000002</v>
      </c>
      <c r="G1406" s="1" t="s">
        <v>187</v>
      </c>
      <c r="H1406" s="1" t="s">
        <v>82</v>
      </c>
      <c r="I1406" s="1" t="s">
        <v>72</v>
      </c>
      <c r="J1406">
        <v>11</v>
      </c>
      <c r="K1406" t="s">
        <v>60</v>
      </c>
      <c r="L1406">
        <v>7000</v>
      </c>
      <c r="M1406" s="18">
        <v>0.42921296296296302</v>
      </c>
      <c r="N1406" s="19">
        <v>7.0874580000000006E-2</v>
      </c>
      <c r="O1406">
        <v>5.4269999999999996</v>
      </c>
      <c r="Q1406" s="18">
        <v>0.34590277777777773</v>
      </c>
      <c r="R1406" s="19">
        <v>3.3787589999999999E-2</v>
      </c>
      <c r="W1406" s="1" t="s">
        <v>448</v>
      </c>
      <c r="AB1406" t="s">
        <v>86</v>
      </c>
      <c r="AC1406" t="s">
        <v>904</v>
      </c>
      <c r="AF1406" t="s">
        <v>244</v>
      </c>
    </row>
    <row r="1407" spans="1:49" x14ac:dyDescent="0.25">
      <c r="A1407">
        <v>39</v>
      </c>
      <c r="B1407" t="s">
        <v>230</v>
      </c>
      <c r="C1407" t="s">
        <v>201</v>
      </c>
      <c r="D1407">
        <v>5.2889999999999997</v>
      </c>
      <c r="G1407" s="1" t="s">
        <v>187</v>
      </c>
      <c r="H1407" s="1" t="s">
        <v>82</v>
      </c>
      <c r="I1407" s="1" t="s">
        <v>72</v>
      </c>
      <c r="J1407">
        <v>11</v>
      </c>
      <c r="K1407" t="s">
        <v>60</v>
      </c>
      <c r="L1407">
        <v>7000</v>
      </c>
      <c r="M1407" s="18">
        <v>0.43001157407407403</v>
      </c>
      <c r="N1407" s="19">
        <v>6.8999539999999998E-2</v>
      </c>
      <c r="O1407">
        <v>5.21</v>
      </c>
      <c r="Q1407" s="18">
        <v>0.34660879629629626</v>
      </c>
      <c r="R1407">
        <v>3.2843499999999998E-2</v>
      </c>
      <c r="W1407" s="1" t="s">
        <v>448</v>
      </c>
      <c r="AB1407" t="s">
        <v>84</v>
      </c>
      <c r="AC1407" t="s">
        <v>905</v>
      </c>
    </row>
    <row r="1408" spans="1:49" x14ac:dyDescent="0.25">
      <c r="A1408">
        <v>40</v>
      </c>
      <c r="B1408" t="s">
        <v>230</v>
      </c>
      <c r="C1408" t="s">
        <v>58</v>
      </c>
      <c r="D1408">
        <v>6.351</v>
      </c>
      <c r="G1408" s="1" t="s">
        <v>187</v>
      </c>
      <c r="H1408" s="1" t="s">
        <v>82</v>
      </c>
      <c r="I1408" s="1" t="s">
        <v>72</v>
      </c>
      <c r="J1408">
        <v>11</v>
      </c>
      <c r="K1408" t="s">
        <v>60</v>
      </c>
      <c r="L1408">
        <v>7000</v>
      </c>
      <c r="M1408" s="18">
        <v>0.43077546296296299</v>
      </c>
      <c r="N1408">
        <v>1.0026040000000001</v>
      </c>
      <c r="O1408">
        <v>6.0389999999999997</v>
      </c>
      <c r="Q1408" s="18">
        <v>0.34770833333333334</v>
      </c>
      <c r="R1408">
        <v>1.0704009999999999</v>
      </c>
      <c r="S1408" s="74">
        <v>5.7409999999999997</v>
      </c>
      <c r="U1408" s="18">
        <v>0.55423611111111104</v>
      </c>
      <c r="V1408">
        <v>1.3159259999999999</v>
      </c>
      <c r="W1408" s="1" t="s">
        <v>448</v>
      </c>
      <c r="AB1408" t="s">
        <v>85</v>
      </c>
      <c r="AC1408" t="s">
        <v>906</v>
      </c>
      <c r="AF1408" t="s">
        <v>176</v>
      </c>
    </row>
    <row r="1409" spans="1:49" x14ac:dyDescent="0.25">
      <c r="A1409">
        <v>41</v>
      </c>
      <c r="B1409" t="s">
        <v>230</v>
      </c>
      <c r="C1409" t="s">
        <v>58</v>
      </c>
      <c r="D1409">
        <v>7.6289999999999996</v>
      </c>
      <c r="G1409" s="1" t="s">
        <v>187</v>
      </c>
      <c r="H1409" s="1" t="s">
        <v>82</v>
      </c>
      <c r="I1409" s="1" t="s">
        <v>72</v>
      </c>
      <c r="J1409">
        <v>11</v>
      </c>
      <c r="K1409" t="s">
        <v>60</v>
      </c>
      <c r="L1409">
        <v>7000</v>
      </c>
      <c r="M1409" s="18">
        <v>0.43174768518518519</v>
      </c>
      <c r="N1409" s="19">
        <v>4.4657259999999997E-2</v>
      </c>
      <c r="O1409">
        <v>7.5119999999999996</v>
      </c>
      <c r="Q1409" s="18">
        <v>0.34865740740740742</v>
      </c>
      <c r="R1409" s="19">
        <v>7.9215530000000006E-2</v>
      </c>
      <c r="W1409" s="1" t="s">
        <v>448</v>
      </c>
      <c r="AB1409" t="s">
        <v>84</v>
      </c>
      <c r="AC1409" t="s">
        <v>907</v>
      </c>
    </row>
    <row r="1410" spans="1:49" x14ac:dyDescent="0.25">
      <c r="A1410">
        <v>42</v>
      </c>
      <c r="B1410" t="s">
        <v>230</v>
      </c>
      <c r="C1410" t="s">
        <v>201</v>
      </c>
      <c r="D1410">
        <v>8.1120000000000001</v>
      </c>
      <c r="G1410" s="1" t="s">
        <v>187</v>
      </c>
      <c r="H1410" s="1" t="s">
        <v>82</v>
      </c>
      <c r="I1410" s="1" t="s">
        <v>72</v>
      </c>
      <c r="J1410">
        <v>11</v>
      </c>
      <c r="K1410" t="s">
        <v>60</v>
      </c>
      <c r="L1410">
        <v>7000</v>
      </c>
      <c r="M1410" s="18">
        <v>0.43245370370370373</v>
      </c>
      <c r="N1410" s="19">
        <v>6.3304849999999996E-2</v>
      </c>
      <c r="O1410">
        <v>7.7240000000000002</v>
      </c>
      <c r="Q1410" s="18">
        <v>0.34936342592592595</v>
      </c>
      <c r="R1410">
        <v>8.9052099999999995E-2</v>
      </c>
      <c r="S1410" s="74">
        <v>7.6689999999999996</v>
      </c>
      <c r="U1410" s="18">
        <v>0.55517361111111108</v>
      </c>
      <c r="V1410" s="19">
        <v>8.7099999999999997E-2</v>
      </c>
      <c r="W1410" s="1" t="s">
        <v>448</v>
      </c>
      <c r="AB1410" t="s">
        <v>85</v>
      </c>
      <c r="AC1410" t="s">
        <v>908</v>
      </c>
      <c r="AD1410" s="8">
        <v>43427</v>
      </c>
      <c r="AE1410" s="83">
        <f>AD1410-I1410</f>
        <v>74</v>
      </c>
      <c r="AF1410" t="s">
        <v>151</v>
      </c>
      <c r="AG1410" t="s">
        <v>956</v>
      </c>
      <c r="AN1410" t="s">
        <v>1796</v>
      </c>
      <c r="AV1410" s="8">
        <v>43427</v>
      </c>
      <c r="AW1410">
        <v>1</v>
      </c>
    </row>
    <row r="1411" spans="1:49" x14ac:dyDescent="0.25">
      <c r="A1411">
        <v>43</v>
      </c>
      <c r="B1411" t="s">
        <v>230</v>
      </c>
      <c r="C1411" t="s">
        <v>58</v>
      </c>
      <c r="D1411">
        <v>7.4859999999999998</v>
      </c>
      <c r="G1411" s="1" t="s">
        <v>187</v>
      </c>
      <c r="H1411" s="1" t="s">
        <v>82</v>
      </c>
      <c r="I1411" s="1" t="s">
        <v>72</v>
      </c>
      <c r="J1411">
        <v>11</v>
      </c>
      <c r="K1411" t="s">
        <v>60</v>
      </c>
      <c r="L1411">
        <v>7000</v>
      </c>
      <c r="M1411" s="18">
        <v>0.43322916666666672</v>
      </c>
      <c r="N1411" s="19">
        <v>7.7747960000000005E-2</v>
      </c>
      <c r="O1411">
        <v>7.1950000000000003</v>
      </c>
      <c r="Q1411" s="18">
        <v>0.35009259259259262</v>
      </c>
      <c r="R1411" s="19">
        <v>3.3034819999999999E-2</v>
      </c>
      <c r="W1411" s="1" t="s">
        <v>448</v>
      </c>
      <c r="AB1411" t="s">
        <v>86</v>
      </c>
      <c r="AC1411" t="s">
        <v>909</v>
      </c>
      <c r="AF1411" t="s">
        <v>156</v>
      </c>
    </row>
    <row r="1412" spans="1:49" x14ac:dyDescent="0.25">
      <c r="A1412">
        <v>44</v>
      </c>
      <c r="B1412" t="s">
        <v>230</v>
      </c>
      <c r="C1412" t="s">
        <v>58</v>
      </c>
      <c r="D1412">
        <v>7.1859999999999999</v>
      </c>
      <c r="G1412" s="1" t="s">
        <v>187</v>
      </c>
      <c r="H1412" s="1" t="s">
        <v>82</v>
      </c>
      <c r="I1412" s="1" t="s">
        <v>72</v>
      </c>
      <c r="J1412">
        <v>11</v>
      </c>
      <c r="K1412" t="s">
        <v>60</v>
      </c>
      <c r="L1412">
        <v>7000</v>
      </c>
      <c r="M1412" s="18">
        <v>0.43412037037037038</v>
      </c>
      <c r="N1412" s="19">
        <v>9.6424140000000005E-2</v>
      </c>
      <c r="O1412">
        <v>6.9249999999999998</v>
      </c>
      <c r="Q1412" s="18">
        <v>0.35091435185185182</v>
      </c>
      <c r="R1412" s="19">
        <v>8.4707229999999994E-2</v>
      </c>
      <c r="W1412" s="1" t="s">
        <v>448</v>
      </c>
      <c r="AB1412" t="s">
        <v>84</v>
      </c>
      <c r="AC1412" t="s">
        <v>910</v>
      </c>
    </row>
    <row r="1413" spans="1:49" x14ac:dyDescent="0.25">
      <c r="A1413">
        <v>45</v>
      </c>
      <c r="B1413" t="s">
        <v>230</v>
      </c>
      <c r="C1413" t="s">
        <v>58</v>
      </c>
      <c r="D1413">
        <v>7.4470000000000001</v>
      </c>
      <c r="G1413" s="1" t="s">
        <v>187</v>
      </c>
      <c r="H1413" s="1" t="s">
        <v>82</v>
      </c>
      <c r="I1413" s="1" t="s">
        <v>72</v>
      </c>
      <c r="J1413">
        <v>11</v>
      </c>
      <c r="K1413" t="s">
        <v>60</v>
      </c>
      <c r="L1413">
        <v>7000</v>
      </c>
      <c r="M1413" s="18">
        <v>0.43494212962962964</v>
      </c>
      <c r="N1413">
        <v>0.82364400000000004</v>
      </c>
      <c r="O1413">
        <v>6.9390000000000001</v>
      </c>
      <c r="Q1413" s="18">
        <v>0.35181712962962958</v>
      </c>
      <c r="R1413">
        <v>0.73800909999999997</v>
      </c>
      <c r="W1413" s="1" t="s">
        <v>448</v>
      </c>
      <c r="AB1413" t="s">
        <v>84</v>
      </c>
      <c r="AC1413" t="s">
        <v>911</v>
      </c>
    </row>
    <row r="1414" spans="1:49" x14ac:dyDescent="0.25">
      <c r="A1414">
        <v>46</v>
      </c>
      <c r="B1414" t="s">
        <v>230</v>
      </c>
      <c r="C1414" t="s">
        <v>608</v>
      </c>
      <c r="G1414" s="1" t="s">
        <v>187</v>
      </c>
      <c r="H1414" s="1" t="s">
        <v>82</v>
      </c>
      <c r="I1414" s="1" t="s">
        <v>72</v>
      </c>
      <c r="J1414">
        <v>11</v>
      </c>
      <c r="K1414" t="s">
        <v>60</v>
      </c>
      <c r="L1414">
        <v>7000</v>
      </c>
      <c r="M1414" s="18">
        <v>0.43593750000000003</v>
      </c>
      <c r="N1414" s="19">
        <v>7.2502199999999999E-3</v>
      </c>
      <c r="Q1414" s="18">
        <v>0.35274305555555552</v>
      </c>
      <c r="R1414" s="19">
        <v>6.5902249999999999E-3</v>
      </c>
      <c r="U1414" s="18">
        <v>0.55593749999999997</v>
      </c>
      <c r="V1414" s="19">
        <v>5.8700000000000002E-3</v>
      </c>
      <c r="W1414" s="1" t="s">
        <v>448</v>
      </c>
    </row>
    <row r="1415" spans="1:49" x14ac:dyDescent="0.25">
      <c r="A1415">
        <v>47</v>
      </c>
      <c r="B1415" t="s">
        <v>230</v>
      </c>
      <c r="C1415" t="s">
        <v>608</v>
      </c>
      <c r="E1415" s="1" t="s">
        <v>821</v>
      </c>
      <c r="G1415" s="1" t="s">
        <v>187</v>
      </c>
      <c r="H1415" s="1" t="s">
        <v>82</v>
      </c>
      <c r="I1415" s="1" t="s">
        <v>72</v>
      </c>
      <c r="J1415">
        <v>11</v>
      </c>
      <c r="K1415" t="s">
        <v>60</v>
      </c>
      <c r="L1415">
        <v>7000</v>
      </c>
      <c r="M1415" s="18">
        <v>0.43659722222222225</v>
      </c>
      <c r="N1415" s="19">
        <v>9.0470129999999996E-3</v>
      </c>
      <c r="P1415" s="53">
        <v>0.59583333333333333</v>
      </c>
      <c r="Q1415" s="18">
        <v>0.35337962962962965</v>
      </c>
      <c r="R1415" s="19">
        <v>7.8548769999999997E-3</v>
      </c>
      <c r="T1415" s="53">
        <v>0.44027777777777777</v>
      </c>
      <c r="U1415" s="18">
        <v>0.55693287037037031</v>
      </c>
      <c r="V1415" s="19">
        <v>6.7499999999999999E-3</v>
      </c>
      <c r="W1415" s="1" t="s">
        <v>448</v>
      </c>
    </row>
    <row r="1416" spans="1:49" x14ac:dyDescent="0.25">
      <c r="A1416">
        <v>1</v>
      </c>
      <c r="C1416" t="s">
        <v>201</v>
      </c>
      <c r="G1416" s="1" t="s">
        <v>187</v>
      </c>
      <c r="I1416" s="1" t="s">
        <v>68</v>
      </c>
      <c r="J1416">
        <v>7</v>
      </c>
      <c r="K1416" t="s">
        <v>202</v>
      </c>
      <c r="W1416" s="1" t="s">
        <v>197</v>
      </c>
      <c r="AB1416" t="s">
        <v>85</v>
      </c>
      <c r="AC1416" t="str">
        <f>"A2-7"&amp;AB1416&amp;"-"&amp;AF1416</f>
        <v>A2-7RT-A1</v>
      </c>
      <c r="AD1416" s="8">
        <v>43403</v>
      </c>
      <c r="AE1416" s="83">
        <f>AD1416-I1416</f>
        <v>54</v>
      </c>
      <c r="AF1416" t="s">
        <v>247</v>
      </c>
      <c r="AG1416" t="s">
        <v>956</v>
      </c>
      <c r="AN1416" t="s">
        <v>1765</v>
      </c>
      <c r="AV1416" s="8">
        <v>43403</v>
      </c>
      <c r="AW1416">
        <v>1</v>
      </c>
    </row>
    <row r="1417" spans="1:49" x14ac:dyDescent="0.25">
      <c r="A1417">
        <v>2</v>
      </c>
      <c r="C1417" t="s">
        <v>201</v>
      </c>
      <c r="G1417" s="1" t="s">
        <v>187</v>
      </c>
      <c r="I1417" s="1" t="s">
        <v>68</v>
      </c>
      <c r="J1417">
        <v>7</v>
      </c>
      <c r="K1417" t="s">
        <v>202</v>
      </c>
      <c r="W1417" s="1" t="s">
        <v>197</v>
      </c>
      <c r="AB1417" t="s">
        <v>85</v>
      </c>
      <c r="AC1417" t="str">
        <f>"A2-7"&amp;AB1417&amp;"-"&amp;AF1417</f>
        <v>A2-7RT-A2</v>
      </c>
      <c r="AF1417" t="s">
        <v>120</v>
      </c>
    </row>
    <row r="1418" spans="1:49" x14ac:dyDescent="0.25">
      <c r="A1418">
        <v>1</v>
      </c>
      <c r="C1418" t="s">
        <v>201</v>
      </c>
      <c r="G1418" s="1" t="s">
        <v>187</v>
      </c>
      <c r="I1418" s="1" t="s">
        <v>68</v>
      </c>
      <c r="J1418">
        <v>7</v>
      </c>
      <c r="K1418" t="s">
        <v>202</v>
      </c>
      <c r="W1418" s="1" t="s">
        <v>197</v>
      </c>
      <c r="AB1418" t="s">
        <v>86</v>
      </c>
      <c r="AC1418" t="str">
        <f>"A2-7"&amp;AB1418&amp;"-"&amp;AF1418</f>
        <v>A2-7SO-A1</v>
      </c>
      <c r="AF1418" t="s">
        <v>247</v>
      </c>
    </row>
    <row r="1419" spans="1:49" x14ac:dyDescent="0.25">
      <c r="A1419">
        <v>2</v>
      </c>
      <c r="C1419" t="s">
        <v>201</v>
      </c>
      <c r="G1419" s="1" t="s">
        <v>187</v>
      </c>
      <c r="I1419" s="1" t="s">
        <v>68</v>
      </c>
      <c r="J1419">
        <v>7</v>
      </c>
      <c r="K1419" t="s">
        <v>202</v>
      </c>
      <c r="W1419" s="1" t="s">
        <v>197</v>
      </c>
      <c r="AB1419" t="s">
        <v>86</v>
      </c>
      <c r="AC1419" t="str">
        <f>"A2-7"&amp;AB1419&amp;"-"&amp;AF1419</f>
        <v>A2-7SO-A2</v>
      </c>
      <c r="AF1419" t="s">
        <v>120</v>
      </c>
    </row>
    <row r="1420" spans="1:49" x14ac:dyDescent="0.25">
      <c r="A1420">
        <v>1</v>
      </c>
      <c r="C1420" t="s">
        <v>59</v>
      </c>
      <c r="G1420" s="1" t="s">
        <v>87</v>
      </c>
      <c r="I1420" s="1" t="s">
        <v>68</v>
      </c>
      <c r="J1420">
        <v>22</v>
      </c>
      <c r="K1420" t="s">
        <v>60</v>
      </c>
      <c r="W1420" s="1" t="s">
        <v>197</v>
      </c>
      <c r="AB1420" t="s">
        <v>84</v>
      </c>
      <c r="AC1420" t="s">
        <v>912</v>
      </c>
    </row>
    <row r="1421" spans="1:49" x14ac:dyDescent="0.25">
      <c r="A1421">
        <v>2</v>
      </c>
      <c r="C1421" t="s">
        <v>59</v>
      </c>
      <c r="G1421" s="1" t="s">
        <v>87</v>
      </c>
      <c r="I1421" s="1" t="s">
        <v>68</v>
      </c>
      <c r="J1421">
        <v>22</v>
      </c>
      <c r="K1421" t="s">
        <v>60</v>
      </c>
      <c r="W1421" s="1" t="s">
        <v>197</v>
      </c>
      <c r="AB1421" t="s">
        <v>84</v>
      </c>
      <c r="AC1421" t="s">
        <v>913</v>
      </c>
    </row>
    <row r="1422" spans="1:49" x14ac:dyDescent="0.25">
      <c r="A1422">
        <v>3</v>
      </c>
      <c r="C1422" t="s">
        <v>59</v>
      </c>
      <c r="G1422" s="1" t="s">
        <v>87</v>
      </c>
      <c r="I1422" s="1" t="s">
        <v>68</v>
      </c>
      <c r="J1422">
        <v>22</v>
      </c>
      <c r="K1422" t="s">
        <v>60</v>
      </c>
      <c r="W1422" s="1" t="s">
        <v>197</v>
      </c>
      <c r="AB1422" t="s">
        <v>85</v>
      </c>
      <c r="AC1422" t="str">
        <f t="shared" ref="AC1422:AC1427" si="26">"A2-7"&amp;AB1422&amp;"-"&amp;AF1422</f>
        <v>A2-7RT-A3</v>
      </c>
      <c r="AF1422" t="s">
        <v>245</v>
      </c>
    </row>
    <row r="1423" spans="1:49" x14ac:dyDescent="0.25">
      <c r="A1423">
        <v>4</v>
      </c>
      <c r="C1423" t="s">
        <v>59</v>
      </c>
      <c r="G1423" s="1" t="s">
        <v>87</v>
      </c>
      <c r="I1423" s="1" t="s">
        <v>68</v>
      </c>
      <c r="J1423">
        <v>22</v>
      </c>
      <c r="K1423" t="s">
        <v>60</v>
      </c>
      <c r="W1423" s="1" t="s">
        <v>197</v>
      </c>
      <c r="AB1423" t="s">
        <v>85</v>
      </c>
      <c r="AC1423" t="str">
        <f t="shared" si="26"/>
        <v>A2-7RT-A4</v>
      </c>
      <c r="AF1423" t="s">
        <v>252</v>
      </c>
    </row>
    <row r="1424" spans="1:49" x14ac:dyDescent="0.25">
      <c r="A1424">
        <v>5</v>
      </c>
      <c r="C1424" t="s">
        <v>59</v>
      </c>
      <c r="G1424" s="1" t="s">
        <v>87</v>
      </c>
      <c r="I1424" s="1" t="s">
        <v>68</v>
      </c>
      <c r="J1424">
        <v>22</v>
      </c>
      <c r="K1424" t="s">
        <v>60</v>
      </c>
      <c r="W1424" s="1" t="s">
        <v>197</v>
      </c>
      <c r="AB1424" t="s">
        <v>85</v>
      </c>
      <c r="AC1424" t="str">
        <f t="shared" si="26"/>
        <v>A2-7RT-A5</v>
      </c>
      <c r="AF1424" t="s">
        <v>246</v>
      </c>
    </row>
    <row r="1425" spans="1:49" x14ac:dyDescent="0.25">
      <c r="A1425">
        <v>3</v>
      </c>
      <c r="C1425" t="s">
        <v>59</v>
      </c>
      <c r="G1425" s="1" t="s">
        <v>87</v>
      </c>
      <c r="I1425" s="1" t="s">
        <v>68</v>
      </c>
      <c r="J1425">
        <v>22</v>
      </c>
      <c r="K1425" t="s">
        <v>60</v>
      </c>
      <c r="W1425" s="1" t="s">
        <v>197</v>
      </c>
      <c r="AB1425" t="s">
        <v>86</v>
      </c>
      <c r="AC1425" t="str">
        <f t="shared" si="26"/>
        <v>A2-7SO-A3</v>
      </c>
      <c r="AF1425" t="s">
        <v>245</v>
      </c>
    </row>
    <row r="1426" spans="1:49" x14ac:dyDescent="0.25">
      <c r="A1426">
        <v>4</v>
      </c>
      <c r="C1426" t="s">
        <v>59</v>
      </c>
      <c r="G1426" s="1" t="s">
        <v>87</v>
      </c>
      <c r="I1426" s="1" t="s">
        <v>68</v>
      </c>
      <c r="J1426">
        <v>22</v>
      </c>
      <c r="K1426" t="s">
        <v>60</v>
      </c>
      <c r="W1426" s="1" t="s">
        <v>197</v>
      </c>
      <c r="AB1426" t="s">
        <v>86</v>
      </c>
      <c r="AC1426" t="str">
        <f t="shared" si="26"/>
        <v>A2-7SO-A4</v>
      </c>
      <c r="AF1426" t="s">
        <v>252</v>
      </c>
    </row>
    <row r="1427" spans="1:49" x14ac:dyDescent="0.25">
      <c r="A1427">
        <v>5</v>
      </c>
      <c r="C1427" t="s">
        <v>59</v>
      </c>
      <c r="G1427" s="1" t="s">
        <v>87</v>
      </c>
      <c r="I1427" s="1" t="s">
        <v>68</v>
      </c>
      <c r="J1427">
        <v>22</v>
      </c>
      <c r="K1427" t="s">
        <v>60</v>
      </c>
      <c r="W1427" s="1" t="s">
        <v>197</v>
      </c>
      <c r="AB1427" t="s">
        <v>86</v>
      </c>
      <c r="AC1427" t="str">
        <f t="shared" si="26"/>
        <v>A2-7SO-A5</v>
      </c>
      <c r="AF1427" t="s">
        <v>246</v>
      </c>
    </row>
    <row r="1428" spans="1:49" x14ac:dyDescent="0.25">
      <c r="A1428">
        <v>3</v>
      </c>
      <c r="C1428" t="s">
        <v>59</v>
      </c>
      <c r="G1428" s="1" t="s">
        <v>187</v>
      </c>
      <c r="I1428" s="1" t="s">
        <v>68</v>
      </c>
      <c r="J1428">
        <v>7</v>
      </c>
      <c r="K1428" t="s">
        <v>60</v>
      </c>
      <c r="W1428" s="1" t="s">
        <v>197</v>
      </c>
      <c r="AB1428" t="s">
        <v>84</v>
      </c>
      <c r="AC1428" t="s">
        <v>914</v>
      </c>
    </row>
    <row r="1429" spans="1:49" x14ac:dyDescent="0.25">
      <c r="A1429">
        <v>4</v>
      </c>
      <c r="C1429" t="s">
        <v>59</v>
      </c>
      <c r="G1429" s="1" t="s">
        <v>187</v>
      </c>
      <c r="I1429" s="1" t="s">
        <v>68</v>
      </c>
      <c r="J1429">
        <v>7</v>
      </c>
      <c r="K1429" t="s">
        <v>60</v>
      </c>
      <c r="W1429" s="1" t="s">
        <v>197</v>
      </c>
      <c r="AB1429" t="s">
        <v>84</v>
      </c>
      <c r="AC1429" t="s">
        <v>915</v>
      </c>
    </row>
    <row r="1430" spans="1:49" x14ac:dyDescent="0.25">
      <c r="A1430">
        <v>6</v>
      </c>
      <c r="C1430" t="s">
        <v>59</v>
      </c>
      <c r="G1430" s="1" t="s">
        <v>187</v>
      </c>
      <c r="I1430" s="1" t="s">
        <v>68</v>
      </c>
      <c r="J1430">
        <v>7</v>
      </c>
      <c r="K1430" t="s">
        <v>60</v>
      </c>
      <c r="W1430" s="1" t="s">
        <v>197</v>
      </c>
      <c r="AB1430" t="s">
        <v>85</v>
      </c>
      <c r="AC1430" t="str">
        <f>"A2-7"&amp;AB1430&amp;"-"&amp;AF1430</f>
        <v>A2-7RT-A6</v>
      </c>
      <c r="AD1430" s="8">
        <v>43413</v>
      </c>
      <c r="AE1430" s="83">
        <f>AD1430-I1430</f>
        <v>64</v>
      </c>
      <c r="AF1430" t="s">
        <v>244</v>
      </c>
      <c r="AG1430" t="s">
        <v>956</v>
      </c>
      <c r="AH1430" s="8">
        <v>43413</v>
      </c>
      <c r="AI1430">
        <v>31</v>
      </c>
      <c r="AJ1430">
        <v>2</v>
      </c>
      <c r="AK1430" s="53">
        <v>0.48958333333333331</v>
      </c>
      <c r="AL1430" s="8">
        <v>43421</v>
      </c>
      <c r="AM1430" s="53">
        <v>0.84722222222222221</v>
      </c>
      <c r="AO1430">
        <v>4</v>
      </c>
      <c r="AP1430">
        <v>31</v>
      </c>
      <c r="AQ1430" s="8">
        <v>43421</v>
      </c>
      <c r="AR1430" s="53">
        <v>0.84722222222222221</v>
      </c>
      <c r="AS1430" s="8">
        <v>43516</v>
      </c>
      <c r="AT1430" s="53">
        <v>0.83333333333333337</v>
      </c>
      <c r="AV1430" s="8">
        <v>43516</v>
      </c>
      <c r="AW1430">
        <v>0</v>
      </c>
    </row>
    <row r="1431" spans="1:49" x14ac:dyDescent="0.25">
      <c r="A1431">
        <v>7</v>
      </c>
      <c r="C1431" t="s">
        <v>59</v>
      </c>
      <c r="G1431" s="1" t="s">
        <v>187</v>
      </c>
      <c r="I1431" s="1" t="s">
        <v>68</v>
      </c>
      <c r="J1431">
        <v>7</v>
      </c>
      <c r="K1431" t="s">
        <v>60</v>
      </c>
      <c r="W1431" s="1" t="s">
        <v>197</v>
      </c>
      <c r="AB1431" t="s">
        <v>85</v>
      </c>
      <c r="AC1431" t="str">
        <f>"A2-7"&amp;AB1431&amp;"-"&amp;AF1431</f>
        <v>A2-7RT-A7</v>
      </c>
      <c r="AF1431" t="s">
        <v>164</v>
      </c>
    </row>
    <row r="1432" spans="1:49" x14ac:dyDescent="0.25">
      <c r="A1432">
        <v>6</v>
      </c>
      <c r="C1432" t="s">
        <v>59</v>
      </c>
      <c r="G1432" s="1" t="s">
        <v>187</v>
      </c>
      <c r="I1432" s="1" t="s">
        <v>68</v>
      </c>
      <c r="J1432">
        <v>7</v>
      </c>
      <c r="K1432" t="s">
        <v>60</v>
      </c>
      <c r="W1432" s="1" t="s">
        <v>197</v>
      </c>
      <c r="AB1432" t="s">
        <v>86</v>
      </c>
      <c r="AC1432" t="str">
        <f>"A2-7"&amp;AB1432&amp;"-"&amp;AF1432</f>
        <v>A2-7SO-A6</v>
      </c>
      <c r="AF1432" t="s">
        <v>244</v>
      </c>
    </row>
    <row r="1433" spans="1:49" x14ac:dyDescent="0.25">
      <c r="A1433">
        <v>7</v>
      </c>
      <c r="C1433" t="s">
        <v>59</v>
      </c>
      <c r="G1433" s="1" t="s">
        <v>187</v>
      </c>
      <c r="I1433" s="1" t="s">
        <v>68</v>
      </c>
      <c r="J1433">
        <v>7</v>
      </c>
      <c r="K1433" t="s">
        <v>60</v>
      </c>
      <c r="W1433" s="1" t="s">
        <v>197</v>
      </c>
      <c r="AB1433" t="s">
        <v>86</v>
      </c>
      <c r="AC1433" t="str">
        <f>"A2-7"&amp;AB1433&amp;"-"&amp;AF1433</f>
        <v>A2-7SO-A7</v>
      </c>
      <c r="AF1433" t="s">
        <v>164</v>
      </c>
    </row>
    <row r="1434" spans="1:49" x14ac:dyDescent="0.25">
      <c r="A1434">
        <v>5</v>
      </c>
      <c r="C1434" t="s">
        <v>58</v>
      </c>
      <c r="G1434" s="1" t="s">
        <v>87</v>
      </c>
      <c r="I1434" s="1" t="s">
        <v>68</v>
      </c>
      <c r="J1434">
        <v>7</v>
      </c>
      <c r="K1434" t="s">
        <v>60</v>
      </c>
      <c r="W1434" s="1" t="s">
        <v>197</v>
      </c>
      <c r="AB1434" t="s">
        <v>84</v>
      </c>
      <c r="AC1434" t="s">
        <v>916</v>
      </c>
    </row>
    <row r="1435" spans="1:49" x14ac:dyDescent="0.25">
      <c r="A1435">
        <v>6</v>
      </c>
      <c r="C1435" t="s">
        <v>58</v>
      </c>
      <c r="G1435" s="1" t="s">
        <v>87</v>
      </c>
      <c r="I1435" s="1" t="s">
        <v>68</v>
      </c>
      <c r="J1435">
        <v>7</v>
      </c>
      <c r="K1435" t="s">
        <v>60</v>
      </c>
      <c r="W1435" s="1" t="s">
        <v>197</v>
      </c>
      <c r="AB1435" t="s">
        <v>84</v>
      </c>
      <c r="AC1435" t="s">
        <v>917</v>
      </c>
    </row>
    <row r="1436" spans="1:49" x14ac:dyDescent="0.25">
      <c r="A1436">
        <v>7</v>
      </c>
      <c r="C1436" t="s">
        <v>58</v>
      </c>
      <c r="G1436" s="1" t="s">
        <v>87</v>
      </c>
      <c r="I1436" s="1" t="s">
        <v>68</v>
      </c>
      <c r="J1436">
        <v>7</v>
      </c>
      <c r="K1436" t="s">
        <v>60</v>
      </c>
      <c r="W1436" s="1" t="s">
        <v>197</v>
      </c>
      <c r="AB1436" t="s">
        <v>84</v>
      </c>
      <c r="AC1436" t="s">
        <v>918</v>
      </c>
    </row>
    <row r="1437" spans="1:49" x14ac:dyDescent="0.25">
      <c r="A1437">
        <v>8</v>
      </c>
      <c r="C1437" t="s">
        <v>58</v>
      </c>
      <c r="G1437" s="1" t="s">
        <v>87</v>
      </c>
      <c r="I1437" s="1" t="s">
        <v>68</v>
      </c>
      <c r="J1437">
        <v>7</v>
      </c>
      <c r="K1437" t="s">
        <v>60</v>
      </c>
      <c r="W1437" s="1" t="s">
        <v>197</v>
      </c>
      <c r="AB1437" t="s">
        <v>84</v>
      </c>
      <c r="AC1437" t="s">
        <v>919</v>
      </c>
    </row>
    <row r="1438" spans="1:49" x14ac:dyDescent="0.25">
      <c r="A1438">
        <v>9</v>
      </c>
      <c r="C1438" t="s">
        <v>58</v>
      </c>
      <c r="G1438" s="1" t="s">
        <v>87</v>
      </c>
      <c r="I1438" s="1" t="s">
        <v>68</v>
      </c>
      <c r="J1438">
        <v>7</v>
      </c>
      <c r="K1438" t="s">
        <v>60</v>
      </c>
      <c r="W1438" s="1" t="s">
        <v>197</v>
      </c>
      <c r="AB1438" t="s">
        <v>84</v>
      </c>
      <c r="AC1438" t="s">
        <v>920</v>
      </c>
    </row>
    <row r="1439" spans="1:49" x14ac:dyDescent="0.25">
      <c r="A1439">
        <v>10</v>
      </c>
      <c r="C1439" t="s">
        <v>58</v>
      </c>
      <c r="G1439" s="1" t="s">
        <v>87</v>
      </c>
      <c r="I1439" s="1" t="s">
        <v>68</v>
      </c>
      <c r="J1439">
        <v>7</v>
      </c>
      <c r="K1439" t="s">
        <v>60</v>
      </c>
      <c r="W1439" s="1" t="s">
        <v>197</v>
      </c>
      <c r="AB1439" t="s">
        <v>84</v>
      </c>
      <c r="AC1439" t="s">
        <v>921</v>
      </c>
    </row>
    <row r="1440" spans="1:49" x14ac:dyDescent="0.25">
      <c r="A1440">
        <v>8</v>
      </c>
      <c r="C1440" t="s">
        <v>58</v>
      </c>
      <c r="G1440" s="1" t="s">
        <v>87</v>
      </c>
      <c r="I1440" s="1" t="s">
        <v>68</v>
      </c>
      <c r="J1440">
        <v>7</v>
      </c>
      <c r="K1440" t="s">
        <v>60</v>
      </c>
      <c r="W1440" s="1" t="s">
        <v>197</v>
      </c>
      <c r="AB1440" t="s">
        <v>85</v>
      </c>
      <c r="AC1440" t="str">
        <f t="shared" ref="AC1440:AC1451" si="27">"A2-7"&amp;AB1440&amp;"-"&amp;AF1440</f>
        <v>A2-7RT-C1</v>
      </c>
      <c r="AD1440" s="8">
        <v>43380</v>
      </c>
      <c r="AE1440">
        <v>31</v>
      </c>
      <c r="AF1440" t="s">
        <v>146</v>
      </c>
      <c r="AG1440" t="s">
        <v>956</v>
      </c>
      <c r="AI1440">
        <v>16</v>
      </c>
      <c r="AJ1440">
        <v>1</v>
      </c>
      <c r="AK1440" s="53">
        <v>0.52430555555555558</v>
      </c>
      <c r="AL1440" s="8">
        <v>43392</v>
      </c>
      <c r="AM1440" s="53">
        <v>0.47222222222222227</v>
      </c>
      <c r="AR1440" s="53"/>
      <c r="AV1440" s="8">
        <v>43392</v>
      </c>
      <c r="AW1440">
        <v>0</v>
      </c>
    </row>
    <row r="1441" spans="1:49" x14ac:dyDescent="0.25">
      <c r="A1441">
        <v>9</v>
      </c>
      <c r="C1441" t="s">
        <v>58</v>
      </c>
      <c r="G1441" s="1" t="s">
        <v>87</v>
      </c>
      <c r="I1441" s="1" t="s">
        <v>68</v>
      </c>
      <c r="J1441">
        <v>7</v>
      </c>
      <c r="K1441" t="s">
        <v>60</v>
      </c>
      <c r="W1441" s="1" t="s">
        <v>197</v>
      </c>
      <c r="AB1441" t="s">
        <v>85</v>
      </c>
      <c r="AC1441" t="str">
        <f t="shared" si="27"/>
        <v>A2-7RT-C2</v>
      </c>
      <c r="AD1441" s="8">
        <v>43393</v>
      </c>
      <c r="AE1441">
        <v>44</v>
      </c>
      <c r="AF1441" t="s">
        <v>149</v>
      </c>
      <c r="AG1441" t="s">
        <v>956</v>
      </c>
      <c r="AH1441" s="8">
        <v>43400</v>
      </c>
      <c r="AI1441">
        <v>11</v>
      </c>
      <c r="AJ1441">
        <v>2</v>
      </c>
      <c r="AK1441" s="53">
        <v>2.0833333333333332E-2</v>
      </c>
      <c r="AL1441" s="8">
        <v>43468</v>
      </c>
      <c r="AM1441" s="53">
        <v>0.83333333333333337</v>
      </c>
      <c r="AN1441" t="s">
        <v>1761</v>
      </c>
      <c r="AO1441">
        <v>3</v>
      </c>
      <c r="AP1441">
        <v>28</v>
      </c>
      <c r="AQ1441" s="8">
        <v>43468</v>
      </c>
      <c r="AR1441" s="53">
        <v>0.83333333333333337</v>
      </c>
      <c r="AS1441" s="8">
        <v>43516</v>
      </c>
      <c r="AT1441" s="53">
        <v>0.83333333333333337</v>
      </c>
      <c r="AV1441" s="8">
        <v>43516</v>
      </c>
      <c r="AW1441">
        <v>0</v>
      </c>
    </row>
    <row r="1442" spans="1:49" x14ac:dyDescent="0.25">
      <c r="A1442">
        <v>10</v>
      </c>
      <c r="C1442" t="s">
        <v>58</v>
      </c>
      <c r="G1442" s="1" t="s">
        <v>87</v>
      </c>
      <c r="I1442" s="1" t="s">
        <v>68</v>
      </c>
      <c r="J1442">
        <v>7</v>
      </c>
      <c r="K1442" t="s">
        <v>60</v>
      </c>
      <c r="W1442" s="1" t="s">
        <v>197</v>
      </c>
      <c r="AB1442" t="s">
        <v>85</v>
      </c>
      <c r="AC1442" t="str">
        <f t="shared" si="27"/>
        <v>A2-7RT-C3</v>
      </c>
      <c r="AD1442" s="8">
        <v>43381</v>
      </c>
      <c r="AE1442">
        <v>32</v>
      </c>
      <c r="AF1442" t="s">
        <v>301</v>
      </c>
      <c r="AG1442" t="s">
        <v>956</v>
      </c>
      <c r="AI1442">
        <v>14</v>
      </c>
      <c r="AJ1442">
        <v>1</v>
      </c>
      <c r="AK1442" s="53">
        <v>0.54999999999999993</v>
      </c>
      <c r="AL1442" s="8">
        <v>43389</v>
      </c>
      <c r="AM1442" s="53">
        <v>0.81944444444444453</v>
      </c>
      <c r="AO1442">
        <v>7</v>
      </c>
      <c r="AP1442">
        <v>32</v>
      </c>
      <c r="AQ1442" s="8">
        <v>43389</v>
      </c>
      <c r="AR1442" s="53">
        <v>0.81944444444444453</v>
      </c>
      <c r="AS1442" s="8">
        <v>43430</v>
      </c>
      <c r="AT1442" s="53">
        <v>0.86111111111111116</v>
      </c>
      <c r="AV1442" s="8">
        <v>43430</v>
      </c>
      <c r="AW1442">
        <v>0</v>
      </c>
    </row>
    <row r="1443" spans="1:49" x14ac:dyDescent="0.25">
      <c r="A1443">
        <v>11</v>
      </c>
      <c r="C1443" t="s">
        <v>58</v>
      </c>
      <c r="G1443" s="1" t="s">
        <v>87</v>
      </c>
      <c r="I1443" s="1" t="s">
        <v>68</v>
      </c>
      <c r="J1443">
        <v>7</v>
      </c>
      <c r="K1443" t="s">
        <v>60</v>
      </c>
      <c r="W1443" s="1" t="s">
        <v>197</v>
      </c>
      <c r="AB1443" t="s">
        <v>85</v>
      </c>
      <c r="AC1443" t="str">
        <f t="shared" si="27"/>
        <v>A2-7RT-C4</v>
      </c>
      <c r="AD1443" s="8">
        <v>43378</v>
      </c>
      <c r="AE1443">
        <v>29</v>
      </c>
      <c r="AF1443" t="s">
        <v>161</v>
      </c>
      <c r="AG1443" t="s">
        <v>956</v>
      </c>
      <c r="AI1443">
        <v>4</v>
      </c>
      <c r="AJ1443">
        <v>1</v>
      </c>
      <c r="AK1443" s="53">
        <v>0.49305555555555558</v>
      </c>
      <c r="AL1443" s="8">
        <v>43387</v>
      </c>
      <c r="AM1443" s="53">
        <v>0.83333333333333337</v>
      </c>
    </row>
    <row r="1444" spans="1:49" x14ac:dyDescent="0.25">
      <c r="A1444">
        <v>12</v>
      </c>
      <c r="C1444" t="s">
        <v>58</v>
      </c>
      <c r="G1444" s="1" t="s">
        <v>87</v>
      </c>
      <c r="I1444" s="1" t="s">
        <v>68</v>
      </c>
      <c r="J1444">
        <v>7</v>
      </c>
      <c r="K1444" t="s">
        <v>60</v>
      </c>
      <c r="W1444" s="1" t="s">
        <v>197</v>
      </c>
      <c r="AB1444" t="s">
        <v>85</v>
      </c>
      <c r="AC1444" t="str">
        <f t="shared" si="27"/>
        <v>A2-7RT-C5</v>
      </c>
      <c r="AF1444" t="s">
        <v>123</v>
      </c>
    </row>
    <row r="1445" spans="1:49" x14ac:dyDescent="0.25">
      <c r="A1445">
        <v>13</v>
      </c>
      <c r="C1445" t="s">
        <v>58</v>
      </c>
      <c r="G1445" s="1" t="s">
        <v>87</v>
      </c>
      <c r="I1445" s="1" t="s">
        <v>68</v>
      </c>
      <c r="J1445">
        <v>7</v>
      </c>
      <c r="K1445" t="s">
        <v>60</v>
      </c>
      <c r="W1445" s="1" t="s">
        <v>197</v>
      </c>
      <c r="AB1445" t="s">
        <v>85</v>
      </c>
      <c r="AC1445" t="str">
        <f t="shared" si="27"/>
        <v>A2-7RT-C6</v>
      </c>
      <c r="AF1445" t="s">
        <v>168</v>
      </c>
    </row>
    <row r="1446" spans="1:49" x14ac:dyDescent="0.25">
      <c r="A1446">
        <v>8</v>
      </c>
      <c r="C1446" t="s">
        <v>58</v>
      </c>
      <c r="G1446" s="1" t="s">
        <v>87</v>
      </c>
      <c r="I1446" s="1" t="s">
        <v>68</v>
      </c>
      <c r="J1446">
        <v>7</v>
      </c>
      <c r="K1446" t="s">
        <v>60</v>
      </c>
      <c r="W1446" s="1" t="s">
        <v>197</v>
      </c>
      <c r="AB1446" t="s">
        <v>86</v>
      </c>
      <c r="AC1446" t="str">
        <f t="shared" si="27"/>
        <v>A2-7SO-C1</v>
      </c>
      <c r="AF1446" t="s">
        <v>146</v>
      </c>
    </row>
    <row r="1447" spans="1:49" x14ac:dyDescent="0.25">
      <c r="A1447">
        <v>9</v>
      </c>
      <c r="C1447" t="s">
        <v>58</v>
      </c>
      <c r="G1447" s="1" t="s">
        <v>87</v>
      </c>
      <c r="I1447" s="1" t="s">
        <v>68</v>
      </c>
      <c r="J1447">
        <v>7</v>
      </c>
      <c r="K1447" t="s">
        <v>60</v>
      </c>
      <c r="W1447" s="1" t="s">
        <v>197</v>
      </c>
      <c r="AB1447" t="s">
        <v>86</v>
      </c>
      <c r="AC1447" t="str">
        <f t="shared" si="27"/>
        <v>A2-7SO-C2</v>
      </c>
      <c r="AF1447" t="s">
        <v>149</v>
      </c>
    </row>
    <row r="1448" spans="1:49" x14ac:dyDescent="0.25">
      <c r="A1448">
        <v>10</v>
      </c>
      <c r="C1448" t="s">
        <v>58</v>
      </c>
      <c r="G1448" s="1" t="s">
        <v>87</v>
      </c>
      <c r="I1448" s="1" t="s">
        <v>68</v>
      </c>
      <c r="J1448">
        <v>7</v>
      </c>
      <c r="K1448" t="s">
        <v>60</v>
      </c>
      <c r="W1448" s="1" t="s">
        <v>197</v>
      </c>
      <c r="AB1448" t="s">
        <v>86</v>
      </c>
      <c r="AC1448" t="str">
        <f t="shared" si="27"/>
        <v>A2-7SO-C3</v>
      </c>
      <c r="AF1448" t="s">
        <v>301</v>
      </c>
    </row>
    <row r="1449" spans="1:49" x14ac:dyDescent="0.25">
      <c r="A1449">
        <v>11</v>
      </c>
      <c r="C1449" t="s">
        <v>58</v>
      </c>
      <c r="G1449" s="1" t="s">
        <v>87</v>
      </c>
      <c r="I1449" s="1" t="s">
        <v>68</v>
      </c>
      <c r="J1449">
        <v>7</v>
      </c>
      <c r="K1449" t="s">
        <v>60</v>
      </c>
      <c r="W1449" s="1" t="s">
        <v>197</v>
      </c>
      <c r="AB1449" t="s">
        <v>86</v>
      </c>
      <c r="AC1449" t="str">
        <f t="shared" si="27"/>
        <v>A2-7SO-C4</v>
      </c>
      <c r="AF1449" t="s">
        <v>161</v>
      </c>
    </row>
    <row r="1450" spans="1:49" x14ac:dyDescent="0.25">
      <c r="A1450">
        <v>12</v>
      </c>
      <c r="C1450" t="s">
        <v>58</v>
      </c>
      <c r="G1450" s="1" t="s">
        <v>87</v>
      </c>
      <c r="I1450" s="1" t="s">
        <v>68</v>
      </c>
      <c r="J1450">
        <v>7</v>
      </c>
      <c r="K1450" t="s">
        <v>60</v>
      </c>
      <c r="W1450" s="1" t="s">
        <v>197</v>
      </c>
      <c r="AB1450" t="s">
        <v>86</v>
      </c>
      <c r="AC1450" t="str">
        <f t="shared" si="27"/>
        <v>A2-7SO-C5</v>
      </c>
      <c r="AF1450" t="s">
        <v>123</v>
      </c>
    </row>
    <row r="1451" spans="1:49" x14ac:dyDescent="0.25">
      <c r="A1451">
        <v>13</v>
      </c>
      <c r="C1451" t="s">
        <v>58</v>
      </c>
      <c r="G1451" s="1" t="s">
        <v>87</v>
      </c>
      <c r="I1451" s="1" t="s">
        <v>68</v>
      </c>
      <c r="J1451">
        <v>7</v>
      </c>
      <c r="K1451" t="s">
        <v>60</v>
      </c>
      <c r="W1451" s="1" t="s">
        <v>197</v>
      </c>
      <c r="AB1451" t="s">
        <v>86</v>
      </c>
      <c r="AC1451" t="str">
        <f t="shared" si="27"/>
        <v>A2-7SO-C6</v>
      </c>
      <c r="AF1451" t="s">
        <v>168</v>
      </c>
    </row>
    <row r="1452" spans="1:49" x14ac:dyDescent="0.25">
      <c r="A1452">
        <v>11</v>
      </c>
      <c r="C1452" t="s">
        <v>201</v>
      </c>
      <c r="G1452" s="1" t="s">
        <v>187</v>
      </c>
      <c r="I1452" s="1" t="s">
        <v>68</v>
      </c>
      <c r="J1452">
        <v>7</v>
      </c>
      <c r="K1452" t="s">
        <v>60</v>
      </c>
      <c r="W1452" s="1" t="s">
        <v>197</v>
      </c>
      <c r="AB1452" t="s">
        <v>84</v>
      </c>
      <c r="AC1452" t="s">
        <v>922</v>
      </c>
    </row>
    <row r="1453" spans="1:49" x14ac:dyDescent="0.25">
      <c r="A1453">
        <v>12</v>
      </c>
      <c r="C1453" t="s">
        <v>201</v>
      </c>
      <c r="G1453" s="1" t="s">
        <v>187</v>
      </c>
      <c r="I1453" s="1" t="s">
        <v>68</v>
      </c>
      <c r="J1453">
        <v>7</v>
      </c>
      <c r="K1453" t="s">
        <v>60</v>
      </c>
      <c r="W1453" s="1" t="s">
        <v>197</v>
      </c>
      <c r="AB1453" t="s">
        <v>84</v>
      </c>
      <c r="AC1453" t="s">
        <v>923</v>
      </c>
    </row>
    <row r="1454" spans="1:49" x14ac:dyDescent="0.25">
      <c r="A1454">
        <v>13</v>
      </c>
      <c r="C1454" t="s">
        <v>201</v>
      </c>
      <c r="G1454" s="1" t="s">
        <v>187</v>
      </c>
      <c r="I1454" s="1" t="s">
        <v>68</v>
      </c>
      <c r="J1454">
        <v>7</v>
      </c>
      <c r="K1454" t="s">
        <v>60</v>
      </c>
      <c r="W1454" s="1" t="s">
        <v>197</v>
      </c>
      <c r="AB1454" t="s">
        <v>84</v>
      </c>
      <c r="AC1454" t="s">
        <v>924</v>
      </c>
    </row>
    <row r="1455" spans="1:49" x14ac:dyDescent="0.25">
      <c r="A1455">
        <v>14</v>
      </c>
      <c r="C1455" t="s">
        <v>201</v>
      </c>
      <c r="G1455" s="1" t="s">
        <v>187</v>
      </c>
      <c r="I1455" s="1" t="s">
        <v>68</v>
      </c>
      <c r="J1455">
        <v>7</v>
      </c>
      <c r="K1455" t="s">
        <v>60</v>
      </c>
      <c r="W1455" s="1" t="s">
        <v>197</v>
      </c>
      <c r="AB1455" t="s">
        <v>84</v>
      </c>
      <c r="AC1455" t="s">
        <v>925</v>
      </c>
    </row>
    <row r="1456" spans="1:49" x14ac:dyDescent="0.25">
      <c r="A1456">
        <v>15</v>
      </c>
      <c r="C1456" t="s">
        <v>201</v>
      </c>
      <c r="G1456" s="1" t="s">
        <v>187</v>
      </c>
      <c r="I1456" s="1" t="s">
        <v>68</v>
      </c>
      <c r="J1456">
        <v>7</v>
      </c>
      <c r="K1456" t="s">
        <v>60</v>
      </c>
      <c r="W1456" s="1" t="s">
        <v>197</v>
      </c>
      <c r="AB1456" t="s">
        <v>84</v>
      </c>
      <c r="AC1456" t="s">
        <v>926</v>
      </c>
    </row>
    <row r="1457" spans="1:49" x14ac:dyDescent="0.25">
      <c r="A1457">
        <v>16</v>
      </c>
      <c r="C1457" t="s">
        <v>201</v>
      </c>
      <c r="G1457" s="1" t="s">
        <v>187</v>
      </c>
      <c r="I1457" s="1" t="s">
        <v>68</v>
      </c>
      <c r="J1457">
        <v>7</v>
      </c>
      <c r="K1457" t="s">
        <v>60</v>
      </c>
      <c r="W1457" s="1" t="s">
        <v>197</v>
      </c>
      <c r="AB1457" t="s">
        <v>84</v>
      </c>
      <c r="AC1457" t="s">
        <v>927</v>
      </c>
    </row>
    <row r="1458" spans="1:49" x14ac:dyDescent="0.25">
      <c r="A1458">
        <v>17</v>
      </c>
      <c r="C1458" t="s">
        <v>201</v>
      </c>
      <c r="G1458" s="1" t="s">
        <v>187</v>
      </c>
      <c r="I1458" s="1" t="s">
        <v>68</v>
      </c>
      <c r="J1458">
        <v>7</v>
      </c>
      <c r="K1458" t="s">
        <v>60</v>
      </c>
      <c r="W1458" s="1" t="s">
        <v>197</v>
      </c>
      <c r="AB1458" t="s">
        <v>84</v>
      </c>
      <c r="AC1458" t="s">
        <v>928</v>
      </c>
    </row>
    <row r="1459" spans="1:49" x14ac:dyDescent="0.25">
      <c r="A1459">
        <v>18</v>
      </c>
      <c r="C1459" t="s">
        <v>201</v>
      </c>
      <c r="G1459" s="1" t="s">
        <v>187</v>
      </c>
      <c r="I1459" s="1" t="s">
        <v>68</v>
      </c>
      <c r="J1459">
        <v>7</v>
      </c>
      <c r="K1459" t="s">
        <v>60</v>
      </c>
      <c r="W1459" s="1" t="s">
        <v>197</v>
      </c>
      <c r="AB1459" t="s">
        <v>84</v>
      </c>
      <c r="AC1459" t="s">
        <v>929</v>
      </c>
    </row>
    <row r="1460" spans="1:49" x14ac:dyDescent="0.25">
      <c r="A1460">
        <v>19</v>
      </c>
      <c r="C1460" t="s">
        <v>201</v>
      </c>
      <c r="G1460" s="1" t="s">
        <v>187</v>
      </c>
      <c r="I1460" s="1" t="s">
        <v>68</v>
      </c>
      <c r="J1460">
        <v>7</v>
      </c>
      <c r="K1460" t="s">
        <v>60</v>
      </c>
      <c r="W1460" s="1" t="s">
        <v>197</v>
      </c>
      <c r="AB1460" t="s">
        <v>84</v>
      </c>
      <c r="AC1460" t="s">
        <v>930</v>
      </c>
    </row>
    <row r="1461" spans="1:49" x14ac:dyDescent="0.25">
      <c r="A1461">
        <v>20</v>
      </c>
      <c r="C1461" t="s">
        <v>201</v>
      </c>
      <c r="G1461" s="1" t="s">
        <v>187</v>
      </c>
      <c r="I1461" s="1" t="s">
        <v>68</v>
      </c>
      <c r="J1461">
        <v>7</v>
      </c>
      <c r="K1461" t="s">
        <v>60</v>
      </c>
      <c r="W1461" s="1" t="s">
        <v>197</v>
      </c>
      <c r="AB1461" t="s">
        <v>84</v>
      </c>
      <c r="AC1461" t="s">
        <v>931</v>
      </c>
    </row>
    <row r="1462" spans="1:49" x14ac:dyDescent="0.25">
      <c r="A1462">
        <v>14</v>
      </c>
      <c r="C1462" t="s">
        <v>201</v>
      </c>
      <c r="G1462" s="1" t="s">
        <v>187</v>
      </c>
      <c r="I1462" s="1" t="s">
        <v>68</v>
      </c>
      <c r="J1462">
        <v>7</v>
      </c>
      <c r="K1462" t="s">
        <v>60</v>
      </c>
      <c r="W1462" s="1" t="s">
        <v>197</v>
      </c>
      <c r="AB1462" t="s">
        <v>85</v>
      </c>
      <c r="AC1462" t="str">
        <f t="shared" ref="AC1462:AC1492" si="28">"A2-7"&amp;AB1462&amp;"-"&amp;AF1462</f>
        <v>A2-7RT-E1</v>
      </c>
      <c r="AD1462" s="8">
        <v>43427</v>
      </c>
      <c r="AE1462" s="83">
        <f>AD1462-I1462</f>
        <v>78</v>
      </c>
      <c r="AF1462" t="s">
        <v>137</v>
      </c>
      <c r="AG1462" t="s">
        <v>956</v>
      </c>
      <c r="AH1462" s="8">
        <v>43427</v>
      </c>
      <c r="AI1462">
        <v>20</v>
      </c>
      <c r="AJ1462">
        <v>2</v>
      </c>
      <c r="AK1462" s="53">
        <v>0.70833333333333337</v>
      </c>
      <c r="AL1462" s="8">
        <v>43435</v>
      </c>
      <c r="AM1462" s="53">
        <v>0.83333333333333337</v>
      </c>
      <c r="AO1462">
        <v>4</v>
      </c>
      <c r="AP1462">
        <v>8</v>
      </c>
      <c r="AQ1462" s="8">
        <v>43435</v>
      </c>
      <c r="AR1462" s="53">
        <v>0.83333333333333337</v>
      </c>
      <c r="AS1462" s="8">
        <v>43483</v>
      </c>
      <c r="AT1462" s="53">
        <v>0.83333333333333337</v>
      </c>
      <c r="AV1462" s="8">
        <v>43483</v>
      </c>
      <c r="AW1462">
        <v>0</v>
      </c>
    </row>
    <row r="1463" spans="1:49" x14ac:dyDescent="0.25">
      <c r="A1463">
        <v>15</v>
      </c>
      <c r="C1463" t="s">
        <v>201</v>
      </c>
      <c r="G1463" s="1" t="s">
        <v>187</v>
      </c>
      <c r="I1463" s="1" t="s">
        <v>68</v>
      </c>
      <c r="J1463">
        <v>7</v>
      </c>
      <c r="K1463" t="s">
        <v>60</v>
      </c>
      <c r="W1463" s="1" t="s">
        <v>197</v>
      </c>
      <c r="AB1463" t="s">
        <v>85</v>
      </c>
      <c r="AC1463" t="str">
        <f t="shared" si="28"/>
        <v>A2-7RT-E2</v>
      </c>
      <c r="AF1463" t="s">
        <v>178</v>
      </c>
    </row>
    <row r="1464" spans="1:49" x14ac:dyDescent="0.25">
      <c r="A1464">
        <v>16</v>
      </c>
      <c r="C1464" t="s">
        <v>201</v>
      </c>
      <c r="G1464" s="1" t="s">
        <v>187</v>
      </c>
      <c r="I1464" s="1" t="s">
        <v>68</v>
      </c>
      <c r="J1464">
        <v>7</v>
      </c>
      <c r="K1464" t="s">
        <v>60</v>
      </c>
      <c r="W1464" s="1" t="s">
        <v>197</v>
      </c>
      <c r="AB1464" t="s">
        <v>85</v>
      </c>
      <c r="AC1464" t="str">
        <f t="shared" si="28"/>
        <v>A2-7RT-E3</v>
      </c>
      <c r="AF1464" t="s">
        <v>179</v>
      </c>
    </row>
    <row r="1465" spans="1:49" x14ac:dyDescent="0.25">
      <c r="A1465">
        <v>17</v>
      </c>
      <c r="C1465" t="s">
        <v>201</v>
      </c>
      <c r="G1465" s="1" t="s">
        <v>187</v>
      </c>
      <c r="I1465" s="1" t="s">
        <v>68</v>
      </c>
      <c r="J1465">
        <v>7</v>
      </c>
      <c r="K1465" t="s">
        <v>60</v>
      </c>
      <c r="W1465" s="1" t="s">
        <v>197</v>
      </c>
      <c r="AB1465" t="s">
        <v>85</v>
      </c>
      <c r="AC1465" t="str">
        <f t="shared" si="28"/>
        <v>A2-7RT-E4</v>
      </c>
      <c r="AF1465" t="s">
        <v>304</v>
      </c>
    </row>
    <row r="1466" spans="1:49" x14ac:dyDescent="0.25">
      <c r="A1466">
        <v>18</v>
      </c>
      <c r="C1466" t="s">
        <v>201</v>
      </c>
      <c r="G1466" s="1" t="s">
        <v>187</v>
      </c>
      <c r="I1466" s="1" t="s">
        <v>68</v>
      </c>
      <c r="J1466">
        <v>7</v>
      </c>
      <c r="K1466" t="s">
        <v>60</v>
      </c>
      <c r="W1466" s="1" t="s">
        <v>197</v>
      </c>
      <c r="AB1466" t="s">
        <v>85</v>
      </c>
      <c r="AC1466" t="str">
        <f t="shared" si="28"/>
        <v>A2-7RT-E5</v>
      </c>
      <c r="AF1466" t="s">
        <v>305</v>
      </c>
    </row>
    <row r="1467" spans="1:49" x14ac:dyDescent="0.25">
      <c r="A1467">
        <v>19</v>
      </c>
      <c r="C1467" t="s">
        <v>201</v>
      </c>
      <c r="G1467" s="1" t="s">
        <v>187</v>
      </c>
      <c r="I1467" s="1" t="s">
        <v>68</v>
      </c>
      <c r="J1467">
        <v>7</v>
      </c>
      <c r="K1467" t="s">
        <v>60</v>
      </c>
      <c r="W1467" s="1" t="s">
        <v>197</v>
      </c>
      <c r="AB1467" t="s">
        <v>85</v>
      </c>
      <c r="AC1467" t="str">
        <f t="shared" si="28"/>
        <v>A2-7RT-E6</v>
      </c>
      <c r="AD1467" s="8">
        <v>43416</v>
      </c>
      <c r="AE1467" s="83">
        <f>AD1467-I1467</f>
        <v>67</v>
      </c>
      <c r="AF1467" t="s">
        <v>156</v>
      </c>
      <c r="AG1467" t="s">
        <v>956</v>
      </c>
      <c r="AN1467" t="s">
        <v>1830</v>
      </c>
      <c r="AV1467" s="8">
        <v>43474</v>
      </c>
      <c r="AW1467">
        <v>1</v>
      </c>
    </row>
    <row r="1468" spans="1:49" x14ac:dyDescent="0.25">
      <c r="A1468">
        <v>20</v>
      </c>
      <c r="C1468" t="s">
        <v>201</v>
      </c>
      <c r="G1468" s="1" t="s">
        <v>187</v>
      </c>
      <c r="I1468" s="1" t="s">
        <v>68</v>
      </c>
      <c r="J1468">
        <v>7</v>
      </c>
      <c r="K1468" t="s">
        <v>60</v>
      </c>
      <c r="W1468" s="1" t="s">
        <v>197</v>
      </c>
      <c r="AB1468" t="s">
        <v>85</v>
      </c>
      <c r="AC1468" t="str">
        <f t="shared" si="28"/>
        <v>A2-7RT-E7</v>
      </c>
      <c r="AD1468" s="8">
        <v>43430</v>
      </c>
      <c r="AE1468" s="83">
        <f>AD1468-I1468</f>
        <v>81</v>
      </c>
      <c r="AF1468" t="s">
        <v>131</v>
      </c>
      <c r="AG1468" t="s">
        <v>956</v>
      </c>
      <c r="AH1468" s="8">
        <v>43447</v>
      </c>
      <c r="AI1468">
        <v>8</v>
      </c>
      <c r="AJ1468">
        <v>2</v>
      </c>
      <c r="AK1468" s="53">
        <v>0.85416666666666663</v>
      </c>
      <c r="AL1468" s="8">
        <v>43454</v>
      </c>
      <c r="AM1468" s="53">
        <v>0.83333333333333337</v>
      </c>
      <c r="AO1468">
        <v>4</v>
      </c>
      <c r="AP1468">
        <v>7</v>
      </c>
      <c r="AQ1468" s="8">
        <v>43454</v>
      </c>
      <c r="AR1468" s="53">
        <v>0.83333333333333337</v>
      </c>
      <c r="AS1468" s="8">
        <v>43544</v>
      </c>
      <c r="AT1468" s="53">
        <v>0.87708333333333333</v>
      </c>
      <c r="AV1468" s="8">
        <v>43544</v>
      </c>
      <c r="AW1468">
        <v>0</v>
      </c>
    </row>
    <row r="1469" spans="1:49" x14ac:dyDescent="0.25">
      <c r="A1469">
        <v>21</v>
      </c>
      <c r="C1469" t="s">
        <v>201</v>
      </c>
      <c r="G1469" s="1" t="s">
        <v>187</v>
      </c>
      <c r="I1469" s="1" t="s">
        <v>68</v>
      </c>
      <c r="J1469">
        <v>7</v>
      </c>
      <c r="K1469" t="s">
        <v>60</v>
      </c>
      <c r="W1469" s="1" t="s">
        <v>197</v>
      </c>
      <c r="AB1469" t="s">
        <v>85</v>
      </c>
      <c r="AC1469" t="str">
        <f t="shared" si="28"/>
        <v>A2-7RT-E8</v>
      </c>
      <c r="AF1469" t="s">
        <v>292</v>
      </c>
    </row>
    <row r="1470" spans="1:49" x14ac:dyDescent="0.25">
      <c r="A1470">
        <v>22</v>
      </c>
      <c r="C1470" t="s">
        <v>201</v>
      </c>
      <c r="G1470" s="1" t="s">
        <v>187</v>
      </c>
      <c r="I1470" s="1" t="s">
        <v>68</v>
      </c>
      <c r="J1470">
        <v>7</v>
      </c>
      <c r="K1470" t="s">
        <v>60</v>
      </c>
      <c r="W1470" s="1" t="s">
        <v>197</v>
      </c>
      <c r="AB1470" t="s">
        <v>85</v>
      </c>
      <c r="AC1470" t="str">
        <f t="shared" si="28"/>
        <v>A2-7RT-E9</v>
      </c>
      <c r="AD1470" s="8">
        <v>43404</v>
      </c>
      <c r="AE1470" s="83" t="s">
        <v>1770</v>
      </c>
      <c r="AF1470" t="s">
        <v>167</v>
      </c>
      <c r="AG1470" t="s">
        <v>956</v>
      </c>
      <c r="AN1470" t="s">
        <v>1765</v>
      </c>
      <c r="AV1470" s="8">
        <v>43404</v>
      </c>
      <c r="AW1470">
        <v>1</v>
      </c>
    </row>
    <row r="1471" spans="1:49" x14ac:dyDescent="0.25">
      <c r="A1471">
        <v>23</v>
      </c>
      <c r="C1471" t="s">
        <v>201</v>
      </c>
      <c r="G1471" s="1" t="s">
        <v>187</v>
      </c>
      <c r="I1471" s="1" t="s">
        <v>68</v>
      </c>
      <c r="J1471">
        <v>7</v>
      </c>
      <c r="K1471" t="s">
        <v>60</v>
      </c>
      <c r="W1471" s="1" t="s">
        <v>197</v>
      </c>
      <c r="AB1471" t="s">
        <v>85</v>
      </c>
      <c r="AC1471" t="str">
        <f t="shared" si="28"/>
        <v>A2-7RT-E10</v>
      </c>
      <c r="AF1471" t="s">
        <v>248</v>
      </c>
    </row>
    <row r="1472" spans="1:49" x14ac:dyDescent="0.25">
      <c r="A1472">
        <v>24</v>
      </c>
      <c r="C1472" t="s">
        <v>201</v>
      </c>
      <c r="G1472" s="1" t="s">
        <v>187</v>
      </c>
      <c r="I1472" s="1" t="s">
        <v>68</v>
      </c>
      <c r="J1472">
        <v>7</v>
      </c>
      <c r="K1472" t="s">
        <v>60</v>
      </c>
      <c r="W1472" s="1" t="s">
        <v>197</v>
      </c>
      <c r="AB1472" t="s">
        <v>85</v>
      </c>
      <c r="AC1472" t="str">
        <f t="shared" si="28"/>
        <v>A2-7RT-E11</v>
      </c>
      <c r="AF1472" t="s">
        <v>338</v>
      </c>
    </row>
    <row r="1473" spans="1:49" x14ac:dyDescent="0.25">
      <c r="A1473">
        <v>25</v>
      </c>
      <c r="C1473" t="s">
        <v>201</v>
      </c>
      <c r="G1473" s="1" t="s">
        <v>187</v>
      </c>
      <c r="I1473" s="1" t="s">
        <v>68</v>
      </c>
      <c r="J1473">
        <v>7</v>
      </c>
      <c r="K1473" t="s">
        <v>60</v>
      </c>
      <c r="W1473" s="1" t="s">
        <v>197</v>
      </c>
      <c r="AB1473" t="s">
        <v>85</v>
      </c>
      <c r="AC1473" t="str">
        <f t="shared" si="28"/>
        <v>A2-7RT-E12</v>
      </c>
      <c r="AD1473" s="8">
        <v>43419</v>
      </c>
      <c r="AE1473">
        <v>70</v>
      </c>
      <c r="AF1473" t="s">
        <v>175</v>
      </c>
      <c r="AG1473" t="s">
        <v>956</v>
      </c>
      <c r="AN1473" t="s">
        <v>1830</v>
      </c>
      <c r="AV1473" s="8">
        <v>43474</v>
      </c>
      <c r="AW1473">
        <v>1</v>
      </c>
    </row>
    <row r="1474" spans="1:49" x14ac:dyDescent="0.25">
      <c r="A1474">
        <v>26</v>
      </c>
      <c r="C1474" t="s">
        <v>201</v>
      </c>
      <c r="G1474" s="1" t="s">
        <v>187</v>
      </c>
      <c r="I1474" s="1" t="s">
        <v>68</v>
      </c>
      <c r="J1474">
        <v>7</v>
      </c>
      <c r="K1474" t="s">
        <v>60</v>
      </c>
      <c r="W1474" s="1" t="s">
        <v>197</v>
      </c>
      <c r="AB1474" t="s">
        <v>85</v>
      </c>
      <c r="AC1474" t="str">
        <f t="shared" si="28"/>
        <v>A2-7RT-G1</v>
      </c>
      <c r="AD1474" s="8">
        <v>43408</v>
      </c>
      <c r="AE1474">
        <v>59</v>
      </c>
      <c r="AF1474" t="s">
        <v>290</v>
      </c>
      <c r="AG1474" t="s">
        <v>956</v>
      </c>
      <c r="AN1474" t="s">
        <v>1765</v>
      </c>
      <c r="AV1474" s="8">
        <v>43408</v>
      </c>
      <c r="AW1474">
        <v>1</v>
      </c>
    </row>
    <row r="1475" spans="1:49" x14ac:dyDescent="0.25">
      <c r="A1475">
        <v>27</v>
      </c>
      <c r="C1475" t="s">
        <v>201</v>
      </c>
      <c r="G1475" s="1" t="s">
        <v>187</v>
      </c>
      <c r="I1475" s="1" t="s">
        <v>68</v>
      </c>
      <c r="J1475">
        <v>7</v>
      </c>
      <c r="K1475" t="s">
        <v>60</v>
      </c>
      <c r="W1475" s="1" t="s">
        <v>197</v>
      </c>
      <c r="AB1475" t="s">
        <v>85</v>
      </c>
      <c r="AC1475" t="str">
        <f t="shared" si="28"/>
        <v>A2-7RT-G2</v>
      </c>
      <c r="AF1475" t="s">
        <v>127</v>
      </c>
    </row>
    <row r="1476" spans="1:49" x14ac:dyDescent="0.25">
      <c r="A1476">
        <v>28</v>
      </c>
      <c r="C1476" t="s">
        <v>201</v>
      </c>
      <c r="G1476" s="1" t="s">
        <v>187</v>
      </c>
      <c r="I1476" s="1" t="s">
        <v>68</v>
      </c>
      <c r="J1476">
        <v>7</v>
      </c>
      <c r="K1476" t="s">
        <v>60</v>
      </c>
      <c r="W1476" s="1" t="s">
        <v>197</v>
      </c>
      <c r="AB1476" t="s">
        <v>85</v>
      </c>
      <c r="AC1476" t="str">
        <f t="shared" si="28"/>
        <v>A2-7RT-G3</v>
      </c>
      <c r="AF1476" t="s">
        <v>139</v>
      </c>
    </row>
    <row r="1477" spans="1:49" x14ac:dyDescent="0.25">
      <c r="A1477">
        <v>14</v>
      </c>
      <c r="C1477" t="s">
        <v>201</v>
      </c>
      <c r="G1477" s="1" t="s">
        <v>187</v>
      </c>
      <c r="I1477" s="1" t="s">
        <v>68</v>
      </c>
      <c r="J1477">
        <v>7</v>
      </c>
      <c r="K1477" t="s">
        <v>60</v>
      </c>
      <c r="W1477" s="1" t="s">
        <v>197</v>
      </c>
      <c r="AB1477" t="s">
        <v>86</v>
      </c>
      <c r="AC1477" t="str">
        <f t="shared" si="28"/>
        <v>A2-7SO-E1</v>
      </c>
      <c r="AF1477" t="s">
        <v>137</v>
      </c>
    </row>
    <row r="1478" spans="1:49" x14ac:dyDescent="0.25">
      <c r="A1478">
        <v>15</v>
      </c>
      <c r="C1478" t="s">
        <v>201</v>
      </c>
      <c r="G1478" s="1" t="s">
        <v>187</v>
      </c>
      <c r="I1478" s="1" t="s">
        <v>68</v>
      </c>
      <c r="J1478">
        <v>7</v>
      </c>
      <c r="K1478" t="s">
        <v>60</v>
      </c>
      <c r="W1478" s="1" t="s">
        <v>197</v>
      </c>
      <c r="AB1478" t="s">
        <v>86</v>
      </c>
      <c r="AC1478" t="str">
        <f t="shared" si="28"/>
        <v>A2-7SO-E2</v>
      </c>
      <c r="AF1478" t="s">
        <v>178</v>
      </c>
    </row>
    <row r="1479" spans="1:49" x14ac:dyDescent="0.25">
      <c r="A1479">
        <v>16</v>
      </c>
      <c r="C1479" t="s">
        <v>201</v>
      </c>
      <c r="G1479" s="1" t="s">
        <v>187</v>
      </c>
      <c r="I1479" s="1" t="s">
        <v>68</v>
      </c>
      <c r="J1479">
        <v>7</v>
      </c>
      <c r="K1479" t="s">
        <v>60</v>
      </c>
      <c r="W1479" s="1" t="s">
        <v>197</v>
      </c>
      <c r="AB1479" t="s">
        <v>86</v>
      </c>
      <c r="AC1479" t="str">
        <f t="shared" si="28"/>
        <v>A2-7SO-E3</v>
      </c>
      <c r="AF1479" t="s">
        <v>179</v>
      </c>
    </row>
    <row r="1480" spans="1:49" x14ac:dyDescent="0.25">
      <c r="A1480">
        <v>17</v>
      </c>
      <c r="C1480" t="s">
        <v>201</v>
      </c>
      <c r="G1480" s="1" t="s">
        <v>187</v>
      </c>
      <c r="I1480" s="1" t="s">
        <v>68</v>
      </c>
      <c r="J1480">
        <v>7</v>
      </c>
      <c r="K1480" t="s">
        <v>60</v>
      </c>
      <c r="W1480" s="1" t="s">
        <v>197</v>
      </c>
      <c r="AB1480" t="s">
        <v>86</v>
      </c>
      <c r="AC1480" t="str">
        <f t="shared" si="28"/>
        <v>A2-7SO-E4</v>
      </c>
      <c r="AF1480" t="s">
        <v>304</v>
      </c>
    </row>
    <row r="1481" spans="1:49" x14ac:dyDescent="0.25">
      <c r="A1481">
        <v>18</v>
      </c>
      <c r="C1481" t="s">
        <v>201</v>
      </c>
      <c r="G1481" s="1" t="s">
        <v>187</v>
      </c>
      <c r="I1481" s="1" t="s">
        <v>68</v>
      </c>
      <c r="J1481">
        <v>7</v>
      </c>
      <c r="K1481" t="s">
        <v>60</v>
      </c>
      <c r="W1481" s="1" t="s">
        <v>197</v>
      </c>
      <c r="AB1481" t="s">
        <v>86</v>
      </c>
      <c r="AC1481" t="str">
        <f t="shared" si="28"/>
        <v>A2-7SO-E5</v>
      </c>
      <c r="AF1481" t="s">
        <v>305</v>
      </c>
    </row>
    <row r="1482" spans="1:49" x14ac:dyDescent="0.25">
      <c r="A1482">
        <v>19</v>
      </c>
      <c r="C1482" t="s">
        <v>201</v>
      </c>
      <c r="G1482" s="1" t="s">
        <v>187</v>
      </c>
      <c r="I1482" s="1" t="s">
        <v>68</v>
      </c>
      <c r="J1482">
        <v>7</v>
      </c>
      <c r="K1482" t="s">
        <v>60</v>
      </c>
      <c r="W1482" s="1" t="s">
        <v>197</v>
      </c>
      <c r="AB1482" t="s">
        <v>86</v>
      </c>
      <c r="AC1482" t="str">
        <f t="shared" si="28"/>
        <v>A2-7SO-E6</v>
      </c>
      <c r="AF1482" t="s">
        <v>156</v>
      </c>
    </row>
    <row r="1483" spans="1:49" x14ac:dyDescent="0.25">
      <c r="A1483">
        <v>20</v>
      </c>
      <c r="C1483" t="s">
        <v>201</v>
      </c>
      <c r="G1483" s="1" t="s">
        <v>187</v>
      </c>
      <c r="I1483" s="1" t="s">
        <v>68</v>
      </c>
      <c r="J1483">
        <v>7</v>
      </c>
      <c r="K1483" t="s">
        <v>60</v>
      </c>
      <c r="W1483" s="1" t="s">
        <v>197</v>
      </c>
      <c r="AB1483" t="s">
        <v>86</v>
      </c>
      <c r="AC1483" t="str">
        <f t="shared" si="28"/>
        <v>A2-7SO-E7</v>
      </c>
      <c r="AF1483" t="s">
        <v>131</v>
      </c>
    </row>
    <row r="1484" spans="1:49" x14ac:dyDescent="0.25">
      <c r="A1484">
        <v>21</v>
      </c>
      <c r="C1484" t="s">
        <v>201</v>
      </c>
      <c r="G1484" s="1" t="s">
        <v>187</v>
      </c>
      <c r="I1484" s="1" t="s">
        <v>68</v>
      </c>
      <c r="J1484">
        <v>7</v>
      </c>
      <c r="K1484" t="s">
        <v>60</v>
      </c>
      <c r="W1484" s="1" t="s">
        <v>197</v>
      </c>
      <c r="AB1484" t="s">
        <v>86</v>
      </c>
      <c r="AC1484" t="str">
        <f t="shared" si="28"/>
        <v>A2-7SO-E8</v>
      </c>
      <c r="AF1484" t="s">
        <v>292</v>
      </c>
    </row>
    <row r="1485" spans="1:49" x14ac:dyDescent="0.25">
      <c r="A1485">
        <v>22</v>
      </c>
      <c r="C1485" t="s">
        <v>201</v>
      </c>
      <c r="G1485" s="1" t="s">
        <v>187</v>
      </c>
      <c r="I1485" s="1" t="s">
        <v>68</v>
      </c>
      <c r="J1485">
        <v>7</v>
      </c>
      <c r="K1485" t="s">
        <v>60</v>
      </c>
      <c r="W1485" s="1" t="s">
        <v>197</v>
      </c>
      <c r="AB1485" t="s">
        <v>86</v>
      </c>
      <c r="AC1485" t="str">
        <f t="shared" si="28"/>
        <v>A2-7SO-E9</v>
      </c>
      <c r="AF1485" t="s">
        <v>167</v>
      </c>
    </row>
    <row r="1486" spans="1:49" x14ac:dyDescent="0.25">
      <c r="A1486">
        <v>23</v>
      </c>
      <c r="C1486" t="s">
        <v>201</v>
      </c>
      <c r="G1486" s="1" t="s">
        <v>187</v>
      </c>
      <c r="I1486" s="1" t="s">
        <v>68</v>
      </c>
      <c r="J1486">
        <v>7</v>
      </c>
      <c r="K1486" t="s">
        <v>60</v>
      </c>
      <c r="W1486" s="1" t="s">
        <v>197</v>
      </c>
      <c r="AB1486" t="s">
        <v>86</v>
      </c>
      <c r="AC1486" t="str">
        <f t="shared" si="28"/>
        <v>A2-7SO-E10</v>
      </c>
      <c r="AF1486" t="s">
        <v>248</v>
      </c>
    </row>
    <row r="1487" spans="1:49" x14ac:dyDescent="0.25">
      <c r="A1487">
        <v>24</v>
      </c>
      <c r="C1487" t="s">
        <v>201</v>
      </c>
      <c r="G1487" s="1" t="s">
        <v>187</v>
      </c>
      <c r="I1487" s="1" t="s">
        <v>68</v>
      </c>
      <c r="J1487">
        <v>7</v>
      </c>
      <c r="K1487" t="s">
        <v>60</v>
      </c>
      <c r="W1487" s="1" t="s">
        <v>197</v>
      </c>
      <c r="AB1487" t="s">
        <v>86</v>
      </c>
      <c r="AC1487" t="str">
        <f t="shared" si="28"/>
        <v>A2-7SO-E11</v>
      </c>
      <c r="AF1487" t="s">
        <v>338</v>
      </c>
    </row>
    <row r="1488" spans="1:49" x14ac:dyDescent="0.25">
      <c r="A1488">
        <v>25</v>
      </c>
      <c r="C1488" t="s">
        <v>201</v>
      </c>
      <c r="G1488" s="1" t="s">
        <v>187</v>
      </c>
      <c r="I1488" s="1" t="s">
        <v>68</v>
      </c>
      <c r="J1488">
        <v>7</v>
      </c>
      <c r="K1488" t="s">
        <v>60</v>
      </c>
      <c r="W1488" s="1" t="s">
        <v>197</v>
      </c>
      <c r="AB1488" t="s">
        <v>86</v>
      </c>
      <c r="AC1488" t="str">
        <f t="shared" si="28"/>
        <v>A2-7SO-E12</v>
      </c>
      <c r="AF1488" t="s">
        <v>175</v>
      </c>
    </row>
    <row r="1489" spans="1:49" x14ac:dyDescent="0.25">
      <c r="A1489">
        <v>26</v>
      </c>
      <c r="C1489" t="s">
        <v>201</v>
      </c>
      <c r="G1489" s="1" t="s">
        <v>187</v>
      </c>
      <c r="I1489" s="1" t="s">
        <v>68</v>
      </c>
      <c r="J1489">
        <v>7</v>
      </c>
      <c r="K1489" t="s">
        <v>60</v>
      </c>
      <c r="W1489" s="1" t="s">
        <v>197</v>
      </c>
      <c r="AB1489" t="s">
        <v>86</v>
      </c>
      <c r="AC1489" t="str">
        <f t="shared" si="28"/>
        <v>A2-7SO-G1</v>
      </c>
      <c r="AF1489" t="s">
        <v>290</v>
      </c>
    </row>
    <row r="1490" spans="1:49" x14ac:dyDescent="0.25">
      <c r="A1490">
        <v>27</v>
      </c>
      <c r="C1490" t="s">
        <v>201</v>
      </c>
      <c r="G1490" s="1" t="s">
        <v>187</v>
      </c>
      <c r="I1490" s="1" t="s">
        <v>68</v>
      </c>
      <c r="J1490">
        <v>7</v>
      </c>
      <c r="K1490" t="s">
        <v>60</v>
      </c>
      <c r="W1490" s="1" t="s">
        <v>197</v>
      </c>
      <c r="AB1490" t="s">
        <v>86</v>
      </c>
      <c r="AC1490" t="str">
        <f t="shared" si="28"/>
        <v>A2-7SO-G2</v>
      </c>
      <c r="AF1490" t="s">
        <v>127</v>
      </c>
    </row>
    <row r="1491" spans="1:49" x14ac:dyDescent="0.25">
      <c r="A1491">
        <v>28</v>
      </c>
      <c r="C1491" t="s">
        <v>201</v>
      </c>
      <c r="G1491" s="1" t="s">
        <v>187</v>
      </c>
      <c r="I1491" s="1" t="s">
        <v>68</v>
      </c>
      <c r="J1491">
        <v>7</v>
      </c>
      <c r="K1491" t="s">
        <v>60</v>
      </c>
      <c r="W1491" s="1" t="s">
        <v>197</v>
      </c>
      <c r="AB1491" t="s">
        <v>86</v>
      </c>
      <c r="AC1491" t="str">
        <f t="shared" si="28"/>
        <v>A2-7SO-G3</v>
      </c>
      <c r="AF1491" t="s">
        <v>139</v>
      </c>
    </row>
    <row r="1492" spans="1:49" x14ac:dyDescent="0.25">
      <c r="A1492">
        <v>29</v>
      </c>
      <c r="C1492" t="s">
        <v>201</v>
      </c>
      <c r="G1492" s="1" t="s">
        <v>187</v>
      </c>
      <c r="I1492" s="1" t="s">
        <v>68</v>
      </c>
      <c r="J1492">
        <v>7</v>
      </c>
      <c r="K1492" t="s">
        <v>60</v>
      </c>
      <c r="W1492" s="1" t="s">
        <v>197</v>
      </c>
      <c r="AB1492" t="s">
        <v>86</v>
      </c>
      <c r="AC1492" t="str">
        <f t="shared" si="28"/>
        <v>A2-7SO-G4</v>
      </c>
      <c r="AF1492" t="s">
        <v>243</v>
      </c>
    </row>
    <row r="1493" spans="1:49" x14ac:dyDescent="0.25">
      <c r="A1493">
        <v>1</v>
      </c>
      <c r="B1493" t="s">
        <v>293</v>
      </c>
      <c r="C1493" t="s">
        <v>58</v>
      </c>
      <c r="D1493">
        <v>9.9450000000000003</v>
      </c>
      <c r="E1493" s="1" t="s">
        <v>933</v>
      </c>
      <c r="G1493" s="1" t="s">
        <v>187</v>
      </c>
      <c r="H1493" s="1" t="s">
        <v>197</v>
      </c>
      <c r="I1493" s="1" t="s">
        <v>73</v>
      </c>
      <c r="J1493">
        <v>12</v>
      </c>
      <c r="K1493" t="s">
        <v>60</v>
      </c>
      <c r="L1493">
        <v>7000</v>
      </c>
      <c r="M1493" s="18">
        <v>0.54716435185185186</v>
      </c>
      <c r="N1493">
        <v>0.11119329999999999</v>
      </c>
      <c r="O1493">
        <v>9.2520000000000007</v>
      </c>
      <c r="P1493" s="53">
        <v>0.60347222222222219</v>
      </c>
      <c r="Q1493" s="18">
        <v>0.30006944444444444</v>
      </c>
      <c r="R1493" s="19">
        <v>6.4604880000000003E-2</v>
      </c>
      <c r="S1493" s="74">
        <v>9.19</v>
      </c>
      <c r="T1493" s="53">
        <v>0.65694444444444444</v>
      </c>
      <c r="U1493" s="18">
        <v>0.4679976851851852</v>
      </c>
      <c r="V1493" s="19">
        <v>8.9494619999999997E-2</v>
      </c>
      <c r="W1493" s="1" t="s">
        <v>449</v>
      </c>
      <c r="AA1493">
        <v>1</v>
      </c>
      <c r="AB1493" t="s">
        <v>85</v>
      </c>
      <c r="AC1493" t="s">
        <v>426</v>
      </c>
      <c r="AF1493" t="s">
        <v>141</v>
      </c>
    </row>
    <row r="1494" spans="1:49" x14ac:dyDescent="0.25">
      <c r="A1494">
        <v>2</v>
      </c>
      <c r="B1494" t="s">
        <v>293</v>
      </c>
      <c r="C1494" t="s">
        <v>201</v>
      </c>
      <c r="D1494">
        <v>6.7670000000000003</v>
      </c>
      <c r="G1494" s="1" t="s">
        <v>187</v>
      </c>
      <c r="H1494" s="1" t="s">
        <v>197</v>
      </c>
      <c r="I1494" s="1" t="s">
        <v>73</v>
      </c>
      <c r="J1494">
        <v>12</v>
      </c>
      <c r="K1494" t="s">
        <v>60</v>
      </c>
      <c r="L1494">
        <v>7000</v>
      </c>
      <c r="M1494" s="18">
        <v>0.54812499999999997</v>
      </c>
      <c r="N1494" s="19">
        <v>5.3186789999999998E-2</v>
      </c>
      <c r="O1494">
        <v>6.6589999999999998</v>
      </c>
      <c r="Q1494" s="18">
        <v>0.30087962962962961</v>
      </c>
      <c r="R1494" s="19">
        <v>3.7279890000000003E-2</v>
      </c>
      <c r="W1494" s="1" t="s">
        <v>449</v>
      </c>
      <c r="AA1494">
        <v>2</v>
      </c>
      <c r="AB1494" t="s">
        <v>86</v>
      </c>
      <c r="AC1494" t="s">
        <v>427</v>
      </c>
      <c r="AF1494" t="s">
        <v>153</v>
      </c>
    </row>
    <row r="1495" spans="1:49" x14ac:dyDescent="0.25">
      <c r="A1495">
        <v>3</v>
      </c>
      <c r="B1495" t="s">
        <v>293</v>
      </c>
      <c r="C1495" t="s">
        <v>201</v>
      </c>
      <c r="D1495">
        <v>6.2880000000000003</v>
      </c>
      <c r="G1495" s="1" t="s">
        <v>187</v>
      </c>
      <c r="H1495" s="1" t="s">
        <v>197</v>
      </c>
      <c r="I1495" s="1" t="s">
        <v>73</v>
      </c>
      <c r="J1495">
        <v>12</v>
      </c>
      <c r="K1495" t="s">
        <v>60</v>
      </c>
      <c r="L1495">
        <v>7000</v>
      </c>
      <c r="M1495" s="18">
        <v>0.54890046296296291</v>
      </c>
      <c r="N1495">
        <v>0.7526349</v>
      </c>
      <c r="O1495">
        <v>5.9379999999999997</v>
      </c>
      <c r="Q1495" s="18">
        <v>0.30157407407407405</v>
      </c>
      <c r="R1495">
        <v>0.55436079999999999</v>
      </c>
      <c r="S1495" s="74">
        <v>5.6479999999999997</v>
      </c>
      <c r="U1495" s="18">
        <v>0.46895833333333337</v>
      </c>
      <c r="V1495">
        <v>0.7409114</v>
      </c>
      <c r="W1495" s="1" t="s">
        <v>449</v>
      </c>
      <c r="AA1495">
        <v>3</v>
      </c>
      <c r="AB1495" t="s">
        <v>85</v>
      </c>
      <c r="AC1495" t="s">
        <v>428</v>
      </c>
      <c r="AD1495" s="8">
        <v>43384</v>
      </c>
      <c r="AE1495">
        <v>30</v>
      </c>
      <c r="AF1495" t="s">
        <v>287</v>
      </c>
      <c r="AG1495" t="s">
        <v>956</v>
      </c>
      <c r="AH1495" s="8">
        <v>43384</v>
      </c>
      <c r="AI1495">
        <v>32</v>
      </c>
      <c r="AJ1495">
        <v>2</v>
      </c>
      <c r="AK1495" s="53">
        <v>0.58333333333333337</v>
      </c>
      <c r="AL1495" s="8">
        <v>43391</v>
      </c>
      <c r="AM1495" s="53">
        <v>0.82638888888888884</v>
      </c>
      <c r="AO1495">
        <v>7</v>
      </c>
      <c r="AP1495">
        <v>7</v>
      </c>
      <c r="AQ1495" s="8">
        <v>43391</v>
      </c>
      <c r="AR1495" s="53">
        <v>0.82638888888888884</v>
      </c>
      <c r="AS1495" s="8">
        <v>43447</v>
      </c>
      <c r="AT1495" s="53">
        <v>0.83333333333333337</v>
      </c>
      <c r="AV1495" s="8">
        <v>43447</v>
      </c>
      <c r="AW1495">
        <v>0</v>
      </c>
    </row>
    <row r="1496" spans="1:49" x14ac:dyDescent="0.25">
      <c r="A1496">
        <v>4</v>
      </c>
      <c r="B1496" t="s">
        <v>293</v>
      </c>
      <c r="C1496" t="s">
        <v>58</v>
      </c>
      <c r="D1496">
        <v>6.0259999999999998</v>
      </c>
      <c r="G1496" s="1" t="s">
        <v>187</v>
      </c>
      <c r="H1496" s="1" t="s">
        <v>197</v>
      </c>
      <c r="I1496" s="1" t="s">
        <v>73</v>
      </c>
      <c r="J1496">
        <v>12</v>
      </c>
      <c r="K1496" t="s">
        <v>60</v>
      </c>
      <c r="L1496">
        <v>7000</v>
      </c>
      <c r="M1496" s="18">
        <v>0.54982638888888891</v>
      </c>
      <c r="N1496" s="19">
        <v>9.4618980000000005E-2</v>
      </c>
      <c r="O1496">
        <v>5.5389999999999997</v>
      </c>
      <c r="Q1496" s="18">
        <v>0.3024074074074074</v>
      </c>
      <c r="R1496" s="19">
        <v>4.7467740000000001E-2</v>
      </c>
      <c r="W1496" s="1" t="s">
        <v>449</v>
      </c>
      <c r="AA1496">
        <v>4</v>
      </c>
      <c r="AB1496" t="s">
        <v>86</v>
      </c>
      <c r="AC1496" t="s">
        <v>429</v>
      </c>
      <c r="AF1496" t="s">
        <v>242</v>
      </c>
    </row>
    <row r="1497" spans="1:49" x14ac:dyDescent="0.25">
      <c r="A1497">
        <v>5</v>
      </c>
      <c r="B1497" t="s">
        <v>293</v>
      </c>
      <c r="C1497" t="s">
        <v>59</v>
      </c>
      <c r="D1497">
        <v>4.2880000000000003</v>
      </c>
      <c r="G1497" s="1" t="s">
        <v>187</v>
      </c>
      <c r="H1497" s="1" t="s">
        <v>197</v>
      </c>
      <c r="I1497" s="1" t="s">
        <v>73</v>
      </c>
      <c r="J1497">
        <v>12</v>
      </c>
      <c r="K1497" t="s">
        <v>60</v>
      </c>
      <c r="L1497">
        <v>7000</v>
      </c>
      <c r="M1497" s="18">
        <v>0.55064814814814811</v>
      </c>
      <c r="N1497">
        <v>0.52073619999999998</v>
      </c>
      <c r="O1497">
        <v>4.1820000000000004</v>
      </c>
      <c r="Q1497" s="18">
        <v>0.3031712962962963</v>
      </c>
      <c r="R1497">
        <v>0.38064019999999998</v>
      </c>
      <c r="W1497" s="1" t="s">
        <v>449</v>
      </c>
      <c r="AA1497">
        <v>5</v>
      </c>
      <c r="AB1497" t="s">
        <v>86</v>
      </c>
      <c r="AC1497" t="s">
        <v>430</v>
      </c>
      <c r="AF1497" t="s">
        <v>160</v>
      </c>
    </row>
    <row r="1498" spans="1:49" x14ac:dyDescent="0.25">
      <c r="A1498">
        <v>6</v>
      </c>
      <c r="B1498" t="s">
        <v>293</v>
      </c>
      <c r="C1498" t="s">
        <v>58</v>
      </c>
      <c r="D1498">
        <v>10.43</v>
      </c>
      <c r="G1498" s="1" t="s">
        <v>187</v>
      </c>
      <c r="H1498" s="1" t="s">
        <v>197</v>
      </c>
      <c r="I1498" s="1" t="s">
        <v>73</v>
      </c>
      <c r="J1498">
        <v>12</v>
      </c>
      <c r="K1498" t="s">
        <v>60</v>
      </c>
      <c r="L1498">
        <v>7000</v>
      </c>
      <c r="M1498" s="18">
        <v>0.55156250000000007</v>
      </c>
      <c r="N1498">
        <v>0.95152910000000002</v>
      </c>
      <c r="O1498">
        <v>9.8529999999999998</v>
      </c>
      <c r="Q1498" s="18">
        <v>0.30399305555555556</v>
      </c>
      <c r="R1498">
        <v>0.73299619999999999</v>
      </c>
      <c r="W1498" s="1" t="s">
        <v>449</v>
      </c>
      <c r="AA1498">
        <v>6</v>
      </c>
      <c r="AB1498" t="s">
        <v>86</v>
      </c>
      <c r="AC1498" t="s">
        <v>431</v>
      </c>
      <c r="AF1498" t="s">
        <v>127</v>
      </c>
    </row>
    <row r="1499" spans="1:49" x14ac:dyDescent="0.25">
      <c r="A1499">
        <v>7</v>
      </c>
      <c r="B1499" t="s">
        <v>293</v>
      </c>
      <c r="C1499" t="s">
        <v>58</v>
      </c>
      <c r="D1499">
        <v>5.851</v>
      </c>
      <c r="G1499" s="1" t="s">
        <v>187</v>
      </c>
      <c r="H1499" s="1" t="s">
        <v>197</v>
      </c>
      <c r="I1499" s="1" t="s">
        <v>73</v>
      </c>
      <c r="J1499">
        <v>12</v>
      </c>
      <c r="K1499" t="s">
        <v>60</v>
      </c>
      <c r="L1499">
        <v>7000</v>
      </c>
      <c r="M1499" s="18">
        <v>0.55246527777777776</v>
      </c>
      <c r="N1499" s="19">
        <v>4.8348139999999998E-2</v>
      </c>
      <c r="O1499">
        <v>5.5090000000000003</v>
      </c>
      <c r="Q1499" s="18">
        <v>0.30487268518518518</v>
      </c>
      <c r="R1499">
        <v>4.38454E-2</v>
      </c>
      <c r="W1499" s="1" t="s">
        <v>449</v>
      </c>
      <c r="AA1499">
        <v>7</v>
      </c>
      <c r="AB1499" t="s">
        <v>86</v>
      </c>
      <c r="AC1499" t="s">
        <v>432</v>
      </c>
      <c r="AF1499" t="s">
        <v>145</v>
      </c>
    </row>
    <row r="1500" spans="1:49" x14ac:dyDescent="0.25">
      <c r="A1500">
        <v>8</v>
      </c>
      <c r="B1500" t="s">
        <v>293</v>
      </c>
      <c r="C1500" t="s">
        <v>201</v>
      </c>
      <c r="D1500">
        <v>6.2949999999999999</v>
      </c>
      <c r="G1500" s="1" t="s">
        <v>187</v>
      </c>
      <c r="H1500" s="1" t="s">
        <v>197</v>
      </c>
      <c r="I1500" s="1" t="s">
        <v>73</v>
      </c>
      <c r="J1500">
        <v>12</v>
      </c>
      <c r="K1500" t="s">
        <v>60</v>
      </c>
      <c r="L1500">
        <v>7000</v>
      </c>
      <c r="M1500" s="18">
        <v>0.5534027777777778</v>
      </c>
      <c r="N1500" s="19">
        <v>8.4228460000000005E-2</v>
      </c>
      <c r="O1500">
        <v>3.1219999999999999</v>
      </c>
      <c r="Q1500" s="18">
        <v>0.30576388888888889</v>
      </c>
      <c r="R1500" s="19">
        <v>5.5630619999999999E-2</v>
      </c>
      <c r="W1500" s="1" t="s">
        <v>449</v>
      </c>
      <c r="AA1500">
        <v>8</v>
      </c>
      <c r="AB1500" t="s">
        <v>84</v>
      </c>
      <c r="AC1500" t="s">
        <v>433</v>
      </c>
    </row>
    <row r="1501" spans="1:49" x14ac:dyDescent="0.25">
      <c r="A1501">
        <v>9</v>
      </c>
      <c r="B1501" t="s">
        <v>293</v>
      </c>
      <c r="C1501" t="s">
        <v>58</v>
      </c>
      <c r="D1501">
        <v>7.6219999999999999</v>
      </c>
      <c r="G1501" s="1" t="s">
        <v>187</v>
      </c>
      <c r="H1501" s="1" t="s">
        <v>197</v>
      </c>
      <c r="I1501" s="1" t="s">
        <v>73</v>
      </c>
      <c r="J1501">
        <v>12</v>
      </c>
      <c r="K1501" t="s">
        <v>60</v>
      </c>
      <c r="L1501">
        <v>7000</v>
      </c>
      <c r="M1501" s="18">
        <v>0.55472222222222223</v>
      </c>
      <c r="N1501">
        <v>0.88255039999999996</v>
      </c>
      <c r="O1501">
        <v>2.621</v>
      </c>
      <c r="Q1501" s="18">
        <v>0.30641203703703707</v>
      </c>
      <c r="R1501" s="19">
        <v>5.8831980000000001E-3</v>
      </c>
      <c r="W1501" s="1" t="s">
        <v>449</v>
      </c>
      <c r="AA1501">
        <v>9</v>
      </c>
      <c r="AB1501" t="s">
        <v>84</v>
      </c>
      <c r="AC1501" t="s">
        <v>434</v>
      </c>
    </row>
    <row r="1502" spans="1:49" x14ac:dyDescent="0.25">
      <c r="A1502">
        <v>10</v>
      </c>
      <c r="B1502" t="s">
        <v>293</v>
      </c>
      <c r="C1502" t="s">
        <v>201</v>
      </c>
      <c r="D1502">
        <v>8.7119999999999997</v>
      </c>
      <c r="G1502" s="1" t="s">
        <v>187</v>
      </c>
      <c r="H1502" s="1" t="s">
        <v>197</v>
      </c>
      <c r="I1502" s="1" t="s">
        <v>73</v>
      </c>
      <c r="J1502">
        <v>12</v>
      </c>
      <c r="K1502" t="s">
        <v>60</v>
      </c>
      <c r="L1502">
        <v>7000</v>
      </c>
      <c r="M1502" s="18">
        <v>0.55564814814814811</v>
      </c>
      <c r="N1502">
        <v>0.77142619999999995</v>
      </c>
      <c r="O1502">
        <v>8.31</v>
      </c>
      <c r="Q1502" s="18">
        <v>0.30699074074074073</v>
      </c>
      <c r="R1502">
        <v>0.59072239999999998</v>
      </c>
      <c r="W1502" s="1" t="s">
        <v>449</v>
      </c>
      <c r="AA1502">
        <v>10</v>
      </c>
      <c r="AB1502" t="s">
        <v>86</v>
      </c>
      <c r="AC1502" t="s">
        <v>435</v>
      </c>
      <c r="AF1502" t="s">
        <v>176</v>
      </c>
    </row>
    <row r="1503" spans="1:49" x14ac:dyDescent="0.25">
      <c r="A1503">
        <v>11</v>
      </c>
      <c r="B1503" t="s">
        <v>293</v>
      </c>
      <c r="C1503" t="s">
        <v>201</v>
      </c>
      <c r="D1503">
        <v>3.8340000000000001</v>
      </c>
      <c r="G1503" s="1" t="s">
        <v>187</v>
      </c>
      <c r="H1503" s="1" t="s">
        <v>197</v>
      </c>
      <c r="I1503" s="1" t="s">
        <v>73</v>
      </c>
      <c r="J1503">
        <v>12</v>
      </c>
      <c r="K1503" t="s">
        <v>60</v>
      </c>
      <c r="L1503">
        <v>7000</v>
      </c>
      <c r="M1503" s="18">
        <v>0.55658564814814815</v>
      </c>
      <c r="N1503">
        <v>0.39931139999999998</v>
      </c>
      <c r="O1503">
        <v>3.5920000000000001</v>
      </c>
      <c r="Q1503" s="18">
        <v>0.30790509259259258</v>
      </c>
      <c r="R1503">
        <v>0.3254148</v>
      </c>
      <c r="W1503" s="1" t="s">
        <v>449</v>
      </c>
      <c r="AA1503">
        <v>11</v>
      </c>
      <c r="AB1503" t="s">
        <v>86</v>
      </c>
      <c r="AC1503" t="s">
        <v>436</v>
      </c>
      <c r="AF1503" t="s">
        <v>135</v>
      </c>
    </row>
    <row r="1504" spans="1:49" x14ac:dyDescent="0.25">
      <c r="A1504">
        <v>12</v>
      </c>
      <c r="B1504" t="s">
        <v>293</v>
      </c>
      <c r="C1504" t="s">
        <v>201</v>
      </c>
      <c r="D1504">
        <v>7.4710000000000001</v>
      </c>
      <c r="G1504" s="1" t="s">
        <v>187</v>
      </c>
      <c r="H1504" s="1" t="s">
        <v>197</v>
      </c>
      <c r="I1504" s="1" t="s">
        <v>73</v>
      </c>
      <c r="J1504">
        <v>12</v>
      </c>
      <c r="K1504" t="s">
        <v>60</v>
      </c>
      <c r="L1504">
        <v>7000</v>
      </c>
      <c r="M1504" s="18">
        <v>0.55744212962962958</v>
      </c>
      <c r="N1504" s="19">
        <v>7.4997530000000007E-2</v>
      </c>
      <c r="O1504">
        <v>7.2919999999999998</v>
      </c>
      <c r="Q1504" s="18">
        <v>0.30877314814814816</v>
      </c>
      <c r="R1504" s="19">
        <v>5.2614750000000002E-2</v>
      </c>
      <c r="S1504" s="74">
        <v>7.25</v>
      </c>
      <c r="U1504" s="18">
        <v>0.46990740740740744</v>
      </c>
      <c r="V1504" s="19">
        <v>3.5852910000000002E-2</v>
      </c>
      <c r="W1504" s="1" t="s">
        <v>449</v>
      </c>
      <c r="AA1504">
        <v>12</v>
      </c>
      <c r="AB1504" t="s">
        <v>85</v>
      </c>
      <c r="AC1504" t="s">
        <v>437</v>
      </c>
      <c r="AF1504" t="s">
        <v>238</v>
      </c>
    </row>
    <row r="1505" spans="1:32" x14ac:dyDescent="0.25">
      <c r="A1505">
        <v>13</v>
      </c>
      <c r="B1505" t="s">
        <v>293</v>
      </c>
      <c r="C1505" t="s">
        <v>201</v>
      </c>
      <c r="D1505">
        <v>9.6280000000000001</v>
      </c>
      <c r="G1505" s="1" t="s">
        <v>187</v>
      </c>
      <c r="H1505" s="1" t="s">
        <v>197</v>
      </c>
      <c r="I1505" s="1" t="s">
        <v>73</v>
      </c>
      <c r="J1505">
        <v>12</v>
      </c>
      <c r="K1505" t="s">
        <v>60</v>
      </c>
      <c r="L1505">
        <v>7000</v>
      </c>
      <c r="M1505" s="18">
        <v>0.5584837962962963</v>
      </c>
      <c r="N1505">
        <v>0.15808900000000001</v>
      </c>
      <c r="O1505">
        <v>9.3309999999999995</v>
      </c>
      <c r="Q1505" s="18">
        <v>0.30951388888888892</v>
      </c>
      <c r="R1505" s="19">
        <v>9.1281479999999998E-2</v>
      </c>
      <c r="W1505" s="1" t="s">
        <v>449</v>
      </c>
      <c r="AA1505">
        <v>13</v>
      </c>
      <c r="AB1505" t="s">
        <v>86</v>
      </c>
      <c r="AC1505" t="s">
        <v>438</v>
      </c>
      <c r="AF1505" t="s">
        <v>154</v>
      </c>
    </row>
    <row r="1506" spans="1:32" x14ac:dyDescent="0.25">
      <c r="A1506">
        <v>14</v>
      </c>
      <c r="B1506" t="s">
        <v>293</v>
      </c>
      <c r="C1506" t="s">
        <v>58</v>
      </c>
      <c r="D1506">
        <v>10.476000000000001</v>
      </c>
      <c r="G1506" s="1" t="s">
        <v>187</v>
      </c>
      <c r="H1506" s="1" t="s">
        <v>197</v>
      </c>
      <c r="I1506" s="1" t="s">
        <v>73</v>
      </c>
      <c r="J1506">
        <v>12</v>
      </c>
      <c r="K1506" t="s">
        <v>60</v>
      </c>
      <c r="L1506">
        <v>7000</v>
      </c>
      <c r="M1506" s="18">
        <v>0.55925925925925923</v>
      </c>
      <c r="N1506">
        <v>0.12554589999999999</v>
      </c>
      <c r="O1506">
        <v>9.98</v>
      </c>
      <c r="Q1506" s="18">
        <v>0.31040509259259258</v>
      </c>
      <c r="R1506" s="19">
        <v>4.7078830000000002E-2</v>
      </c>
      <c r="W1506" s="1" t="s">
        <v>449</v>
      </c>
      <c r="AA1506">
        <v>14</v>
      </c>
      <c r="AB1506" t="s">
        <v>84</v>
      </c>
      <c r="AC1506" t="s">
        <v>439</v>
      </c>
    </row>
    <row r="1507" spans="1:32" x14ac:dyDescent="0.25">
      <c r="A1507">
        <v>15</v>
      </c>
      <c r="B1507" t="s">
        <v>293</v>
      </c>
      <c r="C1507" t="s">
        <v>58</v>
      </c>
      <c r="D1507">
        <v>9.1859999999999999</v>
      </c>
      <c r="G1507" s="1" t="s">
        <v>187</v>
      </c>
      <c r="H1507" s="1" t="s">
        <v>197</v>
      </c>
      <c r="I1507" s="1" t="s">
        <v>73</v>
      </c>
      <c r="J1507">
        <v>12</v>
      </c>
      <c r="K1507" t="s">
        <v>60</v>
      </c>
      <c r="L1507">
        <v>7000</v>
      </c>
      <c r="M1507" s="18">
        <v>0.5600694444444444</v>
      </c>
      <c r="N1507" s="19">
        <v>7.3684369999999999E-2</v>
      </c>
      <c r="O1507">
        <v>8.4420000000000002</v>
      </c>
      <c r="Q1507" s="18">
        <v>0.31119212962962967</v>
      </c>
      <c r="R1507" s="19">
        <v>4.5466850000000003E-2</v>
      </c>
      <c r="W1507" s="1" t="s">
        <v>449</v>
      </c>
      <c r="AA1507">
        <v>15</v>
      </c>
      <c r="AB1507" t="s">
        <v>84</v>
      </c>
      <c r="AC1507" t="s">
        <v>440</v>
      </c>
    </row>
    <row r="1508" spans="1:32" x14ac:dyDescent="0.25">
      <c r="A1508">
        <v>16</v>
      </c>
      <c r="B1508" t="s">
        <v>293</v>
      </c>
      <c r="C1508" t="s">
        <v>58</v>
      </c>
      <c r="D1508">
        <v>6.2270000000000003</v>
      </c>
      <c r="G1508" s="1" t="s">
        <v>187</v>
      </c>
      <c r="H1508" s="1" t="s">
        <v>197</v>
      </c>
      <c r="I1508" s="1" t="s">
        <v>73</v>
      </c>
      <c r="J1508">
        <v>12</v>
      </c>
      <c r="K1508" t="s">
        <v>60</v>
      </c>
      <c r="L1508">
        <v>7000</v>
      </c>
      <c r="M1508" s="18">
        <v>0.56090277777777775</v>
      </c>
      <c r="N1508">
        <v>8.7774199999999997E-2</v>
      </c>
      <c r="O1508">
        <v>3.089</v>
      </c>
      <c r="Q1508" s="18">
        <v>0.31194444444444441</v>
      </c>
      <c r="R1508" s="19">
        <v>6.436973E-2</v>
      </c>
      <c r="W1508" s="1" t="s">
        <v>449</v>
      </c>
      <c r="AA1508">
        <v>16</v>
      </c>
      <c r="AB1508" t="s">
        <v>86</v>
      </c>
      <c r="AC1508" t="s">
        <v>441</v>
      </c>
      <c r="AF1508" t="s">
        <v>302</v>
      </c>
    </row>
    <row r="1509" spans="1:32" x14ac:dyDescent="0.25">
      <c r="A1509">
        <v>17</v>
      </c>
      <c r="B1509" t="s">
        <v>293</v>
      </c>
      <c r="C1509" t="s">
        <v>59</v>
      </c>
      <c r="D1509">
        <v>6.7060000000000004</v>
      </c>
      <c r="G1509" s="1" t="s">
        <v>187</v>
      </c>
      <c r="H1509" s="1" t="s">
        <v>197</v>
      </c>
      <c r="I1509" s="1" t="s">
        <v>73</v>
      </c>
      <c r="J1509">
        <v>12</v>
      </c>
      <c r="K1509" t="s">
        <v>60</v>
      </c>
      <c r="L1509">
        <v>7000</v>
      </c>
      <c r="M1509" s="18">
        <v>0.5617361111111111</v>
      </c>
      <c r="N1509">
        <v>0.66200300000000001</v>
      </c>
      <c r="O1509">
        <v>6.524</v>
      </c>
      <c r="Q1509" s="18">
        <v>0.31285879629629632</v>
      </c>
      <c r="R1509">
        <v>0.50812939999999995</v>
      </c>
      <c r="W1509" s="1" t="s">
        <v>449</v>
      </c>
      <c r="AA1509">
        <v>17</v>
      </c>
      <c r="AB1509" t="s">
        <v>86</v>
      </c>
      <c r="AC1509" t="s">
        <v>442</v>
      </c>
      <c r="AF1509" t="s">
        <v>125</v>
      </c>
    </row>
    <row r="1510" spans="1:32" x14ac:dyDescent="0.25">
      <c r="A1510">
        <v>18</v>
      </c>
      <c r="B1510" t="s">
        <v>293</v>
      </c>
      <c r="C1510" t="s">
        <v>201</v>
      </c>
      <c r="D1510">
        <v>9.0090000000000003</v>
      </c>
      <c r="G1510" s="1" t="s">
        <v>187</v>
      </c>
      <c r="H1510" s="1" t="s">
        <v>197</v>
      </c>
      <c r="I1510" s="1" t="s">
        <v>73</v>
      </c>
      <c r="J1510">
        <v>12</v>
      </c>
      <c r="K1510" t="s">
        <v>60</v>
      </c>
      <c r="L1510">
        <v>7000</v>
      </c>
      <c r="M1510" s="18">
        <v>0.56265046296296295</v>
      </c>
      <c r="N1510">
        <v>0.1132678</v>
      </c>
      <c r="O1510">
        <v>8.6739999999999995</v>
      </c>
      <c r="Q1510" s="18">
        <v>0.31372685185185184</v>
      </c>
      <c r="R1510" s="19">
        <v>6.143854E-2</v>
      </c>
      <c r="W1510" s="1" t="s">
        <v>449</v>
      </c>
      <c r="AA1510">
        <v>18</v>
      </c>
      <c r="AB1510" t="s">
        <v>86</v>
      </c>
      <c r="AC1510" t="s">
        <v>443</v>
      </c>
      <c r="AF1510" t="s">
        <v>120</v>
      </c>
    </row>
    <row r="1511" spans="1:32" x14ac:dyDescent="0.25">
      <c r="A1511">
        <v>19</v>
      </c>
      <c r="B1511" t="s">
        <v>293</v>
      </c>
      <c r="C1511" t="s">
        <v>201</v>
      </c>
      <c r="D1511">
        <v>7.7359999999999998</v>
      </c>
      <c r="G1511" s="1" t="s">
        <v>187</v>
      </c>
      <c r="H1511" s="1" t="s">
        <v>197</v>
      </c>
      <c r="I1511" s="1" t="s">
        <v>73</v>
      </c>
      <c r="J1511">
        <v>12</v>
      </c>
      <c r="K1511" t="s">
        <v>60</v>
      </c>
      <c r="L1511">
        <v>7000</v>
      </c>
      <c r="M1511" s="18">
        <v>0.56343750000000004</v>
      </c>
      <c r="N1511">
        <v>8.0909300000000003E-2</v>
      </c>
      <c r="O1511">
        <v>7.4349999999999996</v>
      </c>
      <c r="Q1511" s="18">
        <v>0.31449074074074074</v>
      </c>
      <c r="R1511" s="19">
        <v>8.0271720000000005E-2</v>
      </c>
      <c r="W1511" s="1" t="s">
        <v>449</v>
      </c>
      <c r="AA1511">
        <v>19</v>
      </c>
      <c r="AB1511" t="s">
        <v>86</v>
      </c>
      <c r="AC1511" t="s">
        <v>444</v>
      </c>
      <c r="AF1511" t="s">
        <v>167</v>
      </c>
    </row>
    <row r="1512" spans="1:32" x14ac:dyDescent="0.25">
      <c r="A1512">
        <v>20</v>
      </c>
      <c r="B1512" t="s">
        <v>293</v>
      </c>
      <c r="C1512" t="s">
        <v>58</v>
      </c>
      <c r="D1512">
        <v>6.1139999999999999</v>
      </c>
      <c r="G1512" s="1" t="s">
        <v>187</v>
      </c>
      <c r="H1512" s="1" t="s">
        <v>197</v>
      </c>
      <c r="I1512" s="1" t="s">
        <v>73</v>
      </c>
      <c r="J1512">
        <v>12</v>
      </c>
      <c r="K1512" t="s">
        <v>60</v>
      </c>
      <c r="L1512">
        <v>7000</v>
      </c>
      <c r="M1512" s="18">
        <v>0.56428240740740743</v>
      </c>
      <c r="N1512" s="19">
        <v>8.5724170000000002E-2</v>
      </c>
      <c r="O1512">
        <v>5.72</v>
      </c>
      <c r="Q1512" s="18">
        <v>0.315462962962963</v>
      </c>
      <c r="R1512" s="19">
        <v>4.0857360000000002E-2</v>
      </c>
      <c r="W1512" s="1" t="s">
        <v>449</v>
      </c>
      <c r="AA1512">
        <v>20</v>
      </c>
      <c r="AB1512" t="s">
        <v>86</v>
      </c>
      <c r="AC1512" t="s">
        <v>445</v>
      </c>
      <c r="AF1512" t="s">
        <v>235</v>
      </c>
    </row>
    <row r="1513" spans="1:32" x14ac:dyDescent="0.25">
      <c r="A1513">
        <v>21</v>
      </c>
      <c r="B1513" t="s">
        <v>293</v>
      </c>
      <c r="C1513" t="s">
        <v>58</v>
      </c>
      <c r="D1513">
        <v>8.2189999999999994</v>
      </c>
      <c r="G1513" s="1" t="s">
        <v>187</v>
      </c>
      <c r="H1513" s="1" t="s">
        <v>197</v>
      </c>
      <c r="I1513" s="1" t="s">
        <v>73</v>
      </c>
      <c r="J1513">
        <v>12</v>
      </c>
      <c r="K1513" t="s">
        <v>60</v>
      </c>
      <c r="L1513">
        <v>7000</v>
      </c>
      <c r="M1513" s="18">
        <v>0.56505787037037036</v>
      </c>
      <c r="N1513" s="19">
        <v>7.1258589999999997E-2</v>
      </c>
      <c r="O1513">
        <v>8.0869999999999997</v>
      </c>
      <c r="Q1513" s="18">
        <v>0.32974537037037038</v>
      </c>
      <c r="R1513">
        <v>7.79609E-2</v>
      </c>
      <c r="S1513" s="74">
        <v>8.0399999999999991</v>
      </c>
      <c r="U1513" s="18">
        <v>0.4707175925925926</v>
      </c>
      <c r="V1513">
        <v>5.2947599999999997E-2</v>
      </c>
      <c r="W1513" s="1" t="s">
        <v>449</v>
      </c>
      <c r="AA1513">
        <v>21</v>
      </c>
      <c r="AB1513" t="s">
        <v>85</v>
      </c>
      <c r="AC1513" t="s">
        <v>1060</v>
      </c>
      <c r="AF1513" t="s">
        <v>160</v>
      </c>
    </row>
    <row r="1514" spans="1:32" x14ac:dyDescent="0.25">
      <c r="A1514">
        <v>22</v>
      </c>
      <c r="B1514" t="s">
        <v>293</v>
      </c>
      <c r="C1514" t="s">
        <v>58</v>
      </c>
      <c r="D1514">
        <v>8.39</v>
      </c>
      <c r="G1514" s="1" t="s">
        <v>187</v>
      </c>
      <c r="H1514" s="1" t="s">
        <v>197</v>
      </c>
      <c r="I1514" s="1" t="s">
        <v>73</v>
      </c>
      <c r="J1514">
        <v>12</v>
      </c>
      <c r="K1514" t="s">
        <v>60</v>
      </c>
      <c r="L1514">
        <v>7000</v>
      </c>
      <c r="M1514" s="18">
        <v>0.56575231481481481</v>
      </c>
      <c r="N1514">
        <v>0.1029881</v>
      </c>
      <c r="O1514">
        <v>8.0139999999999993</v>
      </c>
      <c r="Q1514" s="18">
        <v>0.33052083333333332</v>
      </c>
      <c r="R1514" s="19">
        <v>7.2035630000000003E-2</v>
      </c>
      <c r="W1514" s="1" t="s">
        <v>449</v>
      </c>
      <c r="AA1514">
        <v>22</v>
      </c>
      <c r="AB1514" t="s">
        <v>84</v>
      </c>
      <c r="AC1514" t="s">
        <v>1061</v>
      </c>
    </row>
    <row r="1515" spans="1:32" x14ac:dyDescent="0.25">
      <c r="A1515">
        <v>23</v>
      </c>
      <c r="B1515" t="s">
        <v>293</v>
      </c>
      <c r="C1515" t="s">
        <v>201</v>
      </c>
      <c r="D1515">
        <v>6.5590000000000002</v>
      </c>
      <c r="G1515" s="1" t="s">
        <v>187</v>
      </c>
      <c r="H1515" s="1" t="s">
        <v>197</v>
      </c>
      <c r="I1515" s="1" t="s">
        <v>73</v>
      </c>
      <c r="J1515">
        <v>12</v>
      </c>
      <c r="K1515" t="s">
        <v>60</v>
      </c>
      <c r="L1515">
        <v>7000</v>
      </c>
      <c r="M1515" s="18">
        <v>0.56653935185185189</v>
      </c>
      <c r="N1515">
        <v>0.51681129999999997</v>
      </c>
      <c r="O1515">
        <v>6.3819999999999997</v>
      </c>
      <c r="Q1515" s="18">
        <v>0.33126157407407408</v>
      </c>
      <c r="R1515">
        <v>0.41381400000000002</v>
      </c>
      <c r="W1515" s="1" t="s">
        <v>449</v>
      </c>
      <c r="AA1515">
        <v>23</v>
      </c>
      <c r="AB1515" t="s">
        <v>84</v>
      </c>
      <c r="AC1515" t="s">
        <v>1062</v>
      </c>
    </row>
    <row r="1516" spans="1:32" x14ac:dyDescent="0.25">
      <c r="A1516">
        <v>24</v>
      </c>
      <c r="B1516" t="s">
        <v>293</v>
      </c>
      <c r="C1516" t="s">
        <v>58</v>
      </c>
      <c r="D1516">
        <v>6.9390000000000001</v>
      </c>
      <c r="G1516" s="1" t="s">
        <v>187</v>
      </c>
      <c r="H1516" s="1" t="s">
        <v>197</v>
      </c>
      <c r="I1516" s="1" t="s">
        <v>73</v>
      </c>
      <c r="J1516">
        <v>12</v>
      </c>
      <c r="K1516" t="s">
        <v>60</v>
      </c>
      <c r="L1516">
        <v>7000</v>
      </c>
      <c r="M1516" s="18">
        <v>0.56738425925925928</v>
      </c>
      <c r="N1516" s="19">
        <v>8.2367170000000003E-2</v>
      </c>
      <c r="O1516">
        <v>6.5540000000000003</v>
      </c>
      <c r="Q1516" s="18">
        <v>0.33212962962962961</v>
      </c>
      <c r="R1516" s="19">
        <v>3.8107439999999999E-2</v>
      </c>
      <c r="S1516" s="74">
        <v>6.5140000000000002</v>
      </c>
      <c r="U1516" s="18">
        <v>0.47146990740740741</v>
      </c>
      <c r="V1516" s="19">
        <v>4.1507960000000003E-2</v>
      </c>
      <c r="W1516" s="1" t="s">
        <v>449</v>
      </c>
      <c r="AA1516">
        <v>24</v>
      </c>
      <c r="AB1516" t="s">
        <v>85</v>
      </c>
      <c r="AC1516" t="s">
        <v>1063</v>
      </c>
      <c r="AF1516" t="s">
        <v>143</v>
      </c>
    </row>
    <row r="1517" spans="1:32" x14ac:dyDescent="0.25">
      <c r="A1517">
        <v>25</v>
      </c>
      <c r="B1517" t="s">
        <v>293</v>
      </c>
      <c r="C1517" t="s">
        <v>201</v>
      </c>
      <c r="D1517">
        <v>4.8849999999999998</v>
      </c>
      <c r="G1517" s="1" t="s">
        <v>187</v>
      </c>
      <c r="H1517" s="1" t="s">
        <v>197</v>
      </c>
      <c r="I1517" s="1" t="s">
        <v>73</v>
      </c>
      <c r="J1517">
        <v>12</v>
      </c>
      <c r="K1517" t="s">
        <v>60</v>
      </c>
      <c r="L1517">
        <v>7000</v>
      </c>
      <c r="M1517" s="18">
        <v>0.5682638888888889</v>
      </c>
      <c r="N1517" s="19">
        <v>4.8787209999999998E-2</v>
      </c>
      <c r="O1517">
        <v>4.7210000000000001</v>
      </c>
      <c r="Q1517" s="18">
        <v>0.33306712962962964</v>
      </c>
      <c r="R1517" s="19">
        <v>2.2904250000000001E-2</v>
      </c>
      <c r="W1517" s="1" t="s">
        <v>449</v>
      </c>
      <c r="AA1517">
        <v>25</v>
      </c>
      <c r="AB1517" t="s">
        <v>86</v>
      </c>
      <c r="AC1517" t="s">
        <v>1064</v>
      </c>
      <c r="AF1517" t="s">
        <v>238</v>
      </c>
    </row>
    <row r="1518" spans="1:32" x14ac:dyDescent="0.25">
      <c r="A1518">
        <v>26</v>
      </c>
      <c r="B1518" t="s">
        <v>293</v>
      </c>
      <c r="C1518" t="s">
        <v>58</v>
      </c>
      <c r="D1518">
        <v>7.5970000000000004</v>
      </c>
      <c r="G1518" s="1" t="s">
        <v>187</v>
      </c>
      <c r="H1518" s="1" t="s">
        <v>197</v>
      </c>
      <c r="I1518" s="1" t="s">
        <v>73</v>
      </c>
      <c r="J1518">
        <v>12</v>
      </c>
      <c r="K1518" t="s">
        <v>60</v>
      </c>
      <c r="L1518">
        <v>7000</v>
      </c>
      <c r="M1518" s="18">
        <v>0.56909722222222225</v>
      </c>
      <c r="N1518">
        <v>1.0868409999999999</v>
      </c>
      <c r="O1518">
        <v>6.9770000000000003</v>
      </c>
      <c r="Q1518" s="18">
        <v>0.33380787037037035</v>
      </c>
      <c r="R1518">
        <v>0.8583229</v>
      </c>
      <c r="W1518" s="1" t="s">
        <v>449</v>
      </c>
      <c r="AA1518">
        <v>26</v>
      </c>
      <c r="AB1518" t="s">
        <v>84</v>
      </c>
      <c r="AC1518" t="s">
        <v>1065</v>
      </c>
    </row>
    <row r="1519" spans="1:32" x14ac:dyDescent="0.25">
      <c r="A1519">
        <v>27</v>
      </c>
      <c r="B1519" t="s">
        <v>293</v>
      </c>
      <c r="C1519" t="s">
        <v>58</v>
      </c>
      <c r="D1519">
        <v>4.585</v>
      </c>
      <c r="G1519" s="1" t="s">
        <v>187</v>
      </c>
      <c r="H1519" s="1" t="s">
        <v>197</v>
      </c>
      <c r="I1519" s="1" t="s">
        <v>73</v>
      </c>
      <c r="J1519">
        <v>12</v>
      </c>
      <c r="K1519" t="s">
        <v>60</v>
      </c>
      <c r="L1519">
        <v>7000</v>
      </c>
      <c r="M1519" s="18">
        <v>0.56997685185185187</v>
      </c>
      <c r="N1519" s="19">
        <v>7.1211259999999998E-2</v>
      </c>
      <c r="O1519">
        <v>4.3120000000000003</v>
      </c>
      <c r="Q1519" s="18">
        <v>0.33481481481481484</v>
      </c>
      <c r="R1519" s="19">
        <v>5.724228E-2</v>
      </c>
      <c r="W1519" s="1" t="s">
        <v>449</v>
      </c>
      <c r="AA1519">
        <v>27</v>
      </c>
      <c r="AB1519" t="s">
        <v>84</v>
      </c>
      <c r="AC1519" t="s">
        <v>1066</v>
      </c>
    </row>
    <row r="1520" spans="1:32" x14ac:dyDescent="0.25">
      <c r="A1520">
        <v>28</v>
      </c>
      <c r="B1520" t="s">
        <v>293</v>
      </c>
      <c r="C1520" t="s">
        <v>201</v>
      </c>
      <c r="D1520">
        <v>7.5910000000000002</v>
      </c>
      <c r="G1520" s="1" t="s">
        <v>187</v>
      </c>
      <c r="H1520" s="1" t="s">
        <v>197</v>
      </c>
      <c r="I1520" s="1" t="s">
        <v>73</v>
      </c>
      <c r="J1520">
        <v>12</v>
      </c>
      <c r="K1520" t="s">
        <v>60</v>
      </c>
      <c r="L1520">
        <v>7000</v>
      </c>
      <c r="M1520" s="18">
        <v>0.57071759259259258</v>
      </c>
      <c r="N1520" s="19">
        <v>8.2078910000000005E-2</v>
      </c>
      <c r="O1520">
        <v>7.0960000000000001</v>
      </c>
      <c r="Q1520" s="18">
        <v>0.33555555555555555</v>
      </c>
      <c r="R1520" s="19">
        <v>3.7385660000000001E-2</v>
      </c>
      <c r="W1520" s="1" t="s">
        <v>449</v>
      </c>
      <c r="AA1520">
        <v>28</v>
      </c>
      <c r="AB1520" t="s">
        <v>84</v>
      </c>
      <c r="AC1520" t="s">
        <v>1067</v>
      </c>
    </row>
    <row r="1521" spans="1:32" x14ac:dyDescent="0.25">
      <c r="A1521">
        <v>29</v>
      </c>
      <c r="B1521" t="s">
        <v>293</v>
      </c>
      <c r="C1521" t="s">
        <v>58</v>
      </c>
      <c r="D1521">
        <v>8.3819999999999997</v>
      </c>
      <c r="G1521" s="1" t="s">
        <v>187</v>
      </c>
      <c r="H1521" s="1" t="s">
        <v>197</v>
      </c>
      <c r="I1521" s="1" t="s">
        <v>73</v>
      </c>
      <c r="J1521">
        <v>12</v>
      </c>
      <c r="K1521" t="s">
        <v>60</v>
      </c>
      <c r="L1521">
        <v>7000</v>
      </c>
      <c r="M1521" s="18">
        <v>0.57168981481481485</v>
      </c>
      <c r="N1521" s="19">
        <v>4.9959980000000001E-2</v>
      </c>
      <c r="O1521">
        <v>8.1329999999999991</v>
      </c>
      <c r="Q1521" s="18">
        <v>0.33640046296296294</v>
      </c>
      <c r="R1521" s="19">
        <v>6.9725220000000004E-2</v>
      </c>
      <c r="W1521" s="1" t="s">
        <v>449</v>
      </c>
      <c r="AA1521">
        <v>29</v>
      </c>
      <c r="AB1521" t="s">
        <v>84</v>
      </c>
      <c r="AC1521" t="s">
        <v>1068</v>
      </c>
    </row>
    <row r="1522" spans="1:32" x14ac:dyDescent="0.25">
      <c r="A1522">
        <v>30</v>
      </c>
      <c r="B1522" t="s">
        <v>293</v>
      </c>
      <c r="C1522" t="s">
        <v>58</v>
      </c>
      <c r="D1522">
        <v>6.734</v>
      </c>
      <c r="G1522" s="1" t="s">
        <v>187</v>
      </c>
      <c r="H1522" s="1" t="s">
        <v>197</v>
      </c>
      <c r="I1522" s="1" t="s">
        <v>73</v>
      </c>
      <c r="J1522">
        <v>12</v>
      </c>
      <c r="K1522" t="s">
        <v>60</v>
      </c>
      <c r="L1522">
        <v>7000</v>
      </c>
      <c r="M1522" s="18">
        <v>0.58685185185185185</v>
      </c>
      <c r="N1522">
        <v>0.15220590000000001</v>
      </c>
      <c r="O1522">
        <v>5.5069999999999997</v>
      </c>
      <c r="Q1522" s="18">
        <v>0.33714120370370365</v>
      </c>
      <c r="R1522">
        <v>7.30402E-2</v>
      </c>
      <c r="W1522" s="1" t="s">
        <v>449</v>
      </c>
      <c r="AA1522">
        <v>30</v>
      </c>
      <c r="AB1522" t="s">
        <v>84</v>
      </c>
      <c r="AC1522" t="s">
        <v>1069</v>
      </c>
    </row>
    <row r="1523" spans="1:32" x14ac:dyDescent="0.25">
      <c r="A1523">
        <v>31</v>
      </c>
      <c r="B1523" t="s">
        <v>293</v>
      </c>
      <c r="C1523" t="s">
        <v>58</v>
      </c>
      <c r="D1523">
        <v>6.3010000000000002</v>
      </c>
      <c r="G1523" s="1" t="s">
        <v>187</v>
      </c>
      <c r="H1523" s="1" t="s">
        <v>197</v>
      </c>
      <c r="I1523" s="1" t="s">
        <v>73</v>
      </c>
      <c r="J1523">
        <v>12</v>
      </c>
      <c r="K1523" t="s">
        <v>60</v>
      </c>
      <c r="L1523">
        <v>7000</v>
      </c>
      <c r="M1523" s="18">
        <v>0.58784722222222219</v>
      </c>
      <c r="N1523">
        <v>0.69956680000000004</v>
      </c>
      <c r="O1523">
        <v>6.0019999999999998</v>
      </c>
      <c r="Q1523" s="18">
        <v>0.33804398148148151</v>
      </c>
      <c r="R1523">
        <v>0.5278389</v>
      </c>
      <c r="W1523" s="1" t="s">
        <v>449</v>
      </c>
      <c r="AA1523">
        <v>31</v>
      </c>
      <c r="AB1523" t="s">
        <v>84</v>
      </c>
      <c r="AC1523" t="s">
        <v>1070</v>
      </c>
    </row>
    <row r="1524" spans="1:32" x14ac:dyDescent="0.25">
      <c r="A1524">
        <v>32</v>
      </c>
      <c r="B1524" t="s">
        <v>293</v>
      </c>
      <c r="C1524" t="s">
        <v>58</v>
      </c>
      <c r="D1524">
        <v>4.1059999999999999</v>
      </c>
      <c r="G1524" s="1" t="s">
        <v>187</v>
      </c>
      <c r="H1524" s="1" t="s">
        <v>197</v>
      </c>
      <c r="I1524" s="1" t="s">
        <v>73</v>
      </c>
      <c r="J1524">
        <v>12</v>
      </c>
      <c r="K1524" t="s">
        <v>60</v>
      </c>
      <c r="L1524">
        <v>7000</v>
      </c>
      <c r="M1524" s="18">
        <v>0.58877314814814818</v>
      </c>
      <c r="N1524">
        <v>0.3984354</v>
      </c>
      <c r="O1524">
        <v>3.968</v>
      </c>
      <c r="Q1524" s="18">
        <v>0.33888888888888885</v>
      </c>
      <c r="R1524" s="19">
        <v>5.8470519999999998E-2</v>
      </c>
      <c r="S1524" s="74">
        <v>3.7669999999999999</v>
      </c>
      <c r="U1524" s="18">
        <v>0.4724652777777778</v>
      </c>
      <c r="V1524" s="19">
        <v>4.8375769999999998E-2</v>
      </c>
      <c r="W1524" s="1" t="s">
        <v>449</v>
      </c>
      <c r="AA1524">
        <v>32</v>
      </c>
      <c r="AB1524" t="s">
        <v>85</v>
      </c>
      <c r="AC1524" t="s">
        <v>1071</v>
      </c>
      <c r="AF1524" t="s">
        <v>291</v>
      </c>
    </row>
    <row r="1525" spans="1:32" x14ac:dyDescent="0.25">
      <c r="A1525">
        <v>33</v>
      </c>
      <c r="B1525" t="s">
        <v>293</v>
      </c>
      <c r="C1525" t="s">
        <v>201</v>
      </c>
      <c r="D1525">
        <v>6.7290000000000001</v>
      </c>
      <c r="G1525" s="1" t="s">
        <v>187</v>
      </c>
      <c r="H1525" s="1" t="s">
        <v>197</v>
      </c>
      <c r="I1525" s="1" t="s">
        <v>73</v>
      </c>
      <c r="J1525">
        <v>12</v>
      </c>
      <c r="K1525" t="s">
        <v>60</v>
      </c>
      <c r="L1525">
        <v>7000</v>
      </c>
      <c r="M1525" s="18">
        <v>0.5895717592592592</v>
      </c>
      <c r="N1525" s="19">
        <v>5.1939730000000003E-2</v>
      </c>
      <c r="O1525">
        <v>6.407</v>
      </c>
      <c r="Q1525" s="18">
        <v>0.33976851851851847</v>
      </c>
      <c r="R1525" s="19">
        <v>6.0425119999999999E-2</v>
      </c>
      <c r="W1525" s="1" t="s">
        <v>449</v>
      </c>
      <c r="AA1525">
        <v>33</v>
      </c>
      <c r="AB1525" t="s">
        <v>86</v>
      </c>
      <c r="AC1525" t="s">
        <v>1072</v>
      </c>
      <c r="AF1525" t="s">
        <v>249</v>
      </c>
    </row>
    <row r="1526" spans="1:32" x14ac:dyDescent="0.25">
      <c r="A1526">
        <v>34</v>
      </c>
      <c r="B1526" t="s">
        <v>293</v>
      </c>
      <c r="C1526" t="s">
        <v>58</v>
      </c>
      <c r="D1526">
        <v>9.718</v>
      </c>
      <c r="G1526" s="1" t="s">
        <v>187</v>
      </c>
      <c r="H1526" s="1" t="s">
        <v>197</v>
      </c>
      <c r="I1526" s="1" t="s">
        <v>73</v>
      </c>
      <c r="J1526">
        <v>12</v>
      </c>
      <c r="K1526" t="s">
        <v>60</v>
      </c>
      <c r="L1526">
        <v>7000</v>
      </c>
      <c r="M1526" s="18">
        <v>0.59054398148148146</v>
      </c>
      <c r="N1526">
        <v>0.13050329999999999</v>
      </c>
      <c r="O1526">
        <v>9.5220000000000002</v>
      </c>
      <c r="Q1526" s="18">
        <v>0.34082175925925928</v>
      </c>
      <c r="R1526">
        <v>0.1164625</v>
      </c>
      <c r="W1526" s="1" t="s">
        <v>449</v>
      </c>
      <c r="AA1526">
        <v>34</v>
      </c>
      <c r="AB1526" t="s">
        <v>86</v>
      </c>
      <c r="AC1526" t="s">
        <v>1073</v>
      </c>
      <c r="AF1526" t="s">
        <v>149</v>
      </c>
    </row>
    <row r="1527" spans="1:32" x14ac:dyDescent="0.25">
      <c r="A1527">
        <v>35</v>
      </c>
      <c r="B1527" t="s">
        <v>293</v>
      </c>
      <c r="C1527" t="s">
        <v>58</v>
      </c>
      <c r="D1527">
        <v>6.7759999999999998</v>
      </c>
      <c r="G1527" s="1" t="s">
        <v>187</v>
      </c>
      <c r="H1527" s="1" t="s">
        <v>197</v>
      </c>
      <c r="I1527" s="1" t="s">
        <v>73</v>
      </c>
      <c r="J1527">
        <v>12</v>
      </c>
      <c r="K1527" t="s">
        <v>60</v>
      </c>
      <c r="L1527">
        <v>7000</v>
      </c>
      <c r="M1527" s="18">
        <v>0.59138888888888885</v>
      </c>
      <c r="N1527">
        <v>0.60580299999999998</v>
      </c>
      <c r="O1527">
        <v>6.3639999999999999</v>
      </c>
      <c r="Q1527" s="18">
        <v>0.34182870370370372</v>
      </c>
      <c r="R1527">
        <v>0.48494399999999999</v>
      </c>
      <c r="W1527" s="1" t="s">
        <v>449</v>
      </c>
      <c r="AA1527">
        <v>35</v>
      </c>
      <c r="AB1527" t="s">
        <v>84</v>
      </c>
      <c r="AC1527" t="s">
        <v>1074</v>
      </c>
    </row>
    <row r="1528" spans="1:32" x14ac:dyDescent="0.25">
      <c r="A1528">
        <v>36</v>
      </c>
      <c r="B1528" t="s">
        <v>293</v>
      </c>
      <c r="C1528" t="s">
        <v>58</v>
      </c>
      <c r="D1528">
        <v>6.3460000000000001</v>
      </c>
      <c r="G1528" s="1" t="s">
        <v>187</v>
      </c>
      <c r="H1528" s="1" t="s">
        <v>197</v>
      </c>
      <c r="I1528" s="1" t="s">
        <v>73</v>
      </c>
      <c r="J1528">
        <v>12</v>
      </c>
      <c r="K1528" t="s">
        <v>60</v>
      </c>
      <c r="L1528">
        <v>7000</v>
      </c>
      <c r="M1528" s="18">
        <v>0.59234953703703697</v>
      </c>
      <c r="N1528" s="19">
        <v>8.1174049999999998E-2</v>
      </c>
      <c r="O1528">
        <v>5.9710000000000001</v>
      </c>
      <c r="Q1528" s="18">
        <v>0.34280092592592593</v>
      </c>
      <c r="R1528" s="19">
        <v>5.6614980000000002E-2</v>
      </c>
      <c r="W1528" s="1" t="s">
        <v>449</v>
      </c>
      <c r="AA1528">
        <v>36</v>
      </c>
      <c r="AB1528" t="s">
        <v>86</v>
      </c>
      <c r="AC1528" t="s">
        <v>1075</v>
      </c>
      <c r="AF1528" t="s">
        <v>286</v>
      </c>
    </row>
    <row r="1529" spans="1:32" x14ac:dyDescent="0.25">
      <c r="A1529">
        <v>37</v>
      </c>
      <c r="B1529" t="s">
        <v>293</v>
      </c>
      <c r="C1529" t="s">
        <v>201</v>
      </c>
      <c r="D1529">
        <v>7.0140000000000002</v>
      </c>
      <c r="G1529" s="1" t="s">
        <v>187</v>
      </c>
      <c r="H1529" s="1" t="s">
        <v>197</v>
      </c>
      <c r="I1529" s="1" t="s">
        <v>73</v>
      </c>
      <c r="J1529">
        <v>12</v>
      </c>
      <c r="K1529" t="s">
        <v>60</v>
      </c>
      <c r="L1529">
        <v>7000</v>
      </c>
      <c r="M1529" s="18">
        <v>0.59315972222222224</v>
      </c>
      <c r="N1529">
        <v>0.1057719</v>
      </c>
      <c r="O1529">
        <v>6.88</v>
      </c>
      <c r="Q1529" s="18">
        <v>0.34354166666666663</v>
      </c>
      <c r="R1529" s="19">
        <v>5.7683739999999997E-2</v>
      </c>
      <c r="W1529" s="1" t="s">
        <v>449</v>
      </c>
      <c r="AA1529">
        <v>37</v>
      </c>
      <c r="AB1529" t="s">
        <v>84</v>
      </c>
      <c r="AC1529" t="s">
        <v>1076</v>
      </c>
    </row>
    <row r="1530" spans="1:32" x14ac:dyDescent="0.25">
      <c r="A1530">
        <v>38</v>
      </c>
      <c r="B1530" t="s">
        <v>293</v>
      </c>
      <c r="C1530" t="s">
        <v>58</v>
      </c>
      <c r="D1530">
        <v>6.0090000000000003</v>
      </c>
      <c r="G1530" s="1" t="s">
        <v>187</v>
      </c>
      <c r="H1530" s="1" t="s">
        <v>197</v>
      </c>
      <c r="I1530" s="1" t="s">
        <v>73</v>
      </c>
      <c r="J1530">
        <v>12</v>
      </c>
      <c r="K1530" t="s">
        <v>60</v>
      </c>
      <c r="L1530">
        <v>7000</v>
      </c>
      <c r="M1530" s="18">
        <v>0.59400462962962963</v>
      </c>
      <c r="N1530">
        <v>0.1035157</v>
      </c>
      <c r="O1530">
        <v>5.9619999999999997</v>
      </c>
      <c r="Q1530" s="18">
        <v>0.34443287037037035</v>
      </c>
      <c r="R1530" s="19">
        <v>7.2540060000000003E-2</v>
      </c>
      <c r="S1530" s="74">
        <v>5.8769999999999998</v>
      </c>
      <c r="U1530" s="18">
        <v>0.47339120370370374</v>
      </c>
      <c r="V1530" s="19">
        <v>4.491237E-2</v>
      </c>
      <c r="W1530" s="1" t="s">
        <v>449</v>
      </c>
      <c r="AA1530">
        <v>38</v>
      </c>
      <c r="AB1530" t="s">
        <v>85</v>
      </c>
      <c r="AC1530" t="s">
        <v>1077</v>
      </c>
      <c r="AF1530" t="s">
        <v>163</v>
      </c>
    </row>
    <row r="1531" spans="1:32" x14ac:dyDescent="0.25">
      <c r="A1531">
        <v>39</v>
      </c>
      <c r="B1531" t="s">
        <v>293</v>
      </c>
      <c r="C1531" t="s">
        <v>58</v>
      </c>
      <c r="D1531">
        <v>6.5359999999999996</v>
      </c>
      <c r="G1531" s="1" t="s">
        <v>187</v>
      </c>
      <c r="H1531" s="1" t="s">
        <v>197</v>
      </c>
      <c r="I1531" s="1" t="s">
        <v>73</v>
      </c>
      <c r="J1531">
        <v>12</v>
      </c>
      <c r="K1531" t="s">
        <v>60</v>
      </c>
      <c r="L1531">
        <v>7000</v>
      </c>
      <c r="M1531" s="18">
        <v>0.59483796296296299</v>
      </c>
      <c r="N1531" s="19">
        <v>9.477373E-2</v>
      </c>
      <c r="O1531">
        <v>6.1420000000000003</v>
      </c>
      <c r="Q1531" s="18">
        <v>0.34519675925925924</v>
      </c>
      <c r="R1531" s="19">
        <v>6.0900309999999999E-2</v>
      </c>
      <c r="W1531" s="1" t="s">
        <v>449</v>
      </c>
      <c r="AA1531">
        <v>39</v>
      </c>
      <c r="AB1531" t="s">
        <v>86</v>
      </c>
      <c r="AC1531" t="s">
        <v>1078</v>
      </c>
      <c r="AF1531" t="s">
        <v>130</v>
      </c>
    </row>
    <row r="1532" spans="1:32" x14ac:dyDescent="0.25">
      <c r="A1532">
        <v>40</v>
      </c>
      <c r="B1532" t="s">
        <v>293</v>
      </c>
      <c r="C1532" t="s">
        <v>58</v>
      </c>
      <c r="D1532">
        <v>4.827</v>
      </c>
      <c r="G1532" s="1" t="s">
        <v>187</v>
      </c>
      <c r="H1532" s="1" t="s">
        <v>197</v>
      </c>
      <c r="I1532" s="1" t="s">
        <v>73</v>
      </c>
      <c r="J1532">
        <v>12</v>
      </c>
      <c r="K1532" t="s">
        <v>60</v>
      </c>
      <c r="L1532">
        <v>7000</v>
      </c>
      <c r="M1532" s="18">
        <v>0.59561342592592592</v>
      </c>
      <c r="N1532" s="19">
        <v>4.9693139999999997E-2</v>
      </c>
      <c r="O1532">
        <v>4.6040000000000001</v>
      </c>
      <c r="Q1532" s="18">
        <v>0.34600694444444446</v>
      </c>
      <c r="R1532" s="19">
        <v>3.7356149999999998E-2</v>
      </c>
      <c r="S1532" s="74">
        <v>4.5380000000000003</v>
      </c>
      <c r="U1532" s="18">
        <v>0.47421296296296295</v>
      </c>
      <c r="V1532" s="19">
        <v>4.0834290000000002E-2</v>
      </c>
      <c r="W1532" s="1" t="s">
        <v>449</v>
      </c>
      <c r="AA1532">
        <v>40</v>
      </c>
      <c r="AB1532" t="s">
        <v>85</v>
      </c>
      <c r="AC1532" t="s">
        <v>1079</v>
      </c>
      <c r="AF1532" t="s">
        <v>237</v>
      </c>
    </row>
    <row r="1533" spans="1:32" x14ac:dyDescent="0.25">
      <c r="A1533">
        <v>41</v>
      </c>
      <c r="B1533" t="s">
        <v>293</v>
      </c>
      <c r="C1533" t="s">
        <v>201</v>
      </c>
      <c r="D1533">
        <v>7.7030000000000003</v>
      </c>
      <c r="G1533" s="1" t="s">
        <v>187</v>
      </c>
      <c r="H1533" s="1" t="s">
        <v>197</v>
      </c>
      <c r="I1533" s="1" t="s">
        <v>73</v>
      </c>
      <c r="J1533">
        <v>12</v>
      </c>
      <c r="K1533" t="s">
        <v>60</v>
      </c>
      <c r="L1533">
        <v>7000</v>
      </c>
      <c r="M1533" s="18">
        <v>0.59636574074074067</v>
      </c>
      <c r="N1533">
        <v>0.1017332</v>
      </c>
      <c r="O1533">
        <v>7.6689999999999996</v>
      </c>
      <c r="Q1533" s="18">
        <v>0.34668981481481481</v>
      </c>
      <c r="R1533" s="19">
        <v>8.0857570000000004E-2</v>
      </c>
      <c r="W1533" s="1" t="s">
        <v>449</v>
      </c>
      <c r="AA1533">
        <v>41</v>
      </c>
      <c r="AB1533" t="s">
        <v>86</v>
      </c>
      <c r="AC1533" t="s">
        <v>1080</v>
      </c>
      <c r="AF1533" t="s">
        <v>126</v>
      </c>
    </row>
    <row r="1534" spans="1:32" x14ac:dyDescent="0.25">
      <c r="A1534">
        <v>42</v>
      </c>
      <c r="B1534" t="s">
        <v>293</v>
      </c>
      <c r="C1534" t="s">
        <v>58</v>
      </c>
      <c r="D1534">
        <v>3.8639999999999999</v>
      </c>
      <c r="G1534" s="1" t="s">
        <v>187</v>
      </c>
      <c r="H1534" s="1" t="s">
        <v>197</v>
      </c>
      <c r="I1534" s="1" t="s">
        <v>73</v>
      </c>
      <c r="J1534">
        <v>12</v>
      </c>
      <c r="K1534" t="s">
        <v>60</v>
      </c>
      <c r="L1534">
        <v>7000</v>
      </c>
      <c r="M1534" s="18">
        <v>0.59717592592592594</v>
      </c>
      <c r="N1534">
        <v>0.46535840000000001</v>
      </c>
      <c r="O1534">
        <v>3.5049999999999999</v>
      </c>
      <c r="Q1534" s="18">
        <v>0.34747685185185184</v>
      </c>
      <c r="R1534">
        <v>0.40316819999999998</v>
      </c>
      <c r="W1534" s="1" t="s">
        <v>449</v>
      </c>
      <c r="AA1534">
        <v>42</v>
      </c>
      <c r="AB1534" t="s">
        <v>86</v>
      </c>
      <c r="AC1534" t="s">
        <v>1081</v>
      </c>
      <c r="AF1534" t="s">
        <v>136</v>
      </c>
    </row>
    <row r="1535" spans="1:32" x14ac:dyDescent="0.25">
      <c r="A1535">
        <v>43</v>
      </c>
      <c r="B1535" t="s">
        <v>293</v>
      </c>
      <c r="C1535" t="s">
        <v>58</v>
      </c>
      <c r="D1535">
        <v>4.0410000000000004</v>
      </c>
      <c r="G1535" s="1" t="s">
        <v>187</v>
      </c>
      <c r="H1535" s="1" t="s">
        <v>197</v>
      </c>
      <c r="I1535" s="1" t="s">
        <v>73</v>
      </c>
      <c r="J1535">
        <v>12</v>
      </c>
      <c r="K1535" t="s">
        <v>60</v>
      </c>
      <c r="L1535">
        <v>7000</v>
      </c>
      <c r="M1535" s="18">
        <v>0.59809027777777779</v>
      </c>
      <c r="N1535" s="19">
        <v>7.2860190000000005E-2</v>
      </c>
      <c r="O1535">
        <v>3.7989999999999999</v>
      </c>
      <c r="Q1535" s="18">
        <v>0.34831018518518514</v>
      </c>
      <c r="R1535" s="19">
        <v>3.5075670000000003E-2</v>
      </c>
      <c r="W1535" s="1" t="s">
        <v>449</v>
      </c>
      <c r="AA1535">
        <v>43</v>
      </c>
      <c r="AB1535" t="s">
        <v>86</v>
      </c>
      <c r="AC1535" t="s">
        <v>1082</v>
      </c>
      <c r="AF1535" t="s">
        <v>155</v>
      </c>
    </row>
    <row r="1536" spans="1:32" x14ac:dyDescent="0.25">
      <c r="A1536">
        <v>44</v>
      </c>
      <c r="B1536" t="s">
        <v>293</v>
      </c>
      <c r="C1536" t="s">
        <v>58</v>
      </c>
      <c r="D1536">
        <v>5.5960000000000001</v>
      </c>
      <c r="G1536" s="1" t="s">
        <v>187</v>
      </c>
      <c r="H1536" s="1" t="s">
        <v>197</v>
      </c>
      <c r="I1536" s="1" t="s">
        <v>73</v>
      </c>
      <c r="J1536">
        <v>12</v>
      </c>
      <c r="K1536" t="s">
        <v>60</v>
      </c>
      <c r="L1536">
        <v>7000</v>
      </c>
      <c r="M1536" s="18">
        <v>0.59894675925925933</v>
      </c>
      <c r="N1536" s="19">
        <v>8.4767430000000005E-2</v>
      </c>
      <c r="O1536">
        <v>5.27</v>
      </c>
      <c r="Q1536" s="18">
        <v>0.34913194444444445</v>
      </c>
      <c r="R1536" s="19">
        <v>5.8085959999999999E-2</v>
      </c>
      <c r="W1536" s="1" t="s">
        <v>449</v>
      </c>
      <c r="AA1536">
        <v>44</v>
      </c>
      <c r="AB1536" t="s">
        <v>86</v>
      </c>
      <c r="AC1536" t="s">
        <v>1083</v>
      </c>
      <c r="AF1536" t="s">
        <v>162</v>
      </c>
    </row>
    <row r="1537" spans="1:49" x14ac:dyDescent="0.25">
      <c r="A1537">
        <v>46</v>
      </c>
      <c r="B1537" t="s">
        <v>293</v>
      </c>
      <c r="C1537" t="s">
        <v>608</v>
      </c>
      <c r="G1537" s="1" t="s">
        <v>187</v>
      </c>
      <c r="H1537" s="1" t="s">
        <v>197</v>
      </c>
      <c r="I1537" s="1" t="s">
        <v>73</v>
      </c>
      <c r="J1537">
        <v>12</v>
      </c>
      <c r="K1537" t="s">
        <v>60</v>
      </c>
      <c r="L1537">
        <v>7000</v>
      </c>
      <c r="M1537" s="18">
        <v>0.59978009259259257</v>
      </c>
      <c r="N1537" s="19">
        <v>4.8005579999999999E-3</v>
      </c>
      <c r="Q1537" s="18">
        <v>0.35006944444444449</v>
      </c>
      <c r="R1537" s="19">
        <v>3.125395E-3</v>
      </c>
      <c r="U1537" s="18">
        <v>0.47553240740740743</v>
      </c>
      <c r="V1537" s="19">
        <v>9.2689169999999998E-3</v>
      </c>
      <c r="W1537" s="1" t="s">
        <v>449</v>
      </c>
      <c r="AA1537">
        <v>46</v>
      </c>
    </row>
    <row r="1538" spans="1:49" x14ac:dyDescent="0.25">
      <c r="A1538">
        <v>47</v>
      </c>
      <c r="B1538" t="s">
        <v>293</v>
      </c>
      <c r="C1538" t="s">
        <v>608</v>
      </c>
      <c r="E1538" s="1" t="s">
        <v>934</v>
      </c>
      <c r="G1538" s="1" t="s">
        <v>187</v>
      </c>
      <c r="H1538" s="1" t="s">
        <v>197</v>
      </c>
      <c r="I1538" s="1" t="s">
        <v>73</v>
      </c>
      <c r="J1538">
        <v>12</v>
      </c>
      <c r="K1538" t="s">
        <v>60</v>
      </c>
      <c r="L1538">
        <v>7000</v>
      </c>
      <c r="M1538" s="18">
        <v>0.60063657407407411</v>
      </c>
      <c r="N1538" s="19">
        <v>6.7642880000000002E-3</v>
      </c>
      <c r="P1538" s="53">
        <v>0.60972222222222217</v>
      </c>
      <c r="Q1538" s="18">
        <v>0.35083333333333333</v>
      </c>
      <c r="R1538" s="19">
        <v>5.4459169999999998E-3</v>
      </c>
      <c r="T1538" s="53">
        <v>0.65902777777777777</v>
      </c>
      <c r="U1538" s="18">
        <v>0.47646990740740741</v>
      </c>
      <c r="V1538" s="19">
        <v>8.1902469999999995E-3</v>
      </c>
      <c r="W1538" s="1" t="s">
        <v>449</v>
      </c>
      <c r="AA1538">
        <v>47</v>
      </c>
    </row>
    <row r="1539" spans="1:49" x14ac:dyDescent="0.25">
      <c r="A1539">
        <v>1</v>
      </c>
      <c r="B1539" t="s">
        <v>229</v>
      </c>
      <c r="C1539" t="s">
        <v>201</v>
      </c>
      <c r="D1539">
        <v>8.5470000000000006</v>
      </c>
      <c r="E1539" s="1" t="s">
        <v>935</v>
      </c>
      <c r="G1539" s="1" t="s">
        <v>187</v>
      </c>
      <c r="H1539" s="1" t="s">
        <v>197</v>
      </c>
      <c r="I1539" s="1" t="s">
        <v>73</v>
      </c>
      <c r="J1539">
        <v>12</v>
      </c>
      <c r="K1539" t="s">
        <v>60</v>
      </c>
      <c r="L1539">
        <v>6262</v>
      </c>
      <c r="M1539" s="18">
        <v>0.54716435185185186</v>
      </c>
      <c r="N1539">
        <v>0.15717390000000001</v>
      </c>
      <c r="O1539">
        <v>8.5239999999999991</v>
      </c>
      <c r="P1539" s="53">
        <v>0.61041666666666672</v>
      </c>
      <c r="Q1539" s="18">
        <v>0.30006944444444444</v>
      </c>
      <c r="R1539" s="19">
        <v>9.9699999999999997E-2</v>
      </c>
      <c r="T1539" s="53">
        <v>0.61736111111111114</v>
      </c>
      <c r="W1539" s="1" t="s">
        <v>449</v>
      </c>
      <c r="AA1539">
        <v>1</v>
      </c>
      <c r="AB1539" t="s">
        <v>86</v>
      </c>
      <c r="AC1539" t="s">
        <v>1084</v>
      </c>
      <c r="AF1539" t="s">
        <v>247</v>
      </c>
    </row>
    <row r="1540" spans="1:49" x14ac:dyDescent="0.25">
      <c r="A1540">
        <v>2</v>
      </c>
      <c r="B1540" t="s">
        <v>229</v>
      </c>
      <c r="C1540" t="s">
        <v>59</v>
      </c>
      <c r="D1540">
        <v>6.9240000000000004</v>
      </c>
      <c r="G1540" s="1" t="s">
        <v>187</v>
      </c>
      <c r="H1540" s="1" t="s">
        <v>197</v>
      </c>
      <c r="I1540" s="1" t="s">
        <v>73</v>
      </c>
      <c r="J1540">
        <v>12</v>
      </c>
      <c r="K1540" t="s">
        <v>60</v>
      </c>
      <c r="L1540">
        <v>6262</v>
      </c>
      <c r="M1540" s="18">
        <v>0.54812499999999997</v>
      </c>
      <c r="N1540" s="19">
        <v>6.162865E-2</v>
      </c>
      <c r="O1540">
        <v>6.8659999999999997</v>
      </c>
      <c r="Q1540" s="18">
        <v>0.30087962962962961</v>
      </c>
      <c r="R1540" s="19">
        <v>7.4499999999999997E-2</v>
      </c>
      <c r="W1540" s="1" t="s">
        <v>449</v>
      </c>
      <c r="AA1540">
        <v>2</v>
      </c>
      <c r="AB1540" t="s">
        <v>86</v>
      </c>
      <c r="AC1540" t="s">
        <v>1085</v>
      </c>
      <c r="AF1540" t="s">
        <v>128</v>
      </c>
    </row>
    <row r="1541" spans="1:49" x14ac:dyDescent="0.25">
      <c r="A1541">
        <v>3</v>
      </c>
      <c r="B1541" t="s">
        <v>229</v>
      </c>
      <c r="C1541" t="s">
        <v>201</v>
      </c>
      <c r="D1541">
        <v>5.2089999999999996</v>
      </c>
      <c r="G1541" s="1" t="s">
        <v>187</v>
      </c>
      <c r="H1541" s="1" t="s">
        <v>197</v>
      </c>
      <c r="I1541" s="1" t="s">
        <v>73</v>
      </c>
      <c r="J1541">
        <v>12</v>
      </c>
      <c r="K1541" t="s">
        <v>60</v>
      </c>
      <c r="L1541">
        <v>6262</v>
      </c>
      <c r="M1541" s="18">
        <v>0.54890046296296291</v>
      </c>
      <c r="N1541">
        <v>8.2220000000000001E-2</v>
      </c>
      <c r="O1541">
        <v>5.0270000000000001</v>
      </c>
      <c r="Q1541" s="18">
        <v>0.30157407407407405</v>
      </c>
      <c r="R1541">
        <v>0.11194030000000001</v>
      </c>
      <c r="W1541" s="1" t="s">
        <v>449</v>
      </c>
      <c r="AA1541">
        <v>3</v>
      </c>
      <c r="AB1541" t="s">
        <v>86</v>
      </c>
      <c r="AC1541" t="s">
        <v>1086</v>
      </c>
      <c r="AF1541" t="s">
        <v>292</v>
      </c>
    </row>
    <row r="1542" spans="1:49" x14ac:dyDescent="0.25">
      <c r="A1542">
        <v>4</v>
      </c>
      <c r="B1542" t="s">
        <v>229</v>
      </c>
      <c r="C1542" t="s">
        <v>201</v>
      </c>
      <c r="D1542">
        <v>6.3010000000000002</v>
      </c>
      <c r="G1542" s="1" t="s">
        <v>187</v>
      </c>
      <c r="H1542" s="1" t="s">
        <v>197</v>
      </c>
      <c r="I1542" s="1" t="s">
        <v>73</v>
      </c>
      <c r="J1542">
        <v>12</v>
      </c>
      <c r="K1542" t="s">
        <v>60</v>
      </c>
      <c r="L1542">
        <v>6262</v>
      </c>
      <c r="M1542" s="18">
        <v>0.54982638888888891</v>
      </c>
      <c r="N1542" s="19">
        <v>9.8212679999999997E-2</v>
      </c>
      <c r="O1542">
        <v>5.7110000000000003</v>
      </c>
      <c r="Q1542" s="18">
        <v>0.3024074074074074</v>
      </c>
      <c r="R1542">
        <v>0.1440611</v>
      </c>
      <c r="S1542" s="74">
        <v>4.9889999999999999</v>
      </c>
      <c r="U1542" s="18">
        <v>0.4679976851851852</v>
      </c>
      <c r="V1542">
        <v>0.17948610000000001</v>
      </c>
      <c r="W1542" s="1" t="s">
        <v>449</v>
      </c>
      <c r="AA1542">
        <v>4</v>
      </c>
      <c r="AB1542" t="s">
        <v>85</v>
      </c>
      <c r="AC1542" t="s">
        <v>1087</v>
      </c>
      <c r="AF1542" t="s">
        <v>134</v>
      </c>
    </row>
    <row r="1543" spans="1:49" x14ac:dyDescent="0.25">
      <c r="A1543">
        <v>5</v>
      </c>
      <c r="B1543" t="s">
        <v>229</v>
      </c>
      <c r="C1543" t="s">
        <v>201</v>
      </c>
      <c r="D1543">
        <v>9.7880000000000003</v>
      </c>
      <c r="G1543" s="1" t="s">
        <v>187</v>
      </c>
      <c r="H1543" s="1" t="s">
        <v>197</v>
      </c>
      <c r="I1543" s="1" t="s">
        <v>73</v>
      </c>
      <c r="J1543">
        <v>12</v>
      </c>
      <c r="K1543" t="s">
        <v>60</v>
      </c>
      <c r="L1543">
        <v>6262</v>
      </c>
      <c r="M1543" s="18">
        <v>0.55064814814814811</v>
      </c>
      <c r="N1543">
        <v>0.16146360000000001</v>
      </c>
      <c r="O1543">
        <v>9.6620000000000008</v>
      </c>
      <c r="Q1543" s="18">
        <v>0.3031712962962963</v>
      </c>
      <c r="R1543">
        <v>0.1084759</v>
      </c>
      <c r="S1543" s="74">
        <v>9.5709999999999997</v>
      </c>
      <c r="U1543" s="18">
        <v>0.46895833333333337</v>
      </c>
      <c r="V1543">
        <v>0.1077224</v>
      </c>
      <c r="W1543" s="1" t="s">
        <v>449</v>
      </c>
      <c r="AA1543">
        <v>5</v>
      </c>
      <c r="AB1543" t="s">
        <v>85</v>
      </c>
      <c r="AC1543" t="s">
        <v>1088</v>
      </c>
      <c r="AD1543" s="8">
        <v>43472</v>
      </c>
      <c r="AE1543" s="83">
        <f>AD1543-I1543</f>
        <v>118</v>
      </c>
      <c r="AF1543" t="s">
        <v>250</v>
      </c>
      <c r="AG1543" t="s">
        <v>956</v>
      </c>
      <c r="AH1543" s="8">
        <v>43472</v>
      </c>
      <c r="AI1543">
        <v>2</v>
      </c>
      <c r="AJ1543">
        <v>1</v>
      </c>
      <c r="AK1543" s="53">
        <v>0.57986111111111105</v>
      </c>
      <c r="AL1543" s="8">
        <v>43483</v>
      </c>
      <c r="AM1543" s="53">
        <v>0.85416666666666663</v>
      </c>
      <c r="AO1543">
        <v>4</v>
      </c>
      <c r="AP1543">
        <v>15</v>
      </c>
      <c r="AQ1543" s="8">
        <v>43483</v>
      </c>
      <c r="AR1543" s="53">
        <v>0.85416666666666663</v>
      </c>
      <c r="AS1543" s="8">
        <v>43516</v>
      </c>
      <c r="AT1543" s="53">
        <v>0.83333333333333337</v>
      </c>
      <c r="AV1543" s="8">
        <v>43516</v>
      </c>
      <c r="AW1543">
        <v>0</v>
      </c>
    </row>
    <row r="1544" spans="1:49" x14ac:dyDescent="0.25">
      <c r="A1544">
        <v>6</v>
      </c>
      <c r="B1544" t="s">
        <v>229</v>
      </c>
      <c r="C1544" t="s">
        <v>58</v>
      </c>
      <c r="D1544">
        <v>6.85</v>
      </c>
      <c r="G1544" s="1" t="s">
        <v>187</v>
      </c>
      <c r="H1544" s="1" t="s">
        <v>197</v>
      </c>
      <c r="I1544" s="1" t="s">
        <v>73</v>
      </c>
      <c r="J1544">
        <v>12</v>
      </c>
      <c r="K1544" t="s">
        <v>60</v>
      </c>
      <c r="L1544">
        <v>6262</v>
      </c>
      <c r="M1544" s="18">
        <v>0.55156250000000007</v>
      </c>
      <c r="N1544">
        <v>0.12601699999999999</v>
      </c>
      <c r="O1544">
        <v>6.5439999999999996</v>
      </c>
      <c r="Q1544" s="18">
        <v>0.30399305555555556</v>
      </c>
      <c r="R1544" s="19">
        <v>8.7599999999999997E-2</v>
      </c>
      <c r="S1544" s="74">
        <v>6.4960000000000004</v>
      </c>
      <c r="U1544" s="18">
        <v>0.46990740740740744</v>
      </c>
      <c r="V1544">
        <v>0.1003353</v>
      </c>
      <c r="W1544" s="1" t="s">
        <v>449</v>
      </c>
      <c r="AA1544">
        <v>6</v>
      </c>
      <c r="AB1544" t="s">
        <v>85</v>
      </c>
      <c r="AC1544" t="s">
        <v>1089</v>
      </c>
      <c r="AD1544" s="8">
        <v>43414</v>
      </c>
      <c r="AE1544" s="83">
        <f>AD1544-I1544</f>
        <v>60</v>
      </c>
      <c r="AF1544" t="s">
        <v>159</v>
      </c>
      <c r="AG1544" t="s">
        <v>956</v>
      </c>
      <c r="AH1544" s="8">
        <v>43414</v>
      </c>
      <c r="AI1544">
        <v>5</v>
      </c>
      <c r="AJ1544">
        <v>1</v>
      </c>
      <c r="AK1544" s="53">
        <v>0.61458333333333337</v>
      </c>
      <c r="AL1544" s="8">
        <v>43422</v>
      </c>
      <c r="AM1544" s="53">
        <v>0.84375</v>
      </c>
      <c r="AN1544" t="s">
        <v>1795</v>
      </c>
      <c r="AO1544">
        <v>3</v>
      </c>
      <c r="AP1544">
        <v>18</v>
      </c>
      <c r="AQ1544" s="8">
        <v>43422</v>
      </c>
      <c r="AR1544" s="53">
        <v>0.84375</v>
      </c>
      <c r="AS1544" s="8">
        <v>43516</v>
      </c>
      <c r="AT1544" s="53">
        <v>0.83333333333333337</v>
      </c>
      <c r="AV1544" s="8">
        <v>43516</v>
      </c>
      <c r="AW1544">
        <v>0</v>
      </c>
    </row>
    <row r="1545" spans="1:49" x14ac:dyDescent="0.25">
      <c r="A1545">
        <v>7</v>
      </c>
      <c r="B1545" t="s">
        <v>229</v>
      </c>
      <c r="C1545" t="s">
        <v>58</v>
      </c>
      <c r="D1545">
        <v>5.7750000000000004</v>
      </c>
      <c r="G1545" s="1" t="s">
        <v>187</v>
      </c>
      <c r="H1545" s="1" t="s">
        <v>197</v>
      </c>
      <c r="I1545" s="1" t="s">
        <v>73</v>
      </c>
      <c r="J1545">
        <v>12</v>
      </c>
      <c r="K1545" t="s">
        <v>60</v>
      </c>
      <c r="L1545">
        <v>6262</v>
      </c>
      <c r="M1545" s="18">
        <v>0.55246527777777776</v>
      </c>
      <c r="N1545">
        <v>0.74786710000000001</v>
      </c>
      <c r="O1545">
        <v>5.2729999999999997</v>
      </c>
      <c r="Q1545" s="18">
        <v>0.30487268518518518</v>
      </c>
      <c r="R1545">
        <v>0.58197370000000004</v>
      </c>
      <c r="W1545" s="1" t="s">
        <v>449</v>
      </c>
      <c r="AA1545">
        <v>7</v>
      </c>
      <c r="AB1545" t="s">
        <v>84</v>
      </c>
      <c r="AC1545" t="s">
        <v>1090</v>
      </c>
    </row>
    <row r="1546" spans="1:49" x14ac:dyDescent="0.25">
      <c r="A1546">
        <v>8</v>
      </c>
      <c r="B1546" t="s">
        <v>229</v>
      </c>
      <c r="C1546" t="s">
        <v>201</v>
      </c>
      <c r="D1546">
        <v>3.5619999999999998</v>
      </c>
      <c r="G1546" s="1" t="s">
        <v>187</v>
      </c>
      <c r="H1546" s="1" t="s">
        <v>197</v>
      </c>
      <c r="I1546" s="1" t="s">
        <v>73</v>
      </c>
      <c r="J1546">
        <v>12</v>
      </c>
      <c r="K1546" t="s">
        <v>60</v>
      </c>
      <c r="L1546">
        <v>6262</v>
      </c>
      <c r="M1546" s="18">
        <v>0.5534027777777778</v>
      </c>
      <c r="N1546">
        <v>0.41121639999999998</v>
      </c>
      <c r="O1546">
        <v>2.4900000000000002</v>
      </c>
      <c r="Q1546" s="18">
        <v>0.30576388888888889</v>
      </c>
      <c r="R1546" s="19">
        <v>9.4600000000000004E-2</v>
      </c>
      <c r="W1546" s="1" t="s">
        <v>449</v>
      </c>
      <c r="AA1546">
        <v>8</v>
      </c>
      <c r="AB1546" t="s">
        <v>84</v>
      </c>
      <c r="AC1546" t="s">
        <v>1091</v>
      </c>
    </row>
    <row r="1547" spans="1:49" x14ac:dyDescent="0.25">
      <c r="A1547">
        <v>10</v>
      </c>
      <c r="B1547" t="s">
        <v>229</v>
      </c>
      <c r="D1547">
        <v>5.12</v>
      </c>
      <c r="G1547" s="1" t="s">
        <v>187</v>
      </c>
      <c r="H1547" s="1" t="s">
        <v>197</v>
      </c>
      <c r="I1547" s="1" t="s">
        <v>73</v>
      </c>
      <c r="J1547">
        <v>12</v>
      </c>
      <c r="K1547" t="s">
        <v>60</v>
      </c>
      <c r="L1547">
        <v>6262</v>
      </c>
      <c r="M1547" s="18">
        <v>0.55564814814814811</v>
      </c>
      <c r="N1547">
        <v>0.16220039999999999</v>
      </c>
      <c r="O1547">
        <v>2.2050000000000001</v>
      </c>
      <c r="Q1547" s="18">
        <v>0.30699074074074073</v>
      </c>
      <c r="R1547" s="19">
        <v>5.5500000000000001E-2</v>
      </c>
      <c r="W1547" s="1" t="s">
        <v>449</v>
      </c>
      <c r="AA1547">
        <v>10</v>
      </c>
      <c r="AB1547" t="s">
        <v>86</v>
      </c>
      <c r="AC1547" t="s">
        <v>1092</v>
      </c>
      <c r="AF1547" t="s">
        <v>337</v>
      </c>
    </row>
    <row r="1548" spans="1:49" x14ac:dyDescent="0.25">
      <c r="A1548">
        <v>11</v>
      </c>
      <c r="B1548" t="s">
        <v>229</v>
      </c>
      <c r="C1548" t="s">
        <v>201</v>
      </c>
      <c r="D1548">
        <v>6.7359999999999998</v>
      </c>
      <c r="G1548" s="1" t="s">
        <v>187</v>
      </c>
      <c r="H1548" s="1" t="s">
        <v>197</v>
      </c>
      <c r="I1548" s="1" t="s">
        <v>73</v>
      </c>
      <c r="J1548">
        <v>12</v>
      </c>
      <c r="K1548" t="s">
        <v>60</v>
      </c>
      <c r="L1548">
        <v>6262</v>
      </c>
      <c r="M1548" s="18">
        <v>0.55658564814814815</v>
      </c>
      <c r="N1548">
        <v>0.11998350000000001</v>
      </c>
      <c r="O1548">
        <v>6.4989999999999997</v>
      </c>
      <c r="Q1548" s="18">
        <v>0.30790509259259258</v>
      </c>
      <c r="R1548" s="19">
        <v>9.6100000000000005E-2</v>
      </c>
      <c r="W1548" s="1" t="s">
        <v>449</v>
      </c>
      <c r="AA1548">
        <v>11</v>
      </c>
      <c r="AB1548" t="s">
        <v>84</v>
      </c>
      <c r="AC1548" t="s">
        <v>1093</v>
      </c>
    </row>
    <row r="1549" spans="1:49" x14ac:dyDescent="0.25">
      <c r="A1549">
        <v>12</v>
      </c>
      <c r="B1549" t="s">
        <v>229</v>
      </c>
      <c r="C1549" t="s">
        <v>201</v>
      </c>
      <c r="D1549">
        <v>10.657999999999999</v>
      </c>
      <c r="G1549" s="1" t="s">
        <v>187</v>
      </c>
      <c r="H1549" s="1" t="s">
        <v>197</v>
      </c>
      <c r="I1549" s="1" t="s">
        <v>73</v>
      </c>
      <c r="J1549">
        <v>12</v>
      </c>
      <c r="K1549" t="s">
        <v>60</v>
      </c>
      <c r="L1549">
        <v>6262</v>
      </c>
      <c r="M1549" s="18">
        <v>0.55744212962962958</v>
      </c>
      <c r="N1549">
        <v>0.28798309999999999</v>
      </c>
      <c r="O1549">
        <v>10.108000000000001</v>
      </c>
      <c r="Q1549" s="18">
        <v>0.30877314814814816</v>
      </c>
      <c r="R1549">
        <v>0.14885090000000001</v>
      </c>
      <c r="S1549" s="74">
        <v>10.053000000000001</v>
      </c>
      <c r="U1549" s="18">
        <v>0.4707175925925926</v>
      </c>
      <c r="V1549">
        <v>0.1429656</v>
      </c>
      <c r="W1549" s="1" t="s">
        <v>449</v>
      </c>
      <c r="AA1549">
        <v>12</v>
      </c>
      <c r="AB1549" t="s">
        <v>85</v>
      </c>
      <c r="AC1549" t="s">
        <v>1094</v>
      </c>
      <c r="AF1549" t="s">
        <v>304</v>
      </c>
    </row>
    <row r="1550" spans="1:49" x14ac:dyDescent="0.25">
      <c r="A1550">
        <v>13</v>
      </c>
      <c r="B1550" t="s">
        <v>229</v>
      </c>
      <c r="C1550" t="s">
        <v>59</v>
      </c>
      <c r="D1550">
        <v>6.9820000000000002</v>
      </c>
      <c r="G1550" s="1" t="s">
        <v>187</v>
      </c>
      <c r="H1550" s="1" t="s">
        <v>197</v>
      </c>
      <c r="I1550" s="1" t="s">
        <v>73</v>
      </c>
      <c r="J1550">
        <v>12</v>
      </c>
      <c r="K1550" t="s">
        <v>60</v>
      </c>
      <c r="L1550">
        <v>6262</v>
      </c>
      <c r="M1550" s="18">
        <v>0.5584837962962963</v>
      </c>
      <c r="N1550">
        <v>0.13428760000000001</v>
      </c>
      <c r="O1550">
        <v>6.9050000000000002</v>
      </c>
      <c r="Q1550" s="18">
        <v>0.30951388888888892</v>
      </c>
      <c r="R1550">
        <v>9.0270900000000001E-2</v>
      </c>
      <c r="S1550" s="74">
        <v>6.8470000000000004</v>
      </c>
      <c r="U1550" s="18">
        <v>0.47146990740740741</v>
      </c>
      <c r="V1550" s="19">
        <v>7.8177720000000006E-2</v>
      </c>
      <c r="W1550" s="1" t="s">
        <v>449</v>
      </c>
      <c r="AA1550">
        <v>13</v>
      </c>
      <c r="AB1550" t="s">
        <v>85</v>
      </c>
      <c r="AC1550" t="s">
        <v>1095</v>
      </c>
      <c r="AD1550" s="8">
        <v>43422</v>
      </c>
      <c r="AE1550">
        <v>68</v>
      </c>
      <c r="AF1550" t="s">
        <v>144</v>
      </c>
      <c r="AG1550" t="s">
        <v>956</v>
      </c>
      <c r="AH1550" s="8">
        <v>43422</v>
      </c>
      <c r="AI1550">
        <v>1</v>
      </c>
      <c r="AJ1550">
        <v>2</v>
      </c>
      <c r="AK1550" s="53">
        <v>0.84375</v>
      </c>
      <c r="AL1550" s="8">
        <v>43430</v>
      </c>
      <c r="AM1550" s="53">
        <v>0.85416666666666663</v>
      </c>
      <c r="AO1550">
        <v>7</v>
      </c>
      <c r="AP1550">
        <v>8</v>
      </c>
      <c r="AQ1550" s="8">
        <v>43430</v>
      </c>
      <c r="AR1550" s="53">
        <v>0.86111111111111116</v>
      </c>
      <c r="AS1550" s="8">
        <v>43530</v>
      </c>
      <c r="AT1550" s="53">
        <v>0.83333333333333337</v>
      </c>
      <c r="AV1550" s="8">
        <v>43530</v>
      </c>
      <c r="AW1550">
        <v>0</v>
      </c>
    </row>
    <row r="1551" spans="1:49" x14ac:dyDescent="0.25">
      <c r="A1551">
        <v>14</v>
      </c>
      <c r="B1551" t="s">
        <v>229</v>
      </c>
      <c r="C1551" t="s">
        <v>58</v>
      </c>
      <c r="D1551">
        <v>7.726</v>
      </c>
      <c r="G1551" s="1" t="s">
        <v>187</v>
      </c>
      <c r="H1551" s="1" t="s">
        <v>197</v>
      </c>
      <c r="I1551" s="1" t="s">
        <v>73</v>
      </c>
      <c r="J1551">
        <v>12</v>
      </c>
      <c r="K1551" t="s">
        <v>60</v>
      </c>
      <c r="L1551">
        <v>6262</v>
      </c>
      <c r="M1551" s="18">
        <v>0.55925925925925923</v>
      </c>
      <c r="N1551">
        <v>0.13631480000000001</v>
      </c>
      <c r="O1551">
        <v>7.3949999999999996</v>
      </c>
      <c r="Q1551" s="18">
        <v>0.31040509259259258</v>
      </c>
      <c r="R1551">
        <v>0.14722189999999999</v>
      </c>
      <c r="S1551" s="74">
        <v>7.3780000000000001</v>
      </c>
      <c r="U1551" s="18">
        <v>0.4724652777777778</v>
      </c>
      <c r="V1551">
        <v>0.11968289999999999</v>
      </c>
      <c r="W1551" s="1" t="s">
        <v>449</v>
      </c>
      <c r="AA1551">
        <v>14</v>
      </c>
      <c r="AB1551" t="s">
        <v>85</v>
      </c>
      <c r="AC1551" t="s">
        <v>1096</v>
      </c>
      <c r="AD1551" s="8">
        <v>43420</v>
      </c>
      <c r="AE1551" s="83">
        <f>AD1551-I1551</f>
        <v>66</v>
      </c>
      <c r="AF1551" t="s">
        <v>137</v>
      </c>
      <c r="AG1551" t="s">
        <v>956</v>
      </c>
      <c r="AH1551" s="8">
        <v>43420</v>
      </c>
      <c r="AI1551">
        <v>7</v>
      </c>
      <c r="AJ1551">
        <v>1</v>
      </c>
      <c r="AK1551" s="53">
        <v>0.63888888888888895</v>
      </c>
      <c r="AL1551" s="8">
        <v>43430</v>
      </c>
      <c r="AM1551" s="53">
        <v>0.63194444444444442</v>
      </c>
      <c r="AV1551" s="8">
        <v>43430</v>
      </c>
      <c r="AW1551">
        <v>0</v>
      </c>
    </row>
    <row r="1552" spans="1:49" x14ac:dyDescent="0.25">
      <c r="A1552">
        <v>15</v>
      </c>
      <c r="B1552" t="s">
        <v>229</v>
      </c>
      <c r="C1552" t="s">
        <v>201</v>
      </c>
      <c r="D1552">
        <v>11.287000000000001</v>
      </c>
      <c r="G1552" s="1" t="s">
        <v>187</v>
      </c>
      <c r="H1552" s="1" t="s">
        <v>197</v>
      </c>
      <c r="I1552" s="1" t="s">
        <v>73</v>
      </c>
      <c r="J1552">
        <v>12</v>
      </c>
      <c r="K1552" t="s">
        <v>60</v>
      </c>
      <c r="L1552">
        <v>6262</v>
      </c>
      <c r="M1552" s="18">
        <v>0.5600694444444444</v>
      </c>
      <c r="N1552">
        <v>0.19356899999999999</v>
      </c>
      <c r="O1552">
        <v>10.798</v>
      </c>
      <c r="Q1552" s="18">
        <v>0.31119212962962967</v>
      </c>
      <c r="R1552" s="19">
        <v>9.9299999999999999E-2</v>
      </c>
      <c r="S1552" s="74">
        <v>10.760999999999999</v>
      </c>
      <c r="U1552" s="18">
        <v>0.47339120370370374</v>
      </c>
      <c r="V1552">
        <v>0.1625481</v>
      </c>
      <c r="W1552" s="1" t="s">
        <v>449</v>
      </c>
      <c r="AA1552">
        <v>15</v>
      </c>
      <c r="AB1552" t="s">
        <v>85</v>
      </c>
      <c r="AC1552" t="s">
        <v>1097</v>
      </c>
      <c r="AF1552" t="s">
        <v>301</v>
      </c>
    </row>
    <row r="1553" spans="1:49" x14ac:dyDescent="0.25">
      <c r="A1553">
        <v>16</v>
      </c>
      <c r="B1553" t="s">
        <v>229</v>
      </c>
      <c r="C1553" t="s">
        <v>58</v>
      </c>
      <c r="D1553">
        <v>4.548</v>
      </c>
      <c r="G1553" s="1" t="s">
        <v>187</v>
      </c>
      <c r="H1553" s="1" t="s">
        <v>197</v>
      </c>
      <c r="I1553" s="1" t="s">
        <v>73</v>
      </c>
      <c r="J1553">
        <v>12</v>
      </c>
      <c r="K1553" t="s">
        <v>60</v>
      </c>
      <c r="L1553">
        <v>6262</v>
      </c>
      <c r="M1553" s="18">
        <v>0.56090277777777775</v>
      </c>
      <c r="N1553">
        <v>0.5350066</v>
      </c>
      <c r="O1553">
        <v>3.5049999999999999</v>
      </c>
      <c r="Q1553" s="18">
        <v>0.31194444444444441</v>
      </c>
      <c r="R1553">
        <v>0.60057459999999996</v>
      </c>
      <c r="W1553" s="1" t="s">
        <v>449</v>
      </c>
      <c r="AA1553">
        <v>16</v>
      </c>
      <c r="AB1553" t="s">
        <v>86</v>
      </c>
      <c r="AC1553" t="s">
        <v>1098</v>
      </c>
      <c r="AF1553" t="s">
        <v>147</v>
      </c>
    </row>
    <row r="1554" spans="1:49" x14ac:dyDescent="0.25">
      <c r="A1554">
        <v>17</v>
      </c>
      <c r="B1554" t="s">
        <v>229</v>
      </c>
      <c r="C1554" t="s">
        <v>201</v>
      </c>
      <c r="D1554">
        <v>6.6189999999999998</v>
      </c>
      <c r="G1554" s="1" t="s">
        <v>187</v>
      </c>
      <c r="H1554" s="1" t="s">
        <v>197</v>
      </c>
      <c r="I1554" s="1" t="s">
        <v>73</v>
      </c>
      <c r="J1554">
        <v>12</v>
      </c>
      <c r="K1554" t="s">
        <v>60</v>
      </c>
      <c r="L1554">
        <v>6262</v>
      </c>
      <c r="M1554" s="18">
        <v>0.5617361111111111</v>
      </c>
      <c r="N1554" s="19">
        <v>6.0000520000000002E-2</v>
      </c>
      <c r="O1554">
        <v>6.2960000000000003</v>
      </c>
      <c r="Q1554" s="18">
        <v>0.31285879629629632</v>
      </c>
      <c r="R1554" s="19">
        <v>8.4699999999999998E-2</v>
      </c>
      <c r="S1554" s="74">
        <v>6.2549999999999999</v>
      </c>
      <c r="U1554" s="18">
        <v>0.47421296296296295</v>
      </c>
      <c r="V1554">
        <v>6.6724400000000003E-2</v>
      </c>
      <c r="W1554" s="1" t="s">
        <v>449</v>
      </c>
      <c r="AA1554">
        <v>17</v>
      </c>
      <c r="AB1554" t="s">
        <v>85</v>
      </c>
      <c r="AC1554" t="s">
        <v>1099</v>
      </c>
      <c r="AD1554" s="8">
        <v>43430</v>
      </c>
      <c r="AE1554">
        <v>76</v>
      </c>
      <c r="AF1554" t="s">
        <v>146</v>
      </c>
      <c r="AG1554" t="s">
        <v>956</v>
      </c>
      <c r="AH1554" s="8">
        <v>43430</v>
      </c>
      <c r="AI1554">
        <v>31</v>
      </c>
      <c r="AJ1554">
        <v>2</v>
      </c>
      <c r="AK1554" s="53">
        <v>0.63194444444444442</v>
      </c>
      <c r="AL1554" s="8">
        <v>43439</v>
      </c>
      <c r="AM1554" s="53">
        <v>0.83333333333333337</v>
      </c>
      <c r="AO1554">
        <v>3</v>
      </c>
      <c r="AP1554">
        <v>32</v>
      </c>
      <c r="AQ1554" s="8">
        <v>43439</v>
      </c>
      <c r="AR1554" s="53">
        <v>0.83333333333333337</v>
      </c>
      <c r="AS1554" s="8">
        <v>43516</v>
      </c>
      <c r="AT1554" s="53">
        <v>0.83333333333333337</v>
      </c>
      <c r="AV1554" s="8">
        <v>43516</v>
      </c>
      <c r="AW1554">
        <v>0</v>
      </c>
    </row>
    <row r="1555" spans="1:49" x14ac:dyDescent="0.25">
      <c r="A1555">
        <v>18</v>
      </c>
      <c r="B1555" t="s">
        <v>229</v>
      </c>
      <c r="C1555" t="s">
        <v>201</v>
      </c>
      <c r="D1555">
        <v>8.4849999999999994</v>
      </c>
      <c r="G1555" s="1" t="s">
        <v>187</v>
      </c>
      <c r="H1555" s="1" t="s">
        <v>197</v>
      </c>
      <c r="I1555" s="1" t="s">
        <v>73</v>
      </c>
      <c r="J1555">
        <v>12</v>
      </c>
      <c r="K1555" t="s">
        <v>60</v>
      </c>
      <c r="L1555">
        <v>6262</v>
      </c>
      <c r="M1555" s="18">
        <v>0.56265046296296295</v>
      </c>
      <c r="N1555">
        <v>0.15038470000000001</v>
      </c>
      <c r="O1555">
        <v>8.2899999999999991</v>
      </c>
      <c r="Q1555" s="18">
        <v>0.31372685185185184</v>
      </c>
      <c r="R1555">
        <v>0.135267</v>
      </c>
      <c r="W1555" s="1" t="s">
        <v>449</v>
      </c>
      <c r="AA1555">
        <v>18</v>
      </c>
      <c r="AB1555" t="s">
        <v>86</v>
      </c>
      <c r="AC1555" t="s">
        <v>1100</v>
      </c>
      <c r="AF1555" t="s">
        <v>131</v>
      </c>
    </row>
    <row r="1556" spans="1:49" x14ac:dyDescent="0.25">
      <c r="A1556">
        <v>19</v>
      </c>
      <c r="B1556" t="s">
        <v>229</v>
      </c>
      <c r="C1556" t="s">
        <v>58</v>
      </c>
      <c r="D1556">
        <v>6.774</v>
      </c>
      <c r="G1556" s="1" t="s">
        <v>187</v>
      </c>
      <c r="H1556" s="1" t="s">
        <v>197</v>
      </c>
      <c r="I1556" s="1" t="s">
        <v>73</v>
      </c>
      <c r="J1556">
        <v>12</v>
      </c>
      <c r="K1556" t="s">
        <v>60</v>
      </c>
      <c r="L1556">
        <v>6262</v>
      </c>
      <c r="M1556" s="18">
        <v>0.56343750000000004</v>
      </c>
      <c r="N1556">
        <v>0.97502679999999997</v>
      </c>
      <c r="O1556">
        <v>6.5529999999999999</v>
      </c>
      <c r="Q1556" s="18">
        <v>0.31449074074074074</v>
      </c>
      <c r="R1556">
        <v>0.78288150000000001</v>
      </c>
      <c r="S1556" s="74">
        <v>6.4009999999999998</v>
      </c>
      <c r="U1556" s="18">
        <v>0.47553240740740743</v>
      </c>
      <c r="V1556">
        <v>0.87744120000000003</v>
      </c>
      <c r="W1556" s="1" t="s">
        <v>449</v>
      </c>
      <c r="AA1556">
        <v>19</v>
      </c>
      <c r="AB1556" t="s">
        <v>85</v>
      </c>
      <c r="AC1556" t="s">
        <v>1101</v>
      </c>
      <c r="AD1556" s="8">
        <v>43386</v>
      </c>
      <c r="AE1556">
        <v>32</v>
      </c>
      <c r="AF1556" t="s">
        <v>252</v>
      </c>
      <c r="AG1556" t="s">
        <v>956</v>
      </c>
      <c r="AI1556">
        <v>28</v>
      </c>
      <c r="AJ1556">
        <v>2</v>
      </c>
      <c r="AK1556" s="53">
        <v>0.57638888888888895</v>
      </c>
      <c r="AL1556" s="8">
        <v>43392</v>
      </c>
      <c r="AM1556" s="53">
        <v>0.82638888888888884</v>
      </c>
      <c r="AO1556">
        <v>4</v>
      </c>
      <c r="AP1556">
        <v>11</v>
      </c>
      <c r="AQ1556" s="8">
        <v>43392</v>
      </c>
      <c r="AR1556" s="53">
        <v>0.82638888888888884</v>
      </c>
      <c r="AS1556" s="8">
        <v>43483</v>
      </c>
      <c r="AT1556" s="53">
        <v>0.85416666666666663</v>
      </c>
      <c r="AV1556" s="8">
        <v>43483</v>
      </c>
      <c r="AW1556">
        <v>0</v>
      </c>
    </row>
    <row r="1557" spans="1:49" x14ac:dyDescent="0.25">
      <c r="A1557">
        <v>20</v>
      </c>
      <c r="B1557" t="s">
        <v>229</v>
      </c>
      <c r="C1557" t="s">
        <v>58</v>
      </c>
      <c r="D1557">
        <v>3.5569999999999999</v>
      </c>
      <c r="G1557" s="1" t="s">
        <v>187</v>
      </c>
      <c r="H1557" s="1" t="s">
        <v>197</v>
      </c>
      <c r="I1557" s="1" t="s">
        <v>73</v>
      </c>
      <c r="J1557">
        <v>12</v>
      </c>
      <c r="K1557" t="s">
        <v>60</v>
      </c>
      <c r="L1557">
        <v>6262</v>
      </c>
      <c r="M1557" s="18">
        <v>0.56428240740740743</v>
      </c>
      <c r="N1557">
        <v>0.66546090000000002</v>
      </c>
      <c r="O1557">
        <v>3.431</v>
      </c>
      <c r="Q1557" s="18">
        <v>0.315462962962963</v>
      </c>
      <c r="R1557">
        <v>0.5414175</v>
      </c>
      <c r="W1557" s="1" t="s">
        <v>449</v>
      </c>
      <c r="AA1557">
        <v>20</v>
      </c>
      <c r="AB1557" t="s">
        <v>86</v>
      </c>
      <c r="AC1557" t="s">
        <v>1102</v>
      </c>
      <c r="AF1557" t="s">
        <v>144</v>
      </c>
    </row>
    <row r="1558" spans="1:49" x14ac:dyDescent="0.25">
      <c r="A1558">
        <v>21</v>
      </c>
      <c r="B1558" t="s">
        <v>229</v>
      </c>
      <c r="C1558" t="s">
        <v>58</v>
      </c>
      <c r="D1558">
        <v>9.3320000000000007</v>
      </c>
      <c r="G1558" s="1" t="s">
        <v>187</v>
      </c>
      <c r="H1558" s="1" t="s">
        <v>197</v>
      </c>
      <c r="I1558" s="1" t="s">
        <v>73</v>
      </c>
      <c r="J1558">
        <v>12</v>
      </c>
      <c r="K1558" t="s">
        <v>60</v>
      </c>
      <c r="L1558">
        <v>6262</v>
      </c>
      <c r="M1558" s="18">
        <v>0.56505787037037036</v>
      </c>
      <c r="N1558" s="19">
        <v>9.3566789999999997E-2</v>
      </c>
      <c r="O1558">
        <v>8.6739999999999995</v>
      </c>
      <c r="Q1558" s="18">
        <v>0.32974537037037038</v>
      </c>
      <c r="R1558">
        <v>0.13909299999999999</v>
      </c>
      <c r="S1558" s="74">
        <v>8.6319999999999997</v>
      </c>
      <c r="U1558" s="18">
        <v>0.47646990740740741</v>
      </c>
      <c r="V1558">
        <v>7.5418399999999997E-2</v>
      </c>
      <c r="W1558" s="1" t="s">
        <v>449</v>
      </c>
      <c r="AA1558">
        <v>21</v>
      </c>
      <c r="AB1558" t="s">
        <v>85</v>
      </c>
      <c r="AC1558" t="s">
        <v>1103</v>
      </c>
      <c r="AF1558" t="s">
        <v>147</v>
      </c>
    </row>
    <row r="1559" spans="1:49" x14ac:dyDescent="0.25">
      <c r="A1559">
        <v>22</v>
      </c>
      <c r="B1559" t="s">
        <v>229</v>
      </c>
      <c r="C1559" t="s">
        <v>59</v>
      </c>
      <c r="D1559">
        <v>5.109</v>
      </c>
      <c r="G1559" s="1" t="s">
        <v>187</v>
      </c>
      <c r="H1559" s="1" t="s">
        <v>197</v>
      </c>
      <c r="I1559" s="1" t="s">
        <v>73</v>
      </c>
      <c r="J1559">
        <v>12</v>
      </c>
      <c r="K1559" t="s">
        <v>60</v>
      </c>
      <c r="L1559">
        <v>6262</v>
      </c>
      <c r="M1559" s="18">
        <v>0.56575231481481481</v>
      </c>
      <c r="N1559">
        <v>0.65741590000000005</v>
      </c>
      <c r="O1559">
        <v>2.2269999999999999</v>
      </c>
      <c r="Q1559" s="18">
        <v>0.33052083333333332</v>
      </c>
      <c r="R1559" s="19">
        <v>1.8573840000000001E-2</v>
      </c>
      <c r="W1559" s="1" t="s">
        <v>449</v>
      </c>
      <c r="AA1559">
        <v>22</v>
      </c>
      <c r="AB1559" t="s">
        <v>84</v>
      </c>
      <c r="AC1559" t="s">
        <v>1104</v>
      </c>
    </row>
    <row r="1560" spans="1:49" x14ac:dyDescent="0.25">
      <c r="A1560">
        <v>23</v>
      </c>
      <c r="B1560" t="s">
        <v>229</v>
      </c>
      <c r="C1560" t="s">
        <v>201</v>
      </c>
      <c r="D1560">
        <v>9.2089999999999996</v>
      </c>
      <c r="G1560" s="1" t="s">
        <v>187</v>
      </c>
      <c r="H1560" s="1" t="s">
        <v>197</v>
      </c>
      <c r="I1560" s="1" t="s">
        <v>73</v>
      </c>
      <c r="J1560">
        <v>12</v>
      </c>
      <c r="K1560" t="s">
        <v>60</v>
      </c>
      <c r="L1560">
        <v>6262</v>
      </c>
      <c r="M1560" s="18">
        <v>0.56653935185185189</v>
      </c>
      <c r="N1560">
        <v>0.30046250000000002</v>
      </c>
      <c r="O1560">
        <v>9.093</v>
      </c>
      <c r="Q1560" s="18">
        <v>0.33126157407407408</v>
      </c>
      <c r="R1560">
        <v>0.19983429999999999</v>
      </c>
      <c r="W1560" s="1" t="s">
        <v>449</v>
      </c>
      <c r="AA1560">
        <v>23</v>
      </c>
      <c r="AB1560" t="s">
        <v>86</v>
      </c>
      <c r="AC1560" t="s">
        <v>1105</v>
      </c>
      <c r="AF1560" t="s">
        <v>291</v>
      </c>
    </row>
    <row r="1561" spans="1:49" x14ac:dyDescent="0.25">
      <c r="A1561">
        <v>24</v>
      </c>
      <c r="B1561" t="s">
        <v>229</v>
      </c>
      <c r="C1561" t="s">
        <v>201</v>
      </c>
      <c r="D1561">
        <v>6.59</v>
      </c>
      <c r="G1561" s="1" t="s">
        <v>187</v>
      </c>
      <c r="H1561" s="1" t="s">
        <v>197</v>
      </c>
      <c r="I1561" s="1" t="s">
        <v>73</v>
      </c>
      <c r="J1561">
        <v>12</v>
      </c>
      <c r="K1561" t="s">
        <v>60</v>
      </c>
      <c r="L1561">
        <v>6262</v>
      </c>
      <c r="M1561" s="18">
        <v>0.56738425925925928</v>
      </c>
      <c r="N1561">
        <v>1.2963439999999999</v>
      </c>
      <c r="O1561">
        <v>6.43</v>
      </c>
      <c r="Q1561" s="18">
        <v>0.33212962962962961</v>
      </c>
      <c r="R1561">
        <v>0.91338779999999997</v>
      </c>
      <c r="S1561" s="74">
        <v>6.2880000000000003</v>
      </c>
      <c r="U1561" s="18">
        <v>0.47746527777777775</v>
      </c>
      <c r="V1561">
        <v>0.94375160000000002</v>
      </c>
      <c r="W1561" s="1" t="s">
        <v>449</v>
      </c>
      <c r="AA1561">
        <v>24</v>
      </c>
      <c r="AB1561" t="s">
        <v>85</v>
      </c>
      <c r="AC1561" t="s">
        <v>1106</v>
      </c>
      <c r="AD1561" s="8">
        <v>43387</v>
      </c>
      <c r="AE1561">
        <v>33</v>
      </c>
      <c r="AF1561" t="s">
        <v>150</v>
      </c>
      <c r="AG1561" t="s">
        <v>956</v>
      </c>
      <c r="AI1561">
        <v>22</v>
      </c>
      <c r="AJ1561">
        <v>6</v>
      </c>
      <c r="AK1561" s="53">
        <v>0.61111111111111105</v>
      </c>
      <c r="AL1561" s="8">
        <v>43394</v>
      </c>
      <c r="AM1561" s="53">
        <v>0.82638888888888884</v>
      </c>
      <c r="AO1561">
        <v>3</v>
      </c>
      <c r="AP1561">
        <v>15</v>
      </c>
      <c r="AQ1561" s="8">
        <v>43394</v>
      </c>
      <c r="AR1561" s="53">
        <v>0.82638888888888884</v>
      </c>
      <c r="AS1561" s="8">
        <v>43435</v>
      </c>
      <c r="AT1561" s="53">
        <v>0.83333333333333337</v>
      </c>
      <c r="AV1561" s="8">
        <v>43435</v>
      </c>
      <c r="AW1561">
        <v>0</v>
      </c>
    </row>
    <row r="1562" spans="1:49" x14ac:dyDescent="0.25">
      <c r="A1562">
        <v>25</v>
      </c>
      <c r="B1562" t="s">
        <v>229</v>
      </c>
      <c r="C1562" t="s">
        <v>201</v>
      </c>
      <c r="D1562">
        <v>9.2070000000000007</v>
      </c>
      <c r="G1562" s="1" t="s">
        <v>187</v>
      </c>
      <c r="H1562" s="1" t="s">
        <v>197</v>
      </c>
      <c r="I1562" s="1" t="s">
        <v>73</v>
      </c>
      <c r="J1562">
        <v>12</v>
      </c>
      <c r="K1562" t="s">
        <v>60</v>
      </c>
      <c r="L1562">
        <v>6262</v>
      </c>
      <c r="M1562" s="18">
        <v>0.5682638888888889</v>
      </c>
      <c r="N1562">
        <v>0.13023950000000001</v>
      </c>
      <c r="O1562">
        <v>9.0180000000000007</v>
      </c>
      <c r="Q1562" s="18">
        <v>0.33306712962962964</v>
      </c>
      <c r="R1562" s="19">
        <v>8.6161219999999997E-2</v>
      </c>
      <c r="W1562" s="1" t="s">
        <v>449</v>
      </c>
      <c r="AA1562">
        <v>25</v>
      </c>
      <c r="AB1562" t="s">
        <v>86</v>
      </c>
      <c r="AC1562" t="s">
        <v>1107</v>
      </c>
      <c r="AF1562" t="s">
        <v>151</v>
      </c>
    </row>
    <row r="1563" spans="1:49" x14ac:dyDescent="0.25">
      <c r="A1563">
        <v>26</v>
      </c>
      <c r="B1563" t="s">
        <v>229</v>
      </c>
      <c r="C1563" t="s">
        <v>201</v>
      </c>
      <c r="D1563">
        <v>9.74</v>
      </c>
      <c r="G1563" s="1" t="s">
        <v>187</v>
      </c>
      <c r="H1563" s="1" t="s">
        <v>197</v>
      </c>
      <c r="I1563" s="1" t="s">
        <v>73</v>
      </c>
      <c r="J1563">
        <v>12</v>
      </c>
      <c r="K1563" t="s">
        <v>60</v>
      </c>
      <c r="L1563">
        <v>6262</v>
      </c>
      <c r="M1563" s="18">
        <v>0.56909722222222225</v>
      </c>
      <c r="N1563">
        <v>1.447495</v>
      </c>
      <c r="O1563">
        <v>9.0980000000000008</v>
      </c>
      <c r="Q1563" s="18">
        <v>0.33380787037037035</v>
      </c>
      <c r="R1563">
        <v>1.270197</v>
      </c>
      <c r="W1563" s="1" t="s">
        <v>449</v>
      </c>
      <c r="AA1563">
        <v>26</v>
      </c>
      <c r="AB1563" t="s">
        <v>84</v>
      </c>
      <c r="AC1563" t="s">
        <v>1108</v>
      </c>
    </row>
    <row r="1564" spans="1:49" x14ac:dyDescent="0.25">
      <c r="A1564">
        <v>27</v>
      </c>
      <c r="B1564" t="s">
        <v>229</v>
      </c>
      <c r="C1564" t="s">
        <v>58</v>
      </c>
      <c r="D1564">
        <v>7.04</v>
      </c>
      <c r="G1564" s="1" t="s">
        <v>187</v>
      </c>
      <c r="H1564" s="1" t="s">
        <v>197</v>
      </c>
      <c r="I1564" s="1" t="s">
        <v>73</v>
      </c>
      <c r="J1564">
        <v>12</v>
      </c>
      <c r="K1564" t="s">
        <v>60</v>
      </c>
      <c r="L1564">
        <v>6262</v>
      </c>
      <c r="M1564" s="18">
        <v>0.56997685185185187</v>
      </c>
      <c r="N1564" s="19">
        <v>9.7641610000000004E-2</v>
      </c>
      <c r="O1564">
        <v>6.8140000000000001</v>
      </c>
      <c r="Q1564" s="18">
        <v>0.33481481481481484</v>
      </c>
      <c r="R1564">
        <v>0.1088494</v>
      </c>
      <c r="S1564" s="74">
        <v>6.7560000000000002</v>
      </c>
      <c r="U1564" s="18">
        <v>0.47858796296296297</v>
      </c>
      <c r="V1564" s="19">
        <v>9.0430220000000006E-2</v>
      </c>
      <c r="W1564" s="1" t="s">
        <v>449</v>
      </c>
      <c r="AA1564">
        <v>27</v>
      </c>
      <c r="AB1564" t="s">
        <v>85</v>
      </c>
      <c r="AC1564" t="s">
        <v>1109</v>
      </c>
      <c r="AF1564" t="s">
        <v>170</v>
      </c>
    </row>
    <row r="1565" spans="1:49" x14ac:dyDescent="0.25">
      <c r="A1565">
        <v>28</v>
      </c>
      <c r="B1565" t="s">
        <v>229</v>
      </c>
      <c r="C1565" t="s">
        <v>201</v>
      </c>
      <c r="D1565">
        <v>5.22</v>
      </c>
      <c r="G1565" s="1" t="s">
        <v>187</v>
      </c>
      <c r="H1565" s="1" t="s">
        <v>197</v>
      </c>
      <c r="I1565" s="1" t="s">
        <v>73</v>
      </c>
      <c r="J1565">
        <v>12</v>
      </c>
      <c r="K1565" t="s">
        <v>60</v>
      </c>
      <c r="L1565">
        <v>6262</v>
      </c>
      <c r="M1565" s="18">
        <v>0.57071759259259258</v>
      </c>
      <c r="N1565">
        <v>0.1410206</v>
      </c>
      <c r="O1565">
        <v>5.1550000000000002</v>
      </c>
      <c r="Q1565" s="18">
        <v>0.33555555555555555</v>
      </c>
      <c r="R1565" s="19">
        <v>8.9896719999999999E-2</v>
      </c>
      <c r="W1565" s="1" t="s">
        <v>449</v>
      </c>
      <c r="AA1565">
        <v>28</v>
      </c>
      <c r="AB1565" t="s">
        <v>86</v>
      </c>
      <c r="AC1565" t="s">
        <v>1110</v>
      </c>
      <c r="AF1565" t="s">
        <v>240</v>
      </c>
    </row>
    <row r="1566" spans="1:49" x14ac:dyDescent="0.25">
      <c r="A1566">
        <v>29</v>
      </c>
      <c r="B1566" t="s">
        <v>229</v>
      </c>
      <c r="C1566" t="s">
        <v>58</v>
      </c>
      <c r="D1566">
        <v>4.6470000000000002</v>
      </c>
      <c r="G1566" s="1" t="s">
        <v>187</v>
      </c>
      <c r="H1566" s="1" t="s">
        <v>197</v>
      </c>
      <c r="I1566" s="1" t="s">
        <v>73</v>
      </c>
      <c r="J1566">
        <v>12</v>
      </c>
      <c r="K1566" t="s">
        <v>60</v>
      </c>
      <c r="L1566">
        <v>6262</v>
      </c>
      <c r="M1566" s="18">
        <v>0.57168981481481485</v>
      </c>
      <c r="N1566">
        <v>0.1130158</v>
      </c>
      <c r="O1566">
        <v>4.4089999999999998</v>
      </c>
      <c r="Q1566" s="18">
        <v>0.33640046296296294</v>
      </c>
      <c r="R1566">
        <v>5.5673300000000002E-2</v>
      </c>
      <c r="W1566" s="1" t="s">
        <v>449</v>
      </c>
      <c r="AA1566">
        <v>29</v>
      </c>
      <c r="AB1566" t="s">
        <v>84</v>
      </c>
      <c r="AC1566" t="s">
        <v>1111</v>
      </c>
    </row>
    <row r="1567" spans="1:49" x14ac:dyDescent="0.25">
      <c r="A1567">
        <v>30</v>
      </c>
      <c r="B1567" t="s">
        <v>229</v>
      </c>
      <c r="C1567" t="s">
        <v>58</v>
      </c>
      <c r="D1567">
        <v>8.48</v>
      </c>
      <c r="G1567" s="1" t="s">
        <v>187</v>
      </c>
      <c r="H1567" s="1" t="s">
        <v>197</v>
      </c>
      <c r="I1567" s="1" t="s">
        <v>73</v>
      </c>
      <c r="J1567">
        <v>12</v>
      </c>
      <c r="K1567" t="s">
        <v>60</v>
      </c>
      <c r="L1567">
        <v>6262</v>
      </c>
      <c r="M1567" s="18">
        <v>0.58685185185185185</v>
      </c>
      <c r="N1567">
        <v>1.349885</v>
      </c>
      <c r="O1567">
        <v>8.0879999999999992</v>
      </c>
      <c r="Q1567" s="18">
        <v>0.33714120370370365</v>
      </c>
      <c r="R1567">
        <v>0.98620280000000005</v>
      </c>
      <c r="W1567" s="1" t="s">
        <v>449</v>
      </c>
      <c r="AA1567">
        <v>30</v>
      </c>
      <c r="AB1567" t="s">
        <v>86</v>
      </c>
      <c r="AC1567" t="s">
        <v>1112</v>
      </c>
      <c r="AF1567" t="s">
        <v>146</v>
      </c>
    </row>
    <row r="1568" spans="1:49" x14ac:dyDescent="0.25">
      <c r="A1568">
        <v>31</v>
      </c>
      <c r="B1568" t="s">
        <v>229</v>
      </c>
      <c r="C1568" t="s">
        <v>58</v>
      </c>
      <c r="D1568">
        <v>6.6769999999999996</v>
      </c>
      <c r="G1568" s="1" t="s">
        <v>187</v>
      </c>
      <c r="H1568" s="1" t="s">
        <v>197</v>
      </c>
      <c r="I1568" s="1" t="s">
        <v>73</v>
      </c>
      <c r="J1568">
        <v>12</v>
      </c>
      <c r="K1568" t="s">
        <v>60</v>
      </c>
      <c r="L1568">
        <v>6262</v>
      </c>
      <c r="M1568" s="18">
        <v>0.58784722222222219</v>
      </c>
      <c r="N1568">
        <v>0.13410610000000001</v>
      </c>
      <c r="O1568">
        <v>6.0369999999999999</v>
      </c>
      <c r="Q1568" s="18">
        <v>0.33804398148148151</v>
      </c>
      <c r="R1568">
        <v>0.1234985</v>
      </c>
      <c r="W1568" s="1" t="s">
        <v>449</v>
      </c>
      <c r="AA1568">
        <v>31</v>
      </c>
      <c r="AB1568" t="s">
        <v>84</v>
      </c>
      <c r="AC1568" t="s">
        <v>1113</v>
      </c>
    </row>
    <row r="1569" spans="1:49" x14ac:dyDescent="0.25">
      <c r="A1569">
        <v>32</v>
      </c>
      <c r="B1569" t="s">
        <v>229</v>
      </c>
      <c r="C1569" t="s">
        <v>201</v>
      </c>
      <c r="D1569">
        <v>6.6959999999999997</v>
      </c>
      <c r="G1569" s="1" t="s">
        <v>187</v>
      </c>
      <c r="H1569" s="1" t="s">
        <v>197</v>
      </c>
      <c r="I1569" s="1" t="s">
        <v>73</v>
      </c>
      <c r="J1569">
        <v>12</v>
      </c>
      <c r="K1569" t="s">
        <v>60</v>
      </c>
      <c r="L1569">
        <v>6262</v>
      </c>
      <c r="M1569" s="18">
        <v>0.58877314814814818</v>
      </c>
      <c r="N1569">
        <v>0.141983</v>
      </c>
      <c r="O1569">
        <v>6.5439999999999996</v>
      </c>
      <c r="Q1569" s="18">
        <v>0.33888888888888885</v>
      </c>
      <c r="R1569">
        <v>0.1231684</v>
      </c>
      <c r="W1569" s="1" t="s">
        <v>449</v>
      </c>
      <c r="AA1569">
        <v>32</v>
      </c>
      <c r="AB1569" t="s">
        <v>84</v>
      </c>
      <c r="AC1569" t="s">
        <v>1114</v>
      </c>
    </row>
    <row r="1570" spans="1:49" x14ac:dyDescent="0.25">
      <c r="A1570">
        <v>33</v>
      </c>
      <c r="B1570" t="s">
        <v>229</v>
      </c>
      <c r="C1570" t="s">
        <v>58</v>
      </c>
      <c r="D1570">
        <v>9.2850000000000001</v>
      </c>
      <c r="G1570" s="1" t="s">
        <v>187</v>
      </c>
      <c r="H1570" s="1" t="s">
        <v>197</v>
      </c>
      <c r="I1570" s="1" t="s">
        <v>73</v>
      </c>
      <c r="J1570">
        <v>12</v>
      </c>
      <c r="K1570" t="s">
        <v>60</v>
      </c>
      <c r="L1570">
        <v>6262</v>
      </c>
      <c r="M1570" s="18">
        <v>0.5895717592592592</v>
      </c>
      <c r="N1570">
        <v>1.445303</v>
      </c>
      <c r="O1570">
        <v>8.3879999999999999</v>
      </c>
      <c r="Q1570" s="18">
        <v>0.33976851851851847</v>
      </c>
      <c r="R1570">
        <v>1.033196</v>
      </c>
      <c r="W1570" s="1" t="s">
        <v>449</v>
      </c>
      <c r="AA1570">
        <v>33</v>
      </c>
      <c r="AB1570" t="s">
        <v>84</v>
      </c>
      <c r="AC1570" t="s">
        <v>1115</v>
      </c>
    </row>
    <row r="1571" spans="1:49" x14ac:dyDescent="0.25">
      <c r="A1571">
        <v>34</v>
      </c>
      <c r="B1571" t="s">
        <v>229</v>
      </c>
      <c r="C1571" t="s">
        <v>58</v>
      </c>
      <c r="D1571">
        <v>6.6029999999999998</v>
      </c>
      <c r="G1571" s="1" t="s">
        <v>187</v>
      </c>
      <c r="H1571" s="1" t="s">
        <v>197</v>
      </c>
      <c r="I1571" s="1" t="s">
        <v>73</v>
      </c>
      <c r="J1571">
        <v>12</v>
      </c>
      <c r="K1571" t="s">
        <v>60</v>
      </c>
      <c r="L1571">
        <v>6262</v>
      </c>
      <c r="M1571" s="18">
        <v>0.59054398148148146</v>
      </c>
      <c r="N1571">
        <v>0.24498300000000001</v>
      </c>
      <c r="O1571">
        <v>6.25</v>
      </c>
      <c r="Q1571" s="18">
        <v>0.34082175925925928</v>
      </c>
      <c r="R1571">
        <v>0.1682043</v>
      </c>
      <c r="W1571" s="1" t="s">
        <v>449</v>
      </c>
      <c r="AA1571">
        <v>34</v>
      </c>
      <c r="AB1571" t="s">
        <v>86</v>
      </c>
      <c r="AC1571" t="s">
        <v>1116</v>
      </c>
      <c r="AF1571" t="s">
        <v>250</v>
      </c>
    </row>
    <row r="1572" spans="1:49" x14ac:dyDescent="0.25">
      <c r="A1572">
        <v>35</v>
      </c>
      <c r="B1572" t="s">
        <v>229</v>
      </c>
      <c r="C1572" t="s">
        <v>58</v>
      </c>
      <c r="D1572">
        <v>4.7850000000000001</v>
      </c>
      <c r="G1572" s="1" t="s">
        <v>187</v>
      </c>
      <c r="H1572" s="1" t="s">
        <v>197</v>
      </c>
      <c r="I1572" s="1" t="s">
        <v>73</v>
      </c>
      <c r="J1572">
        <v>12</v>
      </c>
      <c r="K1572" t="s">
        <v>60</v>
      </c>
      <c r="L1572">
        <v>6262</v>
      </c>
      <c r="M1572" s="18">
        <v>0.59138888888888885</v>
      </c>
      <c r="N1572">
        <v>0.1769606</v>
      </c>
      <c r="O1572">
        <v>4.3490000000000002</v>
      </c>
      <c r="Q1572" s="18">
        <v>0.34182870370370372</v>
      </c>
      <c r="R1572">
        <v>0.1186473</v>
      </c>
      <c r="S1572" s="74">
        <v>4.2969999999999997</v>
      </c>
      <c r="U1572" s="18">
        <v>0.47931712962962963</v>
      </c>
      <c r="V1572" s="19">
        <v>9.5611940000000006E-2</v>
      </c>
      <c r="W1572" s="1" t="s">
        <v>449</v>
      </c>
      <c r="AA1572">
        <v>35</v>
      </c>
      <c r="AB1572" t="s">
        <v>85</v>
      </c>
      <c r="AC1572" t="s">
        <v>1117</v>
      </c>
      <c r="AF1572" t="s">
        <v>243</v>
      </c>
    </row>
    <row r="1573" spans="1:49" x14ac:dyDescent="0.25">
      <c r="A1573">
        <v>36</v>
      </c>
      <c r="B1573" t="s">
        <v>229</v>
      </c>
      <c r="C1573" t="s">
        <v>201</v>
      </c>
      <c r="D1573">
        <v>7.3460000000000001</v>
      </c>
      <c r="G1573" s="1" t="s">
        <v>187</v>
      </c>
      <c r="H1573" s="1" t="s">
        <v>197</v>
      </c>
      <c r="I1573" s="1" t="s">
        <v>73</v>
      </c>
      <c r="J1573">
        <v>12</v>
      </c>
      <c r="K1573" t="s">
        <v>60</v>
      </c>
      <c r="L1573">
        <v>6262</v>
      </c>
      <c r="M1573" s="18">
        <v>0.59234953703703697</v>
      </c>
      <c r="N1573">
        <v>0.18763569999999999</v>
      </c>
      <c r="O1573">
        <v>7.2880000000000003</v>
      </c>
      <c r="Q1573" s="18">
        <v>0.34280092592592593</v>
      </c>
      <c r="R1573" s="19">
        <v>6.7630979999999993E-2</v>
      </c>
      <c r="S1573" s="74">
        <v>7.2190000000000003</v>
      </c>
      <c r="U1573" s="18">
        <v>0.48001157407407408</v>
      </c>
      <c r="V1573">
        <v>0.1207859</v>
      </c>
      <c r="W1573" s="1" t="s">
        <v>449</v>
      </c>
      <c r="AA1573">
        <v>36</v>
      </c>
      <c r="AB1573" t="s">
        <v>85</v>
      </c>
      <c r="AC1573" t="s">
        <v>1118</v>
      </c>
      <c r="AF1573" t="s">
        <v>247</v>
      </c>
    </row>
    <row r="1574" spans="1:49" x14ac:dyDescent="0.25">
      <c r="A1574">
        <v>37</v>
      </c>
      <c r="B1574" t="s">
        <v>229</v>
      </c>
      <c r="C1574" t="s">
        <v>201</v>
      </c>
      <c r="D1574">
        <v>9.234</v>
      </c>
      <c r="G1574" s="1" t="s">
        <v>187</v>
      </c>
      <c r="H1574" s="1" t="s">
        <v>197</v>
      </c>
      <c r="I1574" s="1" t="s">
        <v>73</v>
      </c>
      <c r="J1574">
        <v>12</v>
      </c>
      <c r="K1574" t="s">
        <v>60</v>
      </c>
      <c r="L1574">
        <v>6262</v>
      </c>
      <c r="M1574" s="18">
        <v>0.59315972222222224</v>
      </c>
      <c r="N1574">
        <v>0.2054723</v>
      </c>
      <c r="O1574">
        <v>8.9179999999999993</v>
      </c>
      <c r="Q1574" s="18">
        <v>0.34354166666666663</v>
      </c>
      <c r="R1574">
        <v>0.11115650000000001</v>
      </c>
      <c r="W1574" s="1" t="s">
        <v>449</v>
      </c>
      <c r="AA1574">
        <v>37</v>
      </c>
      <c r="AB1574" t="s">
        <v>86</v>
      </c>
      <c r="AC1574" t="s">
        <v>1119</v>
      </c>
      <c r="AF1574" t="s">
        <v>139</v>
      </c>
    </row>
    <row r="1575" spans="1:49" x14ac:dyDescent="0.25">
      <c r="A1575">
        <v>38</v>
      </c>
      <c r="B1575" t="s">
        <v>229</v>
      </c>
      <c r="C1575" t="s">
        <v>58</v>
      </c>
      <c r="D1575">
        <v>7.44</v>
      </c>
      <c r="G1575" s="1" t="s">
        <v>187</v>
      </c>
      <c r="H1575" s="1" t="s">
        <v>197</v>
      </c>
      <c r="I1575" s="1" t="s">
        <v>73</v>
      </c>
      <c r="J1575">
        <v>12</v>
      </c>
      <c r="K1575" t="s">
        <v>60</v>
      </c>
      <c r="L1575">
        <v>6262</v>
      </c>
      <c r="M1575" s="18">
        <v>0.59400462962962963</v>
      </c>
      <c r="N1575">
        <v>0.1292025</v>
      </c>
      <c r="O1575">
        <v>6.9939999999999998</v>
      </c>
      <c r="Q1575" s="18">
        <v>0.34443287037037035</v>
      </c>
      <c r="R1575" s="19">
        <v>7.5178019999999998E-2</v>
      </c>
      <c r="W1575" s="1" t="s">
        <v>449</v>
      </c>
      <c r="AA1575">
        <v>38</v>
      </c>
      <c r="AB1575" t="s">
        <v>86</v>
      </c>
      <c r="AC1575" t="s">
        <v>1120</v>
      </c>
      <c r="AF1575" t="s">
        <v>174</v>
      </c>
    </row>
    <row r="1576" spans="1:49" x14ac:dyDescent="0.25">
      <c r="A1576">
        <v>39</v>
      </c>
      <c r="B1576" t="s">
        <v>229</v>
      </c>
      <c r="C1576" t="s">
        <v>58</v>
      </c>
      <c r="D1576">
        <v>4.7549999999999999</v>
      </c>
      <c r="G1576" s="1" t="s">
        <v>187</v>
      </c>
      <c r="H1576" s="1" t="s">
        <v>197</v>
      </c>
      <c r="I1576" s="1" t="s">
        <v>73</v>
      </c>
      <c r="J1576">
        <v>12</v>
      </c>
      <c r="K1576" t="s">
        <v>60</v>
      </c>
      <c r="L1576">
        <v>6262</v>
      </c>
      <c r="M1576" s="18">
        <v>0.59483796296296299</v>
      </c>
      <c r="N1576">
        <v>6.6984799999999997E-2</v>
      </c>
      <c r="O1576">
        <v>4.6470000000000002</v>
      </c>
      <c r="Q1576" s="18">
        <v>0.34519675925925924</v>
      </c>
      <c r="R1576" s="19">
        <v>9.4331230000000002E-2</v>
      </c>
      <c r="S1576" s="74">
        <v>4.6059999999999999</v>
      </c>
      <c r="U1576" s="18">
        <v>0.48076388888888894</v>
      </c>
      <c r="V1576" s="19">
        <v>6.783757E-2</v>
      </c>
      <c r="W1576" s="1" t="s">
        <v>449</v>
      </c>
      <c r="AA1576">
        <v>39</v>
      </c>
      <c r="AB1576" t="s">
        <v>85</v>
      </c>
      <c r="AC1576" t="s">
        <v>1121</v>
      </c>
      <c r="AD1576" s="8">
        <v>43430</v>
      </c>
      <c r="AE1576">
        <v>76</v>
      </c>
      <c r="AF1576" t="s">
        <v>176</v>
      </c>
      <c r="AG1576" t="s">
        <v>956</v>
      </c>
      <c r="AH1576" s="8">
        <v>43430</v>
      </c>
      <c r="AI1576">
        <v>24</v>
      </c>
      <c r="AJ1576">
        <v>2</v>
      </c>
      <c r="AK1576" s="53">
        <v>0.63194444444444442</v>
      </c>
      <c r="AL1576" s="8">
        <v>43439</v>
      </c>
      <c r="AM1576" s="53">
        <v>0.83333333333333337</v>
      </c>
      <c r="AO1576">
        <v>3</v>
      </c>
      <c r="AP1576">
        <v>2</v>
      </c>
      <c r="AQ1576" s="8">
        <v>43439</v>
      </c>
      <c r="AR1576" s="53">
        <v>0.83333333333333337</v>
      </c>
      <c r="AS1576" s="8">
        <v>43523</v>
      </c>
      <c r="AT1576" s="53">
        <v>0.875</v>
      </c>
      <c r="AV1576" s="8">
        <v>43523</v>
      </c>
      <c r="AW1576">
        <v>0</v>
      </c>
    </row>
    <row r="1577" spans="1:49" x14ac:dyDescent="0.25">
      <c r="A1577">
        <v>40</v>
      </c>
      <c r="B1577" t="s">
        <v>229</v>
      </c>
      <c r="C1577" t="s">
        <v>201</v>
      </c>
      <c r="D1577">
        <v>3.3210000000000002</v>
      </c>
      <c r="G1577" s="1" t="s">
        <v>187</v>
      </c>
      <c r="H1577" s="1" t="s">
        <v>197</v>
      </c>
      <c r="I1577" s="1" t="s">
        <v>73</v>
      </c>
      <c r="J1577">
        <v>12</v>
      </c>
      <c r="K1577" t="s">
        <v>60</v>
      </c>
      <c r="L1577">
        <v>6262</v>
      </c>
      <c r="M1577" s="18">
        <v>0.59561342592592592</v>
      </c>
      <c r="N1577" s="19">
        <v>9.1267319999999999E-2</v>
      </c>
      <c r="O1577">
        <v>3.242</v>
      </c>
      <c r="Q1577" s="18">
        <v>0.34600694444444446</v>
      </c>
      <c r="R1577" s="19">
        <v>5.2475010000000002E-2</v>
      </c>
      <c r="W1577" s="1" t="s">
        <v>449</v>
      </c>
      <c r="AA1577">
        <v>40</v>
      </c>
      <c r="AB1577" t="s">
        <v>84</v>
      </c>
      <c r="AC1577" t="s">
        <v>1122</v>
      </c>
    </row>
    <row r="1578" spans="1:49" x14ac:dyDescent="0.25">
      <c r="A1578">
        <v>41</v>
      </c>
      <c r="B1578" t="s">
        <v>229</v>
      </c>
      <c r="C1578" t="s">
        <v>58</v>
      </c>
      <c r="D1578">
        <v>10.071999999999999</v>
      </c>
      <c r="G1578" s="1" t="s">
        <v>187</v>
      </c>
      <c r="H1578" s="1" t="s">
        <v>197</v>
      </c>
      <c r="I1578" s="1" t="s">
        <v>73</v>
      </c>
      <c r="J1578">
        <v>12</v>
      </c>
      <c r="K1578" t="s">
        <v>60</v>
      </c>
      <c r="L1578">
        <v>6262</v>
      </c>
      <c r="M1578" s="18">
        <v>0.59636574074074067</v>
      </c>
      <c r="N1578">
        <v>0.30558649999999998</v>
      </c>
      <c r="O1578">
        <v>9.4789999999999992</v>
      </c>
      <c r="Q1578" s="18">
        <v>0.34668981481481481</v>
      </c>
      <c r="R1578">
        <v>0.12637229999999999</v>
      </c>
      <c r="W1578" s="1" t="s">
        <v>449</v>
      </c>
      <c r="AA1578">
        <v>41</v>
      </c>
      <c r="AB1578" t="s">
        <v>84</v>
      </c>
      <c r="AC1578" t="s">
        <v>1123</v>
      </c>
    </row>
    <row r="1579" spans="1:49" x14ac:dyDescent="0.25">
      <c r="A1579">
        <v>42</v>
      </c>
      <c r="B1579" t="s">
        <v>229</v>
      </c>
      <c r="C1579" t="s">
        <v>58</v>
      </c>
      <c r="D1579">
        <v>7.7770000000000001</v>
      </c>
      <c r="G1579" s="1" t="s">
        <v>187</v>
      </c>
      <c r="H1579" s="1" t="s">
        <v>197</v>
      </c>
      <c r="I1579" s="1" t="s">
        <v>73</v>
      </c>
      <c r="J1579">
        <v>12</v>
      </c>
      <c r="K1579" t="s">
        <v>60</v>
      </c>
      <c r="L1579">
        <v>6262</v>
      </c>
      <c r="M1579" s="18">
        <v>0.59717592592592594</v>
      </c>
      <c r="N1579">
        <v>0.1735042</v>
      </c>
      <c r="O1579">
        <v>7.5170000000000003</v>
      </c>
      <c r="Q1579" s="18">
        <v>0.34747685185185184</v>
      </c>
      <c r="R1579">
        <v>0.1319911</v>
      </c>
      <c r="W1579" s="1" t="s">
        <v>449</v>
      </c>
      <c r="AA1579">
        <v>42</v>
      </c>
      <c r="AB1579" t="s">
        <v>86</v>
      </c>
      <c r="AC1579" t="s">
        <v>1124</v>
      </c>
      <c r="AF1579" t="s">
        <v>179</v>
      </c>
    </row>
    <row r="1580" spans="1:49" x14ac:dyDescent="0.25">
      <c r="A1580">
        <v>43</v>
      </c>
      <c r="B1580" t="s">
        <v>229</v>
      </c>
      <c r="C1580" t="s">
        <v>201</v>
      </c>
      <c r="D1580">
        <v>6.66</v>
      </c>
      <c r="G1580" s="1" t="s">
        <v>187</v>
      </c>
      <c r="H1580" s="1" t="s">
        <v>197</v>
      </c>
      <c r="I1580" s="1" t="s">
        <v>73</v>
      </c>
      <c r="J1580">
        <v>12</v>
      </c>
      <c r="K1580" t="s">
        <v>60</v>
      </c>
      <c r="L1580">
        <v>6262</v>
      </c>
      <c r="M1580" s="18">
        <v>0.59809027777777779</v>
      </c>
      <c r="N1580">
        <v>0.1981745</v>
      </c>
      <c r="O1580">
        <v>6.5960000000000001</v>
      </c>
      <c r="Q1580" s="18">
        <v>0.34831018518518514</v>
      </c>
      <c r="R1580">
        <v>0.15846460000000001</v>
      </c>
      <c r="W1580" s="1" t="s">
        <v>449</v>
      </c>
      <c r="AA1580">
        <v>43</v>
      </c>
      <c r="AB1580" t="s">
        <v>86</v>
      </c>
      <c r="AC1580" t="s">
        <v>1125</v>
      </c>
      <c r="AF1580" t="s">
        <v>244</v>
      </c>
    </row>
    <row r="1581" spans="1:49" x14ac:dyDescent="0.25">
      <c r="A1581">
        <v>44</v>
      </c>
      <c r="B1581" t="s">
        <v>229</v>
      </c>
      <c r="C1581" t="s">
        <v>58</v>
      </c>
      <c r="D1581">
        <v>7.2690000000000001</v>
      </c>
      <c r="G1581" s="1" t="s">
        <v>187</v>
      </c>
      <c r="H1581" s="1" t="s">
        <v>197</v>
      </c>
      <c r="I1581" s="1" t="s">
        <v>73</v>
      </c>
      <c r="J1581">
        <v>12</v>
      </c>
      <c r="K1581" t="s">
        <v>60</v>
      </c>
      <c r="L1581">
        <v>6262</v>
      </c>
      <c r="M1581" s="18">
        <v>0.59894675925925933</v>
      </c>
      <c r="N1581">
        <v>0.82277009999999995</v>
      </c>
      <c r="O1581">
        <v>6.9480000000000004</v>
      </c>
      <c r="Q1581" s="18">
        <v>0.34913194444444445</v>
      </c>
      <c r="R1581">
        <v>0.65540359999999998</v>
      </c>
      <c r="S1581" s="74">
        <v>6.79</v>
      </c>
      <c r="U1581" s="18">
        <v>0.48159722222222223</v>
      </c>
      <c r="V1581">
        <v>0.80198959999999997</v>
      </c>
      <c r="W1581" s="1" t="s">
        <v>449</v>
      </c>
      <c r="AA1581">
        <v>44</v>
      </c>
      <c r="AB1581" t="s">
        <v>85</v>
      </c>
      <c r="AC1581" t="s">
        <v>1126</v>
      </c>
      <c r="AD1581" s="8">
        <v>43386</v>
      </c>
      <c r="AE1581">
        <v>32</v>
      </c>
      <c r="AF1581" t="s">
        <v>305</v>
      </c>
      <c r="AG1581" t="s">
        <v>956</v>
      </c>
      <c r="AI1581">
        <v>1</v>
      </c>
      <c r="AJ1581">
        <v>1</v>
      </c>
      <c r="AK1581" s="53">
        <v>0.57638888888888895</v>
      </c>
      <c r="AL1581" s="8">
        <v>43392</v>
      </c>
      <c r="AM1581" s="53">
        <v>0.82638888888888884</v>
      </c>
      <c r="AO1581">
        <v>3</v>
      </c>
      <c r="AP1581">
        <v>17</v>
      </c>
      <c r="AQ1581" s="8">
        <v>43392</v>
      </c>
      <c r="AR1581" s="53">
        <v>0.82638888888888884</v>
      </c>
      <c r="AS1581" s="8">
        <v>43447</v>
      </c>
      <c r="AT1581" s="53">
        <v>0.83333333333333337</v>
      </c>
    </row>
    <row r="1582" spans="1:49" x14ac:dyDescent="0.25">
      <c r="A1582">
        <v>45</v>
      </c>
      <c r="B1582" t="s">
        <v>229</v>
      </c>
      <c r="C1582" t="s">
        <v>58</v>
      </c>
      <c r="D1582">
        <v>10.558</v>
      </c>
      <c r="G1582" s="1" t="s">
        <v>187</v>
      </c>
      <c r="H1582" s="1" t="s">
        <v>197</v>
      </c>
      <c r="I1582" s="1" t="s">
        <v>73</v>
      </c>
      <c r="J1582">
        <v>12</v>
      </c>
      <c r="K1582" t="s">
        <v>60</v>
      </c>
      <c r="L1582">
        <v>6262</v>
      </c>
      <c r="M1582" s="18">
        <v>0.59978009259259257</v>
      </c>
      <c r="N1582">
        <v>0.1188077</v>
      </c>
      <c r="O1582">
        <v>9.9529999999999994</v>
      </c>
      <c r="Q1582" s="18">
        <v>0.35006944444444449</v>
      </c>
      <c r="R1582" s="19">
        <v>7.2596049999999995E-2</v>
      </c>
      <c r="W1582" s="1" t="s">
        <v>449</v>
      </c>
      <c r="AA1582">
        <v>45</v>
      </c>
      <c r="AB1582" t="s">
        <v>86</v>
      </c>
      <c r="AC1582" t="s">
        <v>1127</v>
      </c>
      <c r="AF1582" t="s">
        <v>148</v>
      </c>
    </row>
    <row r="1583" spans="1:49" x14ac:dyDescent="0.25">
      <c r="A1583">
        <v>46</v>
      </c>
      <c r="B1583" t="s">
        <v>229</v>
      </c>
      <c r="C1583" t="s">
        <v>608</v>
      </c>
      <c r="G1583" s="1" t="s">
        <v>187</v>
      </c>
      <c r="H1583" s="1" t="s">
        <v>197</v>
      </c>
      <c r="I1583" s="1" t="s">
        <v>73</v>
      </c>
      <c r="J1583">
        <v>12</v>
      </c>
      <c r="K1583" t="s">
        <v>60</v>
      </c>
      <c r="L1583">
        <v>6262</v>
      </c>
      <c r="M1583" s="18">
        <v>0.60063657407407411</v>
      </c>
      <c r="N1583" s="19">
        <v>1.6983680000000001E-2</v>
      </c>
      <c r="Q1583" s="18">
        <v>0.35083333333333333</v>
      </c>
      <c r="R1583" s="19">
        <v>1.5677179999999999E-2</v>
      </c>
      <c r="U1583" s="18">
        <v>0.48254629629629631</v>
      </c>
      <c r="V1583">
        <v>1.65749E-2</v>
      </c>
      <c r="W1583" s="1" t="s">
        <v>449</v>
      </c>
      <c r="AA1583">
        <v>46</v>
      </c>
    </row>
    <row r="1584" spans="1:49" x14ac:dyDescent="0.25">
      <c r="A1584">
        <v>47</v>
      </c>
      <c r="B1584" t="s">
        <v>229</v>
      </c>
      <c r="C1584" t="s">
        <v>608</v>
      </c>
      <c r="E1584" s="1" t="s">
        <v>936</v>
      </c>
      <c r="G1584" s="1" t="s">
        <v>187</v>
      </c>
      <c r="H1584" s="1" t="s">
        <v>197</v>
      </c>
      <c r="I1584" s="1" t="s">
        <v>73</v>
      </c>
      <c r="J1584">
        <v>12</v>
      </c>
      <c r="K1584" t="s">
        <v>60</v>
      </c>
      <c r="L1584">
        <v>6262</v>
      </c>
      <c r="P1584" s="53">
        <v>0.61597222222222225</v>
      </c>
      <c r="Q1584" s="18">
        <v>0.3515625</v>
      </c>
      <c r="R1584" s="19">
        <v>1.504494E-2</v>
      </c>
      <c r="T1584" s="53">
        <v>0.66180555555555554</v>
      </c>
      <c r="U1584" s="18">
        <v>0.48347222222222225</v>
      </c>
      <c r="V1584" s="19">
        <v>1.3781659999999999E-2</v>
      </c>
      <c r="W1584" s="1" t="s">
        <v>449</v>
      </c>
      <c r="AA1584">
        <v>47</v>
      </c>
    </row>
    <row r="1585" spans="1:32" x14ac:dyDescent="0.25">
      <c r="A1585">
        <v>1</v>
      </c>
      <c r="C1585" t="s">
        <v>59</v>
      </c>
      <c r="G1585" s="1" t="s">
        <v>87</v>
      </c>
      <c r="I1585" s="1" t="s">
        <v>69</v>
      </c>
      <c r="J1585">
        <v>23</v>
      </c>
      <c r="K1585" t="s">
        <v>60</v>
      </c>
      <c r="W1585" s="1" t="s">
        <v>193</v>
      </c>
      <c r="AB1585" t="s">
        <v>85</v>
      </c>
      <c r="AC1585" t="str">
        <f>"A2-8"&amp;AB1585&amp;"-"&amp;AF1585</f>
        <v>A2-8RT-</v>
      </c>
    </row>
    <row r="1586" spans="1:32" x14ac:dyDescent="0.25">
      <c r="A1586">
        <v>1</v>
      </c>
      <c r="C1586" t="s">
        <v>59</v>
      </c>
      <c r="G1586" s="1" t="s">
        <v>87</v>
      </c>
      <c r="I1586" s="1" t="s">
        <v>69</v>
      </c>
      <c r="J1586">
        <v>23</v>
      </c>
      <c r="K1586" t="s">
        <v>60</v>
      </c>
      <c r="W1586" s="1" t="s">
        <v>193</v>
      </c>
      <c r="AB1586" t="s">
        <v>86</v>
      </c>
      <c r="AC1586" t="str">
        <f>"A2-8"&amp;AB1586&amp;"-"&amp;AF1586</f>
        <v>A2-8SO-A1</v>
      </c>
      <c r="AF1586" t="s">
        <v>247</v>
      </c>
    </row>
    <row r="1587" spans="1:32" x14ac:dyDescent="0.25">
      <c r="A1587">
        <v>1</v>
      </c>
      <c r="C1587" t="s">
        <v>59</v>
      </c>
      <c r="G1587" s="1" t="s">
        <v>187</v>
      </c>
      <c r="I1587" s="1" t="s">
        <v>69</v>
      </c>
      <c r="J1587">
        <v>8</v>
      </c>
      <c r="K1587" t="s">
        <v>60</v>
      </c>
      <c r="W1587" s="1" t="s">
        <v>193</v>
      </c>
      <c r="AB1587" t="s">
        <v>84</v>
      </c>
      <c r="AC1587" t="s">
        <v>937</v>
      </c>
    </row>
    <row r="1588" spans="1:32" x14ac:dyDescent="0.25">
      <c r="A1588">
        <v>2</v>
      </c>
      <c r="C1588" t="s">
        <v>59</v>
      </c>
      <c r="G1588" s="1" t="s">
        <v>187</v>
      </c>
      <c r="I1588" s="1" t="s">
        <v>69</v>
      </c>
      <c r="J1588">
        <v>8</v>
      </c>
      <c r="K1588" t="s">
        <v>60</v>
      </c>
      <c r="W1588" s="1" t="s">
        <v>193</v>
      </c>
      <c r="AB1588" t="s">
        <v>85</v>
      </c>
      <c r="AC1588" t="str">
        <f>"A2-8"&amp;AB1588&amp;"-"&amp;AF1588</f>
        <v>A2-8RT-A2</v>
      </c>
      <c r="AF1588" t="s">
        <v>120</v>
      </c>
    </row>
    <row r="1589" spans="1:32" x14ac:dyDescent="0.25">
      <c r="A1589">
        <v>2</v>
      </c>
      <c r="C1589" t="s">
        <v>59</v>
      </c>
      <c r="G1589" s="1" t="s">
        <v>187</v>
      </c>
      <c r="I1589" s="1" t="s">
        <v>69</v>
      </c>
      <c r="J1589">
        <v>8</v>
      </c>
      <c r="K1589" t="s">
        <v>60</v>
      </c>
      <c r="W1589" s="1" t="s">
        <v>193</v>
      </c>
      <c r="AB1589" t="s">
        <v>86</v>
      </c>
      <c r="AC1589" t="str">
        <f>"A2-8"&amp;AB1589&amp;"-"&amp;AF1589</f>
        <v>A2-8SO-A2</v>
      </c>
      <c r="AF1589" t="s">
        <v>120</v>
      </c>
    </row>
    <row r="1590" spans="1:32" x14ac:dyDescent="0.25">
      <c r="A1590">
        <v>3</v>
      </c>
      <c r="C1590" t="s">
        <v>59</v>
      </c>
      <c r="G1590" s="1" t="s">
        <v>187</v>
      </c>
      <c r="I1590" s="1" t="s">
        <v>69</v>
      </c>
      <c r="J1590">
        <v>8</v>
      </c>
      <c r="K1590" t="s">
        <v>60</v>
      </c>
      <c r="W1590" s="1" t="s">
        <v>193</v>
      </c>
      <c r="AB1590" t="s">
        <v>86</v>
      </c>
      <c r="AC1590" t="str">
        <f>"A2-8"&amp;AB1590&amp;"-"&amp;AF1590</f>
        <v>A2-8SO-H1</v>
      </c>
      <c r="AF1590" t="s">
        <v>239</v>
      </c>
    </row>
    <row r="1591" spans="1:32" x14ac:dyDescent="0.25">
      <c r="A1591">
        <v>2</v>
      </c>
      <c r="C1591" t="s">
        <v>58</v>
      </c>
      <c r="G1591" s="1" t="s">
        <v>87</v>
      </c>
      <c r="I1591" s="1" t="s">
        <v>69</v>
      </c>
      <c r="J1591">
        <v>23</v>
      </c>
      <c r="K1591" t="s">
        <v>60</v>
      </c>
      <c r="W1591" s="1" t="s">
        <v>193</v>
      </c>
      <c r="AB1591" t="s">
        <v>84</v>
      </c>
      <c r="AC1591" t="s">
        <v>938</v>
      </c>
    </row>
    <row r="1592" spans="1:32" x14ac:dyDescent="0.25">
      <c r="A1592">
        <v>3</v>
      </c>
      <c r="C1592" t="s">
        <v>58</v>
      </c>
      <c r="G1592" s="1" t="s">
        <v>87</v>
      </c>
      <c r="I1592" s="1" t="s">
        <v>69</v>
      </c>
      <c r="J1592">
        <v>23</v>
      </c>
      <c r="K1592" t="s">
        <v>60</v>
      </c>
      <c r="W1592" s="1" t="s">
        <v>193</v>
      </c>
      <c r="AB1592" t="s">
        <v>84</v>
      </c>
      <c r="AC1592" t="s">
        <v>939</v>
      </c>
    </row>
    <row r="1593" spans="1:32" x14ac:dyDescent="0.25">
      <c r="A1593">
        <v>4</v>
      </c>
      <c r="C1593" t="s">
        <v>58</v>
      </c>
      <c r="G1593" s="1" t="s">
        <v>87</v>
      </c>
      <c r="I1593" s="1" t="s">
        <v>69</v>
      </c>
      <c r="J1593">
        <v>23</v>
      </c>
      <c r="K1593" t="s">
        <v>60</v>
      </c>
      <c r="W1593" s="1" t="s">
        <v>193</v>
      </c>
      <c r="AB1593" t="s">
        <v>84</v>
      </c>
      <c r="AC1593" t="s">
        <v>940</v>
      </c>
    </row>
    <row r="1594" spans="1:32" x14ac:dyDescent="0.25">
      <c r="A1594">
        <v>3</v>
      </c>
      <c r="C1594" t="s">
        <v>58</v>
      </c>
      <c r="G1594" s="1" t="s">
        <v>87</v>
      </c>
      <c r="I1594" s="1" t="s">
        <v>69</v>
      </c>
      <c r="J1594">
        <v>23</v>
      </c>
      <c r="K1594" t="s">
        <v>60</v>
      </c>
      <c r="W1594" s="1" t="s">
        <v>193</v>
      </c>
      <c r="AB1594" t="s">
        <v>85</v>
      </c>
      <c r="AC1594" t="str">
        <f t="shared" ref="AC1594:AC1599" si="29">"A2-8"&amp;AB1594&amp;"-"&amp;AF1594</f>
        <v>A2-8RT-A3</v>
      </c>
      <c r="AF1594" t="s">
        <v>245</v>
      </c>
    </row>
    <row r="1595" spans="1:32" x14ac:dyDescent="0.25">
      <c r="A1595">
        <v>4</v>
      </c>
      <c r="C1595" t="s">
        <v>58</v>
      </c>
      <c r="G1595" s="1" t="s">
        <v>87</v>
      </c>
      <c r="I1595" s="1" t="s">
        <v>69</v>
      </c>
      <c r="J1595">
        <v>23</v>
      </c>
      <c r="K1595" t="s">
        <v>60</v>
      </c>
      <c r="W1595" s="1" t="s">
        <v>193</v>
      </c>
      <c r="AB1595" t="s">
        <v>85</v>
      </c>
      <c r="AC1595" t="str">
        <f t="shared" si="29"/>
        <v>A2-8RT-A4</v>
      </c>
      <c r="AF1595" t="s">
        <v>252</v>
      </c>
    </row>
    <row r="1596" spans="1:32" x14ac:dyDescent="0.25">
      <c r="A1596">
        <v>5</v>
      </c>
      <c r="C1596" t="s">
        <v>58</v>
      </c>
      <c r="G1596" s="1" t="s">
        <v>87</v>
      </c>
      <c r="I1596" s="1" t="s">
        <v>69</v>
      </c>
      <c r="J1596">
        <v>23</v>
      </c>
      <c r="K1596" t="s">
        <v>60</v>
      </c>
      <c r="W1596" s="1" t="s">
        <v>193</v>
      </c>
      <c r="AB1596" t="s">
        <v>85</v>
      </c>
      <c r="AC1596" t="str">
        <f t="shared" si="29"/>
        <v>A2-8RT-A5</v>
      </c>
      <c r="AF1596" t="s">
        <v>246</v>
      </c>
    </row>
    <row r="1597" spans="1:32" x14ac:dyDescent="0.25">
      <c r="A1597">
        <v>4</v>
      </c>
      <c r="C1597" t="s">
        <v>58</v>
      </c>
      <c r="G1597" s="1" t="s">
        <v>87</v>
      </c>
      <c r="I1597" s="1" t="s">
        <v>69</v>
      </c>
      <c r="J1597">
        <v>23</v>
      </c>
      <c r="K1597" t="s">
        <v>60</v>
      </c>
      <c r="W1597" s="1" t="s">
        <v>193</v>
      </c>
      <c r="AB1597" t="s">
        <v>86</v>
      </c>
      <c r="AC1597" t="str">
        <f t="shared" si="29"/>
        <v>A2-8SO-A3</v>
      </c>
      <c r="AF1597" t="s">
        <v>245</v>
      </c>
    </row>
    <row r="1598" spans="1:32" x14ac:dyDescent="0.25">
      <c r="A1598">
        <v>5</v>
      </c>
      <c r="C1598" t="s">
        <v>58</v>
      </c>
      <c r="G1598" s="1" t="s">
        <v>87</v>
      </c>
      <c r="I1598" s="1" t="s">
        <v>69</v>
      </c>
      <c r="J1598">
        <v>23</v>
      </c>
      <c r="K1598" t="s">
        <v>60</v>
      </c>
      <c r="W1598" s="1" t="s">
        <v>193</v>
      </c>
      <c r="AB1598" t="s">
        <v>86</v>
      </c>
      <c r="AC1598" t="str">
        <f t="shared" si="29"/>
        <v>A2-8SO-A4</v>
      </c>
      <c r="AF1598" t="s">
        <v>252</v>
      </c>
    </row>
    <row r="1599" spans="1:32" x14ac:dyDescent="0.25">
      <c r="A1599">
        <v>7</v>
      </c>
      <c r="C1599" t="s">
        <v>58</v>
      </c>
      <c r="G1599" s="1" t="s">
        <v>87</v>
      </c>
      <c r="I1599" s="1" t="s">
        <v>69</v>
      </c>
      <c r="J1599">
        <v>23</v>
      </c>
      <c r="K1599" t="s">
        <v>60</v>
      </c>
      <c r="W1599" s="1" t="s">
        <v>193</v>
      </c>
      <c r="AB1599" t="s">
        <v>86</v>
      </c>
      <c r="AC1599" t="str">
        <f t="shared" si="29"/>
        <v>A2-8SO-A5</v>
      </c>
      <c r="AF1599" t="s">
        <v>246</v>
      </c>
    </row>
    <row r="1600" spans="1:32" x14ac:dyDescent="0.25">
      <c r="A1600">
        <v>5</v>
      </c>
      <c r="C1600" t="s">
        <v>201</v>
      </c>
      <c r="G1600" s="1" t="s">
        <v>187</v>
      </c>
      <c r="I1600" s="1" t="s">
        <v>69</v>
      </c>
      <c r="J1600">
        <v>8</v>
      </c>
      <c r="K1600" t="s">
        <v>60</v>
      </c>
      <c r="W1600" s="1" t="s">
        <v>193</v>
      </c>
      <c r="AB1600" t="s">
        <v>84</v>
      </c>
      <c r="AC1600" t="s">
        <v>941</v>
      </c>
    </row>
    <row r="1601" spans="1:49" x14ac:dyDescent="0.25">
      <c r="A1601">
        <v>6</v>
      </c>
      <c r="C1601" t="s">
        <v>201</v>
      </c>
      <c r="G1601" s="1" t="s">
        <v>187</v>
      </c>
      <c r="I1601" s="1" t="s">
        <v>69</v>
      </c>
      <c r="J1601">
        <v>8</v>
      </c>
      <c r="K1601" t="s">
        <v>60</v>
      </c>
      <c r="W1601" s="1" t="s">
        <v>193</v>
      </c>
      <c r="AB1601" t="s">
        <v>84</v>
      </c>
      <c r="AC1601" t="s">
        <v>942</v>
      </c>
    </row>
    <row r="1602" spans="1:49" x14ac:dyDescent="0.25">
      <c r="A1602">
        <v>7</v>
      </c>
      <c r="C1602" t="s">
        <v>201</v>
      </c>
      <c r="G1602" s="1" t="s">
        <v>187</v>
      </c>
      <c r="I1602" s="1" t="s">
        <v>69</v>
      </c>
      <c r="J1602">
        <v>8</v>
      </c>
      <c r="K1602" t="s">
        <v>60</v>
      </c>
      <c r="W1602" s="1" t="s">
        <v>193</v>
      </c>
      <c r="AB1602" t="s">
        <v>84</v>
      </c>
      <c r="AC1602" t="s">
        <v>943</v>
      </c>
    </row>
    <row r="1603" spans="1:49" x14ac:dyDescent="0.25">
      <c r="A1603">
        <v>8</v>
      </c>
      <c r="C1603" t="s">
        <v>201</v>
      </c>
      <c r="G1603" s="1" t="s">
        <v>187</v>
      </c>
      <c r="I1603" s="1" t="s">
        <v>69</v>
      </c>
      <c r="J1603">
        <v>8</v>
      </c>
      <c r="K1603" t="s">
        <v>60</v>
      </c>
      <c r="W1603" s="1" t="s">
        <v>193</v>
      </c>
      <c r="AB1603" t="s">
        <v>84</v>
      </c>
      <c r="AC1603" t="s">
        <v>944</v>
      </c>
    </row>
    <row r="1604" spans="1:49" x14ac:dyDescent="0.25">
      <c r="A1604">
        <v>9</v>
      </c>
      <c r="C1604" t="s">
        <v>201</v>
      </c>
      <c r="G1604" s="1" t="s">
        <v>187</v>
      </c>
      <c r="I1604" s="1" t="s">
        <v>69</v>
      </c>
      <c r="J1604">
        <v>8</v>
      </c>
      <c r="K1604" t="s">
        <v>60</v>
      </c>
      <c r="W1604" s="1" t="s">
        <v>193</v>
      </c>
      <c r="AB1604" t="s">
        <v>84</v>
      </c>
      <c r="AC1604" t="s">
        <v>945</v>
      </c>
    </row>
    <row r="1605" spans="1:49" x14ac:dyDescent="0.25">
      <c r="A1605">
        <v>10</v>
      </c>
      <c r="C1605" t="s">
        <v>201</v>
      </c>
      <c r="G1605" s="1" t="s">
        <v>187</v>
      </c>
      <c r="I1605" s="1" t="s">
        <v>69</v>
      </c>
      <c r="J1605">
        <v>8</v>
      </c>
      <c r="K1605" t="s">
        <v>60</v>
      </c>
      <c r="W1605" s="1" t="s">
        <v>193</v>
      </c>
      <c r="AB1605" t="s">
        <v>84</v>
      </c>
      <c r="AC1605" t="s">
        <v>946</v>
      </c>
    </row>
    <row r="1606" spans="1:49" x14ac:dyDescent="0.25">
      <c r="A1606">
        <v>11</v>
      </c>
      <c r="C1606" t="s">
        <v>201</v>
      </c>
      <c r="G1606" s="1" t="s">
        <v>187</v>
      </c>
      <c r="I1606" s="1" t="s">
        <v>69</v>
      </c>
      <c r="J1606">
        <v>8</v>
      </c>
      <c r="K1606" t="s">
        <v>60</v>
      </c>
      <c r="W1606" s="1" t="s">
        <v>193</v>
      </c>
      <c r="AB1606" t="s">
        <v>84</v>
      </c>
      <c r="AC1606" t="s">
        <v>947</v>
      </c>
    </row>
    <row r="1607" spans="1:49" x14ac:dyDescent="0.25">
      <c r="A1607">
        <v>12</v>
      </c>
      <c r="C1607" t="s">
        <v>201</v>
      </c>
      <c r="G1607" s="1" t="s">
        <v>187</v>
      </c>
      <c r="I1607" s="1" t="s">
        <v>69</v>
      </c>
      <c r="J1607">
        <v>8</v>
      </c>
      <c r="K1607" t="s">
        <v>60</v>
      </c>
      <c r="W1607" s="1" t="s">
        <v>193</v>
      </c>
      <c r="AB1607" t="s">
        <v>84</v>
      </c>
      <c r="AC1607" t="s">
        <v>948</v>
      </c>
    </row>
    <row r="1608" spans="1:49" x14ac:dyDescent="0.25">
      <c r="A1608">
        <v>13</v>
      </c>
      <c r="C1608" t="s">
        <v>201</v>
      </c>
      <c r="G1608" s="1" t="s">
        <v>187</v>
      </c>
      <c r="I1608" s="1" t="s">
        <v>69</v>
      </c>
      <c r="J1608">
        <v>8</v>
      </c>
      <c r="K1608" t="s">
        <v>60</v>
      </c>
      <c r="W1608" s="1" t="s">
        <v>193</v>
      </c>
      <c r="AB1608" t="s">
        <v>84</v>
      </c>
      <c r="AC1608" t="s">
        <v>949</v>
      </c>
    </row>
    <row r="1609" spans="1:49" x14ac:dyDescent="0.25">
      <c r="A1609">
        <v>14</v>
      </c>
      <c r="C1609" t="s">
        <v>201</v>
      </c>
      <c r="G1609" s="1" t="s">
        <v>187</v>
      </c>
      <c r="I1609" s="1" t="s">
        <v>69</v>
      </c>
      <c r="J1609">
        <v>8</v>
      </c>
      <c r="K1609" t="s">
        <v>60</v>
      </c>
      <c r="W1609" s="1" t="s">
        <v>193</v>
      </c>
      <c r="AB1609" t="s">
        <v>84</v>
      </c>
      <c r="AC1609" t="s">
        <v>950</v>
      </c>
    </row>
    <row r="1610" spans="1:49" x14ac:dyDescent="0.25">
      <c r="A1610">
        <v>15</v>
      </c>
      <c r="C1610" t="s">
        <v>201</v>
      </c>
      <c r="G1610" s="1" t="s">
        <v>187</v>
      </c>
      <c r="I1610" s="1" t="s">
        <v>69</v>
      </c>
      <c r="J1610">
        <v>8</v>
      </c>
      <c r="K1610" t="s">
        <v>60</v>
      </c>
      <c r="W1610" s="1" t="s">
        <v>193</v>
      </c>
      <c r="AB1610" t="s">
        <v>84</v>
      </c>
      <c r="AC1610" t="s">
        <v>951</v>
      </c>
    </row>
    <row r="1611" spans="1:49" x14ac:dyDescent="0.25">
      <c r="A1611">
        <v>5</v>
      </c>
      <c r="C1611" t="s">
        <v>201</v>
      </c>
      <c r="G1611" s="1" t="s">
        <v>187</v>
      </c>
      <c r="I1611" s="1" t="s">
        <v>69</v>
      </c>
      <c r="J1611">
        <v>8</v>
      </c>
      <c r="K1611" t="s">
        <v>60</v>
      </c>
      <c r="W1611" s="1" t="s">
        <v>193</v>
      </c>
      <c r="AB1611" t="s">
        <v>85</v>
      </c>
      <c r="AC1611" t="str">
        <f t="shared" ref="AC1611:AC1635" si="30">"A2-8"&amp;AB1611&amp;"-"&amp;AF1611</f>
        <v>A2-8RT-E1</v>
      </c>
      <c r="AD1611" s="8">
        <v>43414</v>
      </c>
      <c r="AE1611">
        <v>64</v>
      </c>
      <c r="AF1611" t="s">
        <v>137</v>
      </c>
      <c r="AG1611" t="s">
        <v>956</v>
      </c>
      <c r="AH1611" s="8">
        <v>43414</v>
      </c>
      <c r="AI1611">
        <v>32</v>
      </c>
      <c r="AJ1611">
        <v>1</v>
      </c>
      <c r="AK1611" s="53">
        <v>0.61458333333333337</v>
      </c>
      <c r="AL1611" s="8">
        <v>43422</v>
      </c>
      <c r="AM1611" s="53">
        <v>0.84375</v>
      </c>
      <c r="AO1611">
        <v>3</v>
      </c>
      <c r="AP1611">
        <v>30</v>
      </c>
      <c r="AQ1611" s="8">
        <v>43422</v>
      </c>
      <c r="AR1611" s="53">
        <v>0.84375</v>
      </c>
      <c r="AS1611" s="8">
        <v>43523</v>
      </c>
      <c r="AT1611" s="53">
        <v>0.875</v>
      </c>
      <c r="AV1611" s="8">
        <v>43523</v>
      </c>
      <c r="AW1611">
        <v>0</v>
      </c>
    </row>
    <row r="1612" spans="1:49" x14ac:dyDescent="0.25">
      <c r="A1612">
        <v>6</v>
      </c>
      <c r="C1612" t="s">
        <v>201</v>
      </c>
      <c r="G1612" s="1" t="s">
        <v>187</v>
      </c>
      <c r="I1612" s="1" t="s">
        <v>69</v>
      </c>
      <c r="J1612">
        <v>8</v>
      </c>
      <c r="K1612" t="s">
        <v>60</v>
      </c>
      <c r="W1612" s="1" t="s">
        <v>193</v>
      </c>
      <c r="AB1612" t="s">
        <v>85</v>
      </c>
      <c r="AC1612" t="str">
        <f t="shared" si="30"/>
        <v>A2-8RT-E2</v>
      </c>
      <c r="AF1612" t="s">
        <v>178</v>
      </c>
    </row>
    <row r="1613" spans="1:49" x14ac:dyDescent="0.25">
      <c r="A1613">
        <v>7</v>
      </c>
      <c r="C1613" t="s">
        <v>201</v>
      </c>
      <c r="G1613" s="1" t="s">
        <v>187</v>
      </c>
      <c r="I1613" s="1" t="s">
        <v>69</v>
      </c>
      <c r="J1613">
        <v>8</v>
      </c>
      <c r="K1613" t="s">
        <v>60</v>
      </c>
      <c r="W1613" s="1" t="s">
        <v>193</v>
      </c>
      <c r="AB1613" t="s">
        <v>85</v>
      </c>
      <c r="AC1613" t="str">
        <f t="shared" si="30"/>
        <v>A2-8RT-E3</v>
      </c>
      <c r="AD1613" s="8">
        <v>43403</v>
      </c>
      <c r="AE1613" s="83">
        <f>AD1613-I1613</f>
        <v>53</v>
      </c>
      <c r="AF1613" t="s">
        <v>179</v>
      </c>
      <c r="AG1613" t="s">
        <v>956</v>
      </c>
      <c r="AN1613" t="s">
        <v>1765</v>
      </c>
      <c r="AV1613" s="8">
        <v>43403</v>
      </c>
      <c r="AW1613">
        <v>1</v>
      </c>
    </row>
    <row r="1614" spans="1:49" x14ac:dyDescent="0.25">
      <c r="A1614">
        <v>8</v>
      </c>
      <c r="C1614" t="s">
        <v>201</v>
      </c>
      <c r="G1614" s="1" t="s">
        <v>187</v>
      </c>
      <c r="I1614" s="1" t="s">
        <v>69</v>
      </c>
      <c r="J1614">
        <v>8</v>
      </c>
      <c r="K1614" t="s">
        <v>60</v>
      </c>
      <c r="W1614" s="1" t="s">
        <v>193</v>
      </c>
      <c r="AB1614" t="s">
        <v>85</v>
      </c>
      <c r="AC1614" t="str">
        <f t="shared" si="30"/>
        <v>A2-8RT-E4</v>
      </c>
      <c r="AD1614" s="8">
        <v>43548</v>
      </c>
      <c r="AE1614" s="83">
        <f>AD1614-I1614</f>
        <v>198</v>
      </c>
      <c r="AF1614" t="s">
        <v>304</v>
      </c>
      <c r="AG1614" t="s">
        <v>956</v>
      </c>
      <c r="AH1614" s="8">
        <v>43548</v>
      </c>
      <c r="AI1614">
        <v>12</v>
      </c>
      <c r="AJ1614">
        <v>2</v>
      </c>
      <c r="AK1614" s="53">
        <v>0.5625</v>
      </c>
      <c r="AL1614" s="8">
        <v>43556</v>
      </c>
      <c r="AM1614" s="53">
        <v>0.83680555555555547</v>
      </c>
      <c r="AO1614">
        <v>3</v>
      </c>
      <c r="AP1614">
        <v>27</v>
      </c>
      <c r="AQ1614" s="8">
        <v>43556</v>
      </c>
      <c r="AR1614" s="53">
        <v>0.83680555555555547</v>
      </c>
    </row>
    <row r="1615" spans="1:49" x14ac:dyDescent="0.25">
      <c r="A1615">
        <v>9</v>
      </c>
      <c r="C1615" t="s">
        <v>201</v>
      </c>
      <c r="G1615" s="1" t="s">
        <v>187</v>
      </c>
      <c r="I1615" s="1" t="s">
        <v>69</v>
      </c>
      <c r="J1615">
        <v>8</v>
      </c>
      <c r="K1615" t="s">
        <v>60</v>
      </c>
      <c r="W1615" s="1" t="s">
        <v>193</v>
      </c>
      <c r="AB1615" t="s">
        <v>85</v>
      </c>
      <c r="AC1615" t="str">
        <f t="shared" si="30"/>
        <v>A2-8RT-E5</v>
      </c>
      <c r="AF1615" t="s">
        <v>305</v>
      </c>
    </row>
    <row r="1616" spans="1:49" x14ac:dyDescent="0.25">
      <c r="A1616">
        <v>10</v>
      </c>
      <c r="C1616" t="s">
        <v>201</v>
      </c>
      <c r="G1616" s="1" t="s">
        <v>187</v>
      </c>
      <c r="I1616" s="1" t="s">
        <v>69</v>
      </c>
      <c r="J1616">
        <v>8</v>
      </c>
      <c r="K1616" t="s">
        <v>60</v>
      </c>
      <c r="W1616" s="1" t="s">
        <v>193</v>
      </c>
      <c r="AB1616" t="s">
        <v>85</v>
      </c>
      <c r="AC1616" t="str">
        <f t="shared" si="30"/>
        <v>A2-8RT-E6</v>
      </c>
      <c r="AF1616" t="s">
        <v>156</v>
      </c>
    </row>
    <row r="1617" spans="1:49" x14ac:dyDescent="0.25">
      <c r="A1617">
        <v>11</v>
      </c>
      <c r="C1617" t="s">
        <v>201</v>
      </c>
      <c r="G1617" s="1" t="s">
        <v>187</v>
      </c>
      <c r="I1617" s="1" t="s">
        <v>69</v>
      </c>
      <c r="J1617">
        <v>8</v>
      </c>
      <c r="K1617" t="s">
        <v>60</v>
      </c>
      <c r="W1617" s="1" t="s">
        <v>193</v>
      </c>
      <c r="AB1617" t="s">
        <v>85</v>
      </c>
      <c r="AC1617" t="str">
        <f t="shared" si="30"/>
        <v>A2-8RT-E7</v>
      </c>
      <c r="AD1617" s="8">
        <v>43417</v>
      </c>
      <c r="AE1617" s="83">
        <f>AD1617-I1617</f>
        <v>67</v>
      </c>
      <c r="AF1617" t="s">
        <v>131</v>
      </c>
      <c r="AG1617" t="s">
        <v>956</v>
      </c>
      <c r="AN1617" t="s">
        <v>1808</v>
      </c>
      <c r="AV1617" s="8">
        <v>43448</v>
      </c>
      <c r="AW1617">
        <v>0</v>
      </c>
    </row>
    <row r="1618" spans="1:49" x14ac:dyDescent="0.25">
      <c r="A1618">
        <v>12</v>
      </c>
      <c r="C1618" t="s">
        <v>201</v>
      </c>
      <c r="G1618" s="1" t="s">
        <v>187</v>
      </c>
      <c r="I1618" s="1" t="s">
        <v>69</v>
      </c>
      <c r="J1618">
        <v>8</v>
      </c>
      <c r="K1618" t="s">
        <v>60</v>
      </c>
      <c r="W1618" s="1" t="s">
        <v>193</v>
      </c>
      <c r="AB1618" t="s">
        <v>85</v>
      </c>
      <c r="AC1618" t="str">
        <f t="shared" si="30"/>
        <v>A2-8RT-E8</v>
      </c>
      <c r="AF1618" t="s">
        <v>292</v>
      </c>
    </row>
    <row r="1619" spans="1:49" x14ac:dyDescent="0.25">
      <c r="A1619">
        <v>13</v>
      </c>
      <c r="C1619" t="s">
        <v>201</v>
      </c>
      <c r="G1619" s="1" t="s">
        <v>187</v>
      </c>
      <c r="I1619" s="1" t="s">
        <v>69</v>
      </c>
      <c r="J1619">
        <v>8</v>
      </c>
      <c r="K1619" t="s">
        <v>60</v>
      </c>
      <c r="W1619" s="1" t="s">
        <v>193</v>
      </c>
      <c r="AB1619" t="s">
        <v>85</v>
      </c>
      <c r="AC1619" t="str">
        <f t="shared" si="30"/>
        <v>A2-8RT-E9</v>
      </c>
      <c r="AD1619" s="8">
        <v>43423</v>
      </c>
      <c r="AE1619" s="83">
        <f>AD1619-I1619</f>
        <v>73</v>
      </c>
      <c r="AF1619" t="s">
        <v>167</v>
      </c>
      <c r="AG1619" t="s">
        <v>956</v>
      </c>
      <c r="AL1619" s="8">
        <v>43433</v>
      </c>
      <c r="AM1619" s="53">
        <v>0.55763888888888891</v>
      </c>
      <c r="AN1619" t="s">
        <v>1808</v>
      </c>
      <c r="AV1619" s="8">
        <v>43433</v>
      </c>
      <c r="AW1619">
        <v>0</v>
      </c>
    </row>
    <row r="1620" spans="1:49" x14ac:dyDescent="0.25">
      <c r="A1620">
        <v>14</v>
      </c>
      <c r="C1620" t="s">
        <v>201</v>
      </c>
      <c r="G1620" s="1" t="s">
        <v>187</v>
      </c>
      <c r="I1620" s="1" t="s">
        <v>69</v>
      </c>
      <c r="J1620">
        <v>8</v>
      </c>
      <c r="K1620" t="s">
        <v>60</v>
      </c>
      <c r="W1620" s="1" t="s">
        <v>193</v>
      </c>
      <c r="AB1620" t="s">
        <v>85</v>
      </c>
      <c r="AC1620" t="str">
        <f t="shared" si="30"/>
        <v>A2-8RT-E10</v>
      </c>
      <c r="AD1620" s="8">
        <v>43412</v>
      </c>
      <c r="AE1620" s="83">
        <f>AD1620-I1620</f>
        <v>62</v>
      </c>
      <c r="AF1620" t="s">
        <v>248</v>
      </c>
      <c r="AG1620" t="s">
        <v>956</v>
      </c>
      <c r="AH1620" s="8">
        <v>43412</v>
      </c>
      <c r="AI1620">
        <v>22</v>
      </c>
      <c r="AJ1620">
        <v>2</v>
      </c>
      <c r="AK1620" s="53">
        <v>0.60972222222222217</v>
      </c>
      <c r="AL1620" s="8">
        <v>43421</v>
      </c>
      <c r="AM1620" s="53">
        <v>0.84722222222222221</v>
      </c>
      <c r="AO1620">
        <v>6</v>
      </c>
      <c r="AP1620">
        <v>13</v>
      </c>
      <c r="AQ1620" s="8">
        <v>43421</v>
      </c>
      <c r="AR1620" s="53">
        <v>0.84722222222222221</v>
      </c>
      <c r="AS1620" s="8">
        <v>43483</v>
      </c>
      <c r="AT1620" s="53">
        <v>0.85416666666666663</v>
      </c>
      <c r="AU1620" t="s">
        <v>1615</v>
      </c>
      <c r="AV1620" s="8">
        <v>43483</v>
      </c>
      <c r="AW1620">
        <v>1</v>
      </c>
    </row>
    <row r="1621" spans="1:49" x14ac:dyDescent="0.25">
      <c r="A1621">
        <v>15</v>
      </c>
      <c r="C1621" t="s">
        <v>201</v>
      </c>
      <c r="G1621" s="1" t="s">
        <v>187</v>
      </c>
      <c r="I1621" s="1" t="s">
        <v>69</v>
      </c>
      <c r="J1621">
        <v>8</v>
      </c>
      <c r="K1621" t="s">
        <v>60</v>
      </c>
      <c r="W1621" s="1" t="s">
        <v>193</v>
      </c>
      <c r="AB1621" t="s">
        <v>85</v>
      </c>
      <c r="AC1621" t="str">
        <f t="shared" si="30"/>
        <v>A2-8RT-E11</v>
      </c>
      <c r="AF1621" t="s">
        <v>338</v>
      </c>
    </row>
    <row r="1622" spans="1:49" x14ac:dyDescent="0.25">
      <c r="A1622">
        <v>16</v>
      </c>
      <c r="C1622" t="s">
        <v>201</v>
      </c>
      <c r="G1622" s="1" t="s">
        <v>187</v>
      </c>
      <c r="I1622" s="1" t="s">
        <v>69</v>
      </c>
      <c r="J1622">
        <v>8</v>
      </c>
      <c r="K1622" t="s">
        <v>60</v>
      </c>
      <c r="W1622" s="1" t="s">
        <v>193</v>
      </c>
      <c r="AB1622" t="s">
        <v>85</v>
      </c>
      <c r="AC1622" t="str">
        <f t="shared" si="30"/>
        <v>A2-8RT-E12</v>
      </c>
      <c r="AD1622" s="8">
        <v>43416</v>
      </c>
      <c r="AE1622">
        <v>66</v>
      </c>
      <c r="AF1622" t="s">
        <v>175</v>
      </c>
      <c r="AG1622" t="s">
        <v>956</v>
      </c>
      <c r="AN1622" t="s">
        <v>1830</v>
      </c>
      <c r="AV1622" s="8">
        <v>43474</v>
      </c>
      <c r="AW1622">
        <v>1</v>
      </c>
    </row>
    <row r="1623" spans="1:49" x14ac:dyDescent="0.25">
      <c r="A1623">
        <v>8</v>
      </c>
      <c r="C1623" t="s">
        <v>201</v>
      </c>
      <c r="G1623" s="1" t="s">
        <v>187</v>
      </c>
      <c r="I1623" s="1" t="s">
        <v>69</v>
      </c>
      <c r="J1623">
        <v>8</v>
      </c>
      <c r="K1623" t="s">
        <v>60</v>
      </c>
      <c r="W1623" s="1" t="s">
        <v>193</v>
      </c>
      <c r="AB1623" t="s">
        <v>86</v>
      </c>
      <c r="AC1623" t="str">
        <f t="shared" si="30"/>
        <v>A2-8SO-E1</v>
      </c>
      <c r="AF1623" t="s">
        <v>137</v>
      </c>
    </row>
    <row r="1624" spans="1:49" x14ac:dyDescent="0.25">
      <c r="A1624">
        <v>9</v>
      </c>
      <c r="C1624" t="s">
        <v>201</v>
      </c>
      <c r="G1624" s="1" t="s">
        <v>187</v>
      </c>
      <c r="I1624" s="1" t="s">
        <v>69</v>
      </c>
      <c r="J1624">
        <v>8</v>
      </c>
      <c r="K1624" t="s">
        <v>60</v>
      </c>
      <c r="W1624" s="1" t="s">
        <v>193</v>
      </c>
      <c r="AB1624" t="s">
        <v>86</v>
      </c>
      <c r="AC1624" t="str">
        <f t="shared" si="30"/>
        <v>A2-8SO-E2</v>
      </c>
      <c r="AF1624" t="s">
        <v>178</v>
      </c>
    </row>
    <row r="1625" spans="1:49" x14ac:dyDescent="0.25">
      <c r="A1625">
        <v>10</v>
      </c>
      <c r="C1625" t="s">
        <v>201</v>
      </c>
      <c r="G1625" s="1" t="s">
        <v>187</v>
      </c>
      <c r="I1625" s="1" t="s">
        <v>69</v>
      </c>
      <c r="J1625">
        <v>8</v>
      </c>
      <c r="K1625" t="s">
        <v>60</v>
      </c>
      <c r="W1625" s="1" t="s">
        <v>193</v>
      </c>
      <c r="AB1625" t="s">
        <v>86</v>
      </c>
      <c r="AC1625" t="str">
        <f t="shared" si="30"/>
        <v>A2-8SO-E3</v>
      </c>
      <c r="AF1625" t="s">
        <v>179</v>
      </c>
    </row>
    <row r="1626" spans="1:49" x14ac:dyDescent="0.25">
      <c r="A1626">
        <v>11</v>
      </c>
      <c r="C1626" t="s">
        <v>201</v>
      </c>
      <c r="G1626" s="1" t="s">
        <v>187</v>
      </c>
      <c r="I1626" s="1" t="s">
        <v>69</v>
      </c>
      <c r="J1626">
        <v>8</v>
      </c>
      <c r="K1626" t="s">
        <v>60</v>
      </c>
      <c r="W1626" s="1" t="s">
        <v>193</v>
      </c>
      <c r="AB1626" t="s">
        <v>86</v>
      </c>
      <c r="AC1626" t="str">
        <f t="shared" si="30"/>
        <v>A2-8SO-E4</v>
      </c>
      <c r="AF1626" t="s">
        <v>304</v>
      </c>
    </row>
    <row r="1627" spans="1:49" x14ac:dyDescent="0.25">
      <c r="A1627">
        <v>12</v>
      </c>
      <c r="C1627" t="s">
        <v>201</v>
      </c>
      <c r="G1627" s="1" t="s">
        <v>187</v>
      </c>
      <c r="I1627" s="1" t="s">
        <v>69</v>
      </c>
      <c r="J1627">
        <v>8</v>
      </c>
      <c r="K1627" t="s">
        <v>60</v>
      </c>
      <c r="W1627" s="1" t="s">
        <v>193</v>
      </c>
      <c r="AB1627" t="s">
        <v>86</v>
      </c>
      <c r="AC1627" t="str">
        <f t="shared" si="30"/>
        <v>A2-8SO-E5</v>
      </c>
      <c r="AF1627" t="s">
        <v>305</v>
      </c>
    </row>
    <row r="1628" spans="1:49" x14ac:dyDescent="0.25">
      <c r="A1628">
        <v>13</v>
      </c>
      <c r="C1628" t="s">
        <v>201</v>
      </c>
      <c r="G1628" s="1" t="s">
        <v>187</v>
      </c>
      <c r="I1628" s="1" t="s">
        <v>69</v>
      </c>
      <c r="J1628">
        <v>8</v>
      </c>
      <c r="K1628" t="s">
        <v>60</v>
      </c>
      <c r="W1628" s="1" t="s">
        <v>193</v>
      </c>
      <c r="AB1628" t="s">
        <v>86</v>
      </c>
      <c r="AC1628" t="str">
        <f t="shared" si="30"/>
        <v>A2-8SO-E6</v>
      </c>
      <c r="AF1628" t="s">
        <v>156</v>
      </c>
    </row>
    <row r="1629" spans="1:49" x14ac:dyDescent="0.25">
      <c r="A1629">
        <v>14</v>
      </c>
      <c r="C1629" t="s">
        <v>201</v>
      </c>
      <c r="G1629" s="1" t="s">
        <v>187</v>
      </c>
      <c r="I1629" s="1" t="s">
        <v>69</v>
      </c>
      <c r="J1629">
        <v>8</v>
      </c>
      <c r="K1629" t="s">
        <v>60</v>
      </c>
      <c r="W1629" s="1" t="s">
        <v>193</v>
      </c>
      <c r="AB1629" t="s">
        <v>86</v>
      </c>
      <c r="AC1629" t="str">
        <f t="shared" si="30"/>
        <v>A2-8SO-E7</v>
      </c>
      <c r="AF1629" t="s">
        <v>131</v>
      </c>
    </row>
    <row r="1630" spans="1:49" x14ac:dyDescent="0.25">
      <c r="A1630">
        <v>15</v>
      </c>
      <c r="C1630" t="s">
        <v>201</v>
      </c>
      <c r="G1630" s="1" t="s">
        <v>187</v>
      </c>
      <c r="I1630" s="1" t="s">
        <v>69</v>
      </c>
      <c r="J1630">
        <v>8</v>
      </c>
      <c r="K1630" t="s">
        <v>60</v>
      </c>
      <c r="W1630" s="1" t="s">
        <v>193</v>
      </c>
      <c r="AB1630" t="s">
        <v>86</v>
      </c>
      <c r="AC1630" t="str">
        <f t="shared" si="30"/>
        <v>A2-8SO-E8</v>
      </c>
      <c r="AF1630" t="s">
        <v>292</v>
      </c>
    </row>
    <row r="1631" spans="1:49" x14ac:dyDescent="0.25">
      <c r="A1631">
        <v>16</v>
      </c>
      <c r="C1631" t="s">
        <v>201</v>
      </c>
      <c r="G1631" s="1" t="s">
        <v>187</v>
      </c>
      <c r="I1631" s="1" t="s">
        <v>69</v>
      </c>
      <c r="J1631">
        <v>8</v>
      </c>
      <c r="K1631" t="s">
        <v>60</v>
      </c>
      <c r="W1631" s="1" t="s">
        <v>193</v>
      </c>
      <c r="AB1631" t="s">
        <v>86</v>
      </c>
      <c r="AC1631" t="str">
        <f t="shared" si="30"/>
        <v>A2-8SO-E9</v>
      </c>
      <c r="AF1631" t="s">
        <v>167</v>
      </c>
    </row>
    <row r="1632" spans="1:49" x14ac:dyDescent="0.25">
      <c r="A1632">
        <v>17</v>
      </c>
      <c r="C1632" t="s">
        <v>201</v>
      </c>
      <c r="G1632" s="1" t="s">
        <v>187</v>
      </c>
      <c r="I1632" s="1" t="s">
        <v>69</v>
      </c>
      <c r="J1632">
        <v>8</v>
      </c>
      <c r="K1632" t="s">
        <v>60</v>
      </c>
      <c r="W1632" s="1" t="s">
        <v>193</v>
      </c>
      <c r="X1632" s="8">
        <v>43518</v>
      </c>
      <c r="AB1632" t="s">
        <v>86</v>
      </c>
      <c r="AC1632" t="str">
        <f t="shared" si="30"/>
        <v>A2-8SO-E10</v>
      </c>
      <c r="AD1632" s="8">
        <v>43557</v>
      </c>
      <c r="AE1632">
        <f>AD1632-X1632</f>
        <v>39</v>
      </c>
      <c r="AF1632" t="s">
        <v>248</v>
      </c>
      <c r="AG1632" t="s">
        <v>956</v>
      </c>
      <c r="AH1632" s="8">
        <v>43557</v>
      </c>
      <c r="AI1632">
        <v>10</v>
      </c>
      <c r="AJ1632">
        <v>1</v>
      </c>
      <c r="AK1632" s="53">
        <v>0.70347222222222217</v>
      </c>
    </row>
    <row r="1633" spans="1:49" x14ac:dyDescent="0.25">
      <c r="A1633">
        <v>18</v>
      </c>
      <c r="C1633" t="s">
        <v>201</v>
      </c>
      <c r="G1633" s="1" t="s">
        <v>187</v>
      </c>
      <c r="I1633" s="1" t="s">
        <v>69</v>
      </c>
      <c r="J1633">
        <v>8</v>
      </c>
      <c r="K1633" t="s">
        <v>60</v>
      </c>
      <c r="W1633" s="1" t="s">
        <v>193</v>
      </c>
      <c r="AB1633" t="s">
        <v>86</v>
      </c>
      <c r="AC1633" t="str">
        <f t="shared" si="30"/>
        <v>A2-8SO-E11</v>
      </c>
      <c r="AF1633" t="s">
        <v>338</v>
      </c>
    </row>
    <row r="1634" spans="1:49" x14ac:dyDescent="0.25">
      <c r="A1634">
        <v>19</v>
      </c>
      <c r="C1634" t="s">
        <v>201</v>
      </c>
      <c r="G1634" s="1" t="s">
        <v>187</v>
      </c>
      <c r="I1634" s="1" t="s">
        <v>69</v>
      </c>
      <c r="J1634">
        <v>8</v>
      </c>
      <c r="K1634" t="s">
        <v>60</v>
      </c>
      <c r="W1634" s="1" t="s">
        <v>193</v>
      </c>
      <c r="AB1634" t="s">
        <v>86</v>
      </c>
      <c r="AC1634" t="str">
        <f t="shared" si="30"/>
        <v>A2-8SO-E12</v>
      </c>
      <c r="AF1634" t="s">
        <v>175</v>
      </c>
    </row>
    <row r="1635" spans="1:49" x14ac:dyDescent="0.25">
      <c r="A1635">
        <v>51</v>
      </c>
      <c r="B1635" t="s">
        <v>293</v>
      </c>
      <c r="C1635" t="s">
        <v>58</v>
      </c>
      <c r="G1635" s="1" t="s">
        <v>187</v>
      </c>
      <c r="I1635" s="1" t="s">
        <v>70</v>
      </c>
      <c r="J1635">
        <v>9</v>
      </c>
      <c r="K1635" t="s">
        <v>60</v>
      </c>
      <c r="L1635">
        <v>6262</v>
      </c>
      <c r="M1635" s="18"/>
      <c r="N1635" s="19"/>
      <c r="P1635" s="53"/>
      <c r="Q1635" s="18"/>
      <c r="R1635" s="19"/>
      <c r="S1635" s="74">
        <v>3.7850000000000001</v>
      </c>
      <c r="T1635" s="53">
        <v>0.5180555555555556</v>
      </c>
      <c r="U1635" s="18">
        <v>0.44604166666666667</v>
      </c>
      <c r="V1635" s="19">
        <v>9.3209570000000005E-2</v>
      </c>
      <c r="W1635" s="1" t="s">
        <v>212</v>
      </c>
      <c r="AB1635" t="s">
        <v>86</v>
      </c>
      <c r="AC1635" t="str">
        <f t="shared" si="30"/>
        <v>A2-8SO-H1</v>
      </c>
      <c r="AF1635" t="s">
        <v>239</v>
      </c>
    </row>
    <row r="1636" spans="1:49" x14ac:dyDescent="0.25">
      <c r="A1636">
        <v>52</v>
      </c>
      <c r="B1636" t="s">
        <v>293</v>
      </c>
      <c r="C1636" t="s">
        <v>58</v>
      </c>
      <c r="G1636" s="1" t="s">
        <v>187</v>
      </c>
      <c r="I1636" s="1" t="s">
        <v>70</v>
      </c>
      <c r="J1636">
        <v>9</v>
      </c>
      <c r="K1636" t="s">
        <v>60</v>
      </c>
      <c r="L1636">
        <v>6262</v>
      </c>
      <c r="S1636" s="74">
        <v>8.673</v>
      </c>
      <c r="U1636" s="18">
        <v>0.44687499999999997</v>
      </c>
      <c r="V1636">
        <v>0.13599749999999999</v>
      </c>
      <c r="W1636" s="1" t="s">
        <v>212</v>
      </c>
      <c r="AB1636" t="s">
        <v>85</v>
      </c>
      <c r="AC1636" t="str">
        <f t="shared" ref="AC1636:AC1659" si="31">"A2-9"&amp;AB1636&amp;"-"&amp;AF1636</f>
        <v>A2-9RT-F4</v>
      </c>
      <c r="AF1636" t="s">
        <v>150</v>
      </c>
    </row>
    <row r="1637" spans="1:49" x14ac:dyDescent="0.25">
      <c r="A1637">
        <v>53</v>
      </c>
      <c r="B1637" t="s">
        <v>293</v>
      </c>
      <c r="C1637" t="s">
        <v>58</v>
      </c>
      <c r="G1637" s="1" t="s">
        <v>187</v>
      </c>
      <c r="I1637" s="1" t="s">
        <v>70</v>
      </c>
      <c r="J1637">
        <v>9</v>
      </c>
      <c r="K1637" t="s">
        <v>60</v>
      </c>
      <c r="L1637">
        <v>6262</v>
      </c>
      <c r="S1637" s="74">
        <v>6.7759999999999998</v>
      </c>
      <c r="U1637" s="18">
        <v>0.44778935185185187</v>
      </c>
      <c r="V1637">
        <v>0.11902119999999999</v>
      </c>
      <c r="W1637" s="1" t="s">
        <v>212</v>
      </c>
      <c r="AB1637" t="s">
        <v>86</v>
      </c>
      <c r="AC1637" t="str">
        <f t="shared" si="31"/>
        <v>A2-9SO-E10</v>
      </c>
      <c r="AF1637" t="s">
        <v>248</v>
      </c>
    </row>
    <row r="1638" spans="1:49" x14ac:dyDescent="0.25">
      <c r="A1638">
        <v>54</v>
      </c>
      <c r="B1638" t="s">
        <v>293</v>
      </c>
      <c r="C1638" t="s">
        <v>58</v>
      </c>
      <c r="G1638" s="1" t="s">
        <v>187</v>
      </c>
      <c r="I1638" s="1" t="s">
        <v>70</v>
      </c>
      <c r="J1638">
        <v>9</v>
      </c>
      <c r="K1638" t="s">
        <v>60</v>
      </c>
      <c r="L1638">
        <v>6262</v>
      </c>
      <c r="S1638" s="74">
        <v>3.77</v>
      </c>
      <c r="U1638" s="18">
        <v>0.44856481481481486</v>
      </c>
      <c r="V1638" s="19">
        <v>1.4868849999999999E-2</v>
      </c>
      <c r="W1638" s="1" t="s">
        <v>212</v>
      </c>
      <c r="AB1638" t="s">
        <v>85</v>
      </c>
      <c r="AC1638" t="str">
        <f t="shared" si="31"/>
        <v>A2-9RT-D4</v>
      </c>
      <c r="AF1638" t="s">
        <v>236</v>
      </c>
    </row>
    <row r="1639" spans="1:49" x14ac:dyDescent="0.25">
      <c r="A1639">
        <v>55</v>
      </c>
      <c r="B1639" t="s">
        <v>293</v>
      </c>
      <c r="C1639" t="s">
        <v>58</v>
      </c>
      <c r="G1639" s="1" t="s">
        <v>187</v>
      </c>
      <c r="I1639" s="1" t="s">
        <v>70</v>
      </c>
      <c r="J1639">
        <v>9</v>
      </c>
      <c r="K1639" t="s">
        <v>60</v>
      </c>
      <c r="L1639">
        <v>6262</v>
      </c>
      <c r="S1639" s="74">
        <v>6.7839999999999998</v>
      </c>
      <c r="U1639" s="18">
        <v>0.44930555555555557</v>
      </c>
      <c r="V1639">
        <v>0.1134449</v>
      </c>
      <c r="W1639" s="1" t="s">
        <v>212</v>
      </c>
      <c r="AB1639" t="s">
        <v>86</v>
      </c>
      <c r="AC1639" t="str">
        <f t="shared" si="31"/>
        <v>A2-9SO-B4</v>
      </c>
      <c r="AF1639" t="s">
        <v>124</v>
      </c>
    </row>
    <row r="1640" spans="1:49" x14ac:dyDescent="0.25">
      <c r="A1640">
        <v>56</v>
      </c>
      <c r="B1640" t="s">
        <v>293</v>
      </c>
      <c r="C1640" t="s">
        <v>58</v>
      </c>
      <c r="G1640" s="1" t="s">
        <v>187</v>
      </c>
      <c r="I1640" s="1" t="s">
        <v>70</v>
      </c>
      <c r="J1640">
        <v>9</v>
      </c>
      <c r="K1640" t="s">
        <v>60</v>
      </c>
      <c r="L1640">
        <v>6262</v>
      </c>
      <c r="S1640" s="74">
        <v>2.6850000000000001</v>
      </c>
      <c r="U1640" s="18">
        <v>0.45019675925925928</v>
      </c>
      <c r="V1640">
        <v>0.46991889999999997</v>
      </c>
      <c r="W1640" s="1" t="s">
        <v>212</v>
      </c>
      <c r="AB1640" t="s">
        <v>86</v>
      </c>
      <c r="AC1640" t="str">
        <f t="shared" si="31"/>
        <v>A2-9SO-E11</v>
      </c>
      <c r="AF1640" t="s">
        <v>338</v>
      </c>
    </row>
    <row r="1641" spans="1:49" x14ac:dyDescent="0.25">
      <c r="A1641">
        <v>57</v>
      </c>
      <c r="B1641" t="s">
        <v>293</v>
      </c>
      <c r="C1641" t="s">
        <v>58</v>
      </c>
      <c r="G1641" s="1" t="s">
        <v>187</v>
      </c>
      <c r="I1641" s="1" t="s">
        <v>70</v>
      </c>
      <c r="J1641">
        <v>9</v>
      </c>
      <c r="K1641" t="s">
        <v>60</v>
      </c>
      <c r="L1641">
        <v>6262</v>
      </c>
      <c r="S1641" s="74">
        <v>2.9350000000000001</v>
      </c>
      <c r="U1641" s="18">
        <v>0.45109953703703703</v>
      </c>
      <c r="V1641" s="19">
        <v>6.4058210000000004E-2</v>
      </c>
      <c r="W1641" s="1" t="s">
        <v>212</v>
      </c>
      <c r="AB1641" t="s">
        <v>86</v>
      </c>
      <c r="AC1641" t="str">
        <f t="shared" si="31"/>
        <v>A2-9SO-H2</v>
      </c>
      <c r="AF1641" t="s">
        <v>122</v>
      </c>
    </row>
    <row r="1642" spans="1:49" x14ac:dyDescent="0.25">
      <c r="A1642">
        <v>58</v>
      </c>
      <c r="B1642" t="s">
        <v>293</v>
      </c>
      <c r="C1642" t="s">
        <v>58</v>
      </c>
      <c r="G1642" s="1" t="s">
        <v>187</v>
      </c>
      <c r="I1642" s="1" t="s">
        <v>70</v>
      </c>
      <c r="J1642">
        <v>9</v>
      </c>
      <c r="K1642" t="s">
        <v>60</v>
      </c>
      <c r="L1642">
        <v>6262</v>
      </c>
      <c r="S1642" s="74">
        <v>5.6710000000000003</v>
      </c>
      <c r="U1642" s="18">
        <v>0.45181712962962961</v>
      </c>
      <c r="V1642">
        <v>0.37477969999999999</v>
      </c>
      <c r="W1642" s="1" t="s">
        <v>212</v>
      </c>
      <c r="AB1642" t="s">
        <v>86</v>
      </c>
      <c r="AC1642" t="str">
        <f t="shared" si="31"/>
        <v>A2-9SO-B8</v>
      </c>
      <c r="AF1642" t="s">
        <v>173</v>
      </c>
    </row>
    <row r="1643" spans="1:49" x14ac:dyDescent="0.25">
      <c r="A1643">
        <v>59</v>
      </c>
      <c r="B1643" t="s">
        <v>293</v>
      </c>
      <c r="C1643" t="s">
        <v>58</v>
      </c>
      <c r="G1643" s="1" t="s">
        <v>187</v>
      </c>
      <c r="I1643" s="1" t="s">
        <v>70</v>
      </c>
      <c r="J1643">
        <v>9</v>
      </c>
      <c r="K1643" t="s">
        <v>60</v>
      </c>
      <c r="L1643">
        <v>6262</v>
      </c>
      <c r="S1643" s="74">
        <v>1.998</v>
      </c>
      <c r="U1643" s="18">
        <v>0.45271990740740736</v>
      </c>
      <c r="V1643" s="19">
        <v>1.549035E-2</v>
      </c>
      <c r="W1643" s="1" t="s">
        <v>212</v>
      </c>
      <c r="AB1643" t="s">
        <v>85</v>
      </c>
      <c r="AC1643" t="str">
        <f t="shared" si="31"/>
        <v>A2-9RT-G2</v>
      </c>
      <c r="AF1643" t="s">
        <v>127</v>
      </c>
    </row>
    <row r="1644" spans="1:49" x14ac:dyDescent="0.25">
      <c r="A1644">
        <v>60</v>
      </c>
      <c r="B1644" t="s">
        <v>293</v>
      </c>
      <c r="C1644" t="s">
        <v>58</v>
      </c>
      <c r="G1644" s="1" t="s">
        <v>187</v>
      </c>
      <c r="I1644" s="1" t="s">
        <v>70</v>
      </c>
      <c r="J1644">
        <v>9</v>
      </c>
      <c r="K1644" t="s">
        <v>60</v>
      </c>
      <c r="L1644">
        <v>6262</v>
      </c>
      <c r="S1644" s="74">
        <v>8.7219999999999995</v>
      </c>
      <c r="U1644" s="18">
        <v>0.45363425925925926</v>
      </c>
      <c r="V1644" s="19">
        <v>9.6813510000000005E-2</v>
      </c>
      <c r="W1644" s="1" t="s">
        <v>212</v>
      </c>
      <c r="AB1644" t="s">
        <v>85</v>
      </c>
      <c r="AC1644" t="str">
        <f t="shared" si="31"/>
        <v>A2-9RT-C3</v>
      </c>
      <c r="AF1644" t="s">
        <v>301</v>
      </c>
    </row>
    <row r="1645" spans="1:49" x14ac:dyDescent="0.25">
      <c r="A1645">
        <v>61</v>
      </c>
      <c r="B1645" t="s">
        <v>293</v>
      </c>
      <c r="C1645" t="s">
        <v>58</v>
      </c>
      <c r="G1645" s="1" t="s">
        <v>187</v>
      </c>
      <c r="I1645" s="1" t="s">
        <v>70</v>
      </c>
      <c r="J1645">
        <v>9</v>
      </c>
      <c r="K1645" t="s">
        <v>60</v>
      </c>
      <c r="L1645">
        <v>6262</v>
      </c>
      <c r="S1645" s="74">
        <v>6.1420000000000003</v>
      </c>
      <c r="U1645" s="18">
        <v>0.45546296296296296</v>
      </c>
      <c r="V1645" s="19">
        <v>9.0934639999999997E-2</v>
      </c>
      <c r="W1645" s="1" t="s">
        <v>212</v>
      </c>
      <c r="AB1645" t="s">
        <v>85</v>
      </c>
      <c r="AC1645" t="str">
        <f t="shared" si="31"/>
        <v>A2-9RT-F6</v>
      </c>
      <c r="AF1645" t="s">
        <v>291</v>
      </c>
    </row>
    <row r="1646" spans="1:49" x14ac:dyDescent="0.25">
      <c r="A1646">
        <v>62</v>
      </c>
      <c r="B1646" t="s">
        <v>293</v>
      </c>
      <c r="C1646" t="s">
        <v>58</v>
      </c>
      <c r="G1646" s="1" t="s">
        <v>187</v>
      </c>
      <c r="I1646" s="1" t="s">
        <v>70</v>
      </c>
      <c r="J1646">
        <v>9</v>
      </c>
      <c r="K1646" t="s">
        <v>60</v>
      </c>
      <c r="L1646">
        <v>6262</v>
      </c>
      <c r="S1646" s="74">
        <v>5.1260000000000003</v>
      </c>
      <c r="U1646" s="18">
        <v>0.45636574074074071</v>
      </c>
      <c r="V1646" s="19">
        <v>6.2149749999999997E-2</v>
      </c>
      <c r="W1646" s="1" t="s">
        <v>212</v>
      </c>
      <c r="AB1646" t="s">
        <v>85</v>
      </c>
      <c r="AC1646" t="str">
        <f t="shared" si="31"/>
        <v>A2-9RT-H4</v>
      </c>
      <c r="AD1646" s="8">
        <v>43417</v>
      </c>
      <c r="AE1646" s="83">
        <f>AD1646-I1646</f>
        <v>66</v>
      </c>
      <c r="AF1646" t="s">
        <v>140</v>
      </c>
      <c r="AG1646" t="s">
        <v>956</v>
      </c>
      <c r="AH1646" s="8">
        <v>43418</v>
      </c>
      <c r="AI1646">
        <v>8</v>
      </c>
      <c r="AJ1646">
        <v>1</v>
      </c>
      <c r="AK1646" s="53">
        <v>0.50694444444444442</v>
      </c>
      <c r="AL1646" s="8">
        <v>43430</v>
      </c>
      <c r="AM1646" s="53">
        <v>0.85416666666666663</v>
      </c>
      <c r="AO1646">
        <v>6</v>
      </c>
      <c r="AP1646">
        <v>27</v>
      </c>
      <c r="AQ1646" s="8">
        <v>43430</v>
      </c>
      <c r="AR1646" s="53">
        <v>0.86111111111111116</v>
      </c>
      <c r="AS1646" s="8">
        <v>43483</v>
      </c>
      <c r="AT1646" s="53">
        <v>0.85416666666666663</v>
      </c>
      <c r="AV1646" s="8">
        <v>43483</v>
      </c>
      <c r="AW1646">
        <v>0</v>
      </c>
    </row>
    <row r="1647" spans="1:49" x14ac:dyDescent="0.25">
      <c r="A1647">
        <v>63</v>
      </c>
      <c r="B1647" t="s">
        <v>293</v>
      </c>
      <c r="C1647" t="s">
        <v>58</v>
      </c>
      <c r="G1647" s="1" t="s">
        <v>187</v>
      </c>
      <c r="I1647" s="1" t="s">
        <v>70</v>
      </c>
      <c r="J1647">
        <v>9</v>
      </c>
      <c r="K1647" t="s">
        <v>60</v>
      </c>
      <c r="L1647">
        <v>6262</v>
      </c>
      <c r="S1647" s="74">
        <v>7.359</v>
      </c>
      <c r="U1647" s="18">
        <v>0.45710648148148153</v>
      </c>
      <c r="V1647">
        <v>0.1052681</v>
      </c>
      <c r="W1647" s="1" t="s">
        <v>212</v>
      </c>
      <c r="AB1647" t="s">
        <v>86</v>
      </c>
      <c r="AC1647" t="str">
        <f t="shared" si="31"/>
        <v>A2-9SO-H12</v>
      </c>
      <c r="AF1647" t="s">
        <v>153</v>
      </c>
    </row>
    <row r="1648" spans="1:49" x14ac:dyDescent="0.25">
      <c r="A1648">
        <v>64</v>
      </c>
      <c r="B1648" t="s">
        <v>293</v>
      </c>
      <c r="C1648" t="s">
        <v>58</v>
      </c>
      <c r="G1648" s="1" t="s">
        <v>187</v>
      </c>
      <c r="I1648" s="1" t="s">
        <v>70</v>
      </c>
      <c r="J1648">
        <v>9</v>
      </c>
      <c r="K1648" t="s">
        <v>60</v>
      </c>
      <c r="L1648">
        <v>6262</v>
      </c>
      <c r="S1648" s="74">
        <v>5.1959999999999997</v>
      </c>
      <c r="U1648" s="18">
        <v>0.45788194444444441</v>
      </c>
      <c r="V1648">
        <v>0.1244049</v>
      </c>
      <c r="W1648" s="1" t="s">
        <v>212</v>
      </c>
      <c r="AB1648" t="s">
        <v>86</v>
      </c>
      <c r="AC1648" t="str">
        <f t="shared" si="31"/>
        <v>A2-9SO-H9</v>
      </c>
      <c r="AF1648" t="s">
        <v>287</v>
      </c>
    </row>
    <row r="1649" spans="1:49" x14ac:dyDescent="0.25">
      <c r="A1649">
        <v>65</v>
      </c>
      <c r="B1649" t="s">
        <v>293</v>
      </c>
      <c r="C1649" t="s">
        <v>58</v>
      </c>
      <c r="G1649" s="1" t="s">
        <v>187</v>
      </c>
      <c r="I1649" s="1" t="s">
        <v>70</v>
      </c>
      <c r="J1649">
        <v>9</v>
      </c>
      <c r="K1649" t="s">
        <v>60</v>
      </c>
      <c r="L1649">
        <v>6262</v>
      </c>
      <c r="S1649" s="74">
        <v>5.8280000000000003</v>
      </c>
      <c r="U1649" s="18">
        <v>0.45869212962962963</v>
      </c>
      <c r="V1649">
        <v>1.117494</v>
      </c>
      <c r="W1649" s="1" t="s">
        <v>212</v>
      </c>
      <c r="AB1649" t="s">
        <v>85</v>
      </c>
      <c r="AC1649" t="str">
        <f t="shared" si="31"/>
        <v>A2-9RT-F9</v>
      </c>
      <c r="AD1649" s="8">
        <v>43382</v>
      </c>
      <c r="AE1649">
        <v>31</v>
      </c>
      <c r="AF1649" t="s">
        <v>240</v>
      </c>
      <c r="AG1649" t="s">
        <v>956</v>
      </c>
      <c r="AI1649">
        <v>18</v>
      </c>
      <c r="AJ1649">
        <v>2</v>
      </c>
      <c r="AK1649" s="53">
        <v>0.63541666666666663</v>
      </c>
      <c r="AL1649" s="8">
        <v>43389</v>
      </c>
      <c r="AM1649" s="53">
        <v>0.81944444444444453</v>
      </c>
      <c r="AO1649">
        <v>5</v>
      </c>
      <c r="AP1649">
        <v>15</v>
      </c>
      <c r="AQ1649" s="8">
        <v>43389</v>
      </c>
      <c r="AR1649" s="53">
        <v>0.81944444444444453</v>
      </c>
      <c r="AS1649" s="8">
        <v>43410</v>
      </c>
      <c r="AT1649" s="53">
        <v>0.84722222222222221</v>
      </c>
      <c r="AV1649" s="8">
        <v>43410</v>
      </c>
      <c r="AW1649">
        <v>0</v>
      </c>
    </row>
    <row r="1650" spans="1:49" x14ac:dyDescent="0.25">
      <c r="A1650">
        <v>66</v>
      </c>
      <c r="B1650" t="s">
        <v>293</v>
      </c>
      <c r="C1650" t="s">
        <v>58</v>
      </c>
      <c r="G1650" s="1" t="s">
        <v>187</v>
      </c>
      <c r="I1650" s="1" t="s">
        <v>70</v>
      </c>
      <c r="J1650">
        <v>9</v>
      </c>
      <c r="K1650" t="s">
        <v>60</v>
      </c>
      <c r="L1650">
        <v>6262</v>
      </c>
      <c r="S1650" s="74">
        <v>4.093</v>
      </c>
      <c r="U1650" s="18">
        <v>0.45973379629629635</v>
      </c>
      <c r="V1650" s="19">
        <v>7.782994E-2</v>
      </c>
      <c r="W1650" s="1" t="s">
        <v>212</v>
      </c>
      <c r="AB1650" t="s">
        <v>85</v>
      </c>
      <c r="AC1650" t="str">
        <f t="shared" si="31"/>
        <v>A2-9RT-B9</v>
      </c>
      <c r="AF1650" t="s">
        <v>125</v>
      </c>
    </row>
    <row r="1651" spans="1:49" x14ac:dyDescent="0.25">
      <c r="A1651">
        <v>67</v>
      </c>
      <c r="B1651" t="s">
        <v>293</v>
      </c>
      <c r="C1651" t="s">
        <v>58</v>
      </c>
      <c r="G1651" s="1" t="s">
        <v>187</v>
      </c>
      <c r="I1651" s="1" t="s">
        <v>70</v>
      </c>
      <c r="J1651">
        <v>9</v>
      </c>
      <c r="K1651" t="s">
        <v>60</v>
      </c>
      <c r="L1651">
        <v>6262</v>
      </c>
      <c r="S1651" s="74">
        <v>6.2629999999999999</v>
      </c>
      <c r="U1651" s="18">
        <v>0.46069444444444446</v>
      </c>
      <c r="V1651">
        <v>0.9872611</v>
      </c>
      <c r="W1651" s="1" t="s">
        <v>212</v>
      </c>
      <c r="AB1651" t="s">
        <v>86</v>
      </c>
      <c r="AC1651" t="str">
        <f t="shared" si="31"/>
        <v>A2-9SO-D2</v>
      </c>
      <c r="AF1651" t="s">
        <v>172</v>
      </c>
    </row>
    <row r="1652" spans="1:49" x14ac:dyDescent="0.25">
      <c r="A1652">
        <v>68</v>
      </c>
      <c r="B1652" t="s">
        <v>293</v>
      </c>
      <c r="C1652" t="s">
        <v>58</v>
      </c>
      <c r="G1652" s="1" t="s">
        <v>187</v>
      </c>
      <c r="I1652" s="1" t="s">
        <v>70</v>
      </c>
      <c r="J1652">
        <v>9</v>
      </c>
      <c r="K1652" t="s">
        <v>60</v>
      </c>
      <c r="L1652">
        <v>6262</v>
      </c>
      <c r="S1652" s="74">
        <v>5.2160000000000002</v>
      </c>
      <c r="U1652" s="18">
        <v>0.46166666666666667</v>
      </c>
      <c r="V1652">
        <v>0.23556270000000001</v>
      </c>
      <c r="W1652" s="1" t="s">
        <v>212</v>
      </c>
      <c r="AB1652" t="s">
        <v>86</v>
      </c>
      <c r="AC1652" t="str">
        <f t="shared" si="31"/>
        <v>A2-9SO-E2</v>
      </c>
      <c r="AF1652" t="s">
        <v>178</v>
      </c>
    </row>
    <row r="1653" spans="1:49" x14ac:dyDescent="0.25">
      <c r="A1653">
        <v>69</v>
      </c>
      <c r="B1653" t="s">
        <v>293</v>
      </c>
      <c r="C1653" t="s">
        <v>58</v>
      </c>
      <c r="G1653" s="1" t="s">
        <v>187</v>
      </c>
      <c r="I1653" s="1" t="s">
        <v>70</v>
      </c>
      <c r="J1653">
        <v>9</v>
      </c>
      <c r="K1653" t="s">
        <v>60</v>
      </c>
      <c r="L1653">
        <v>6262</v>
      </c>
      <c r="S1653" s="74">
        <v>6.9880000000000004</v>
      </c>
      <c r="U1653" s="18">
        <v>0.46249999999999997</v>
      </c>
      <c r="V1653">
        <v>0.51297680000000001</v>
      </c>
      <c r="W1653" s="1" t="s">
        <v>212</v>
      </c>
      <c r="AB1653" t="s">
        <v>85</v>
      </c>
      <c r="AC1653" t="str">
        <f t="shared" si="31"/>
        <v>A2-9RT-G5</v>
      </c>
      <c r="AF1653" t="s">
        <v>337</v>
      </c>
    </row>
    <row r="1654" spans="1:49" x14ac:dyDescent="0.25">
      <c r="A1654">
        <v>70</v>
      </c>
      <c r="B1654" t="s">
        <v>293</v>
      </c>
      <c r="C1654" t="s">
        <v>58</v>
      </c>
      <c r="G1654" s="1" t="s">
        <v>187</v>
      </c>
      <c r="I1654" s="1" t="s">
        <v>70</v>
      </c>
      <c r="J1654">
        <v>9</v>
      </c>
      <c r="K1654" t="s">
        <v>60</v>
      </c>
      <c r="L1654">
        <v>6262</v>
      </c>
      <c r="S1654" s="74">
        <v>4.9649999999999999</v>
      </c>
      <c r="U1654" s="18">
        <v>0.46340277777777777</v>
      </c>
      <c r="V1654" s="19">
        <v>5.8423179999999998E-2</v>
      </c>
      <c r="W1654" s="1" t="s">
        <v>212</v>
      </c>
      <c r="AB1654" t="s">
        <v>85</v>
      </c>
      <c r="AC1654" t="str">
        <f t="shared" si="31"/>
        <v>A2-9RT-C9</v>
      </c>
      <c r="AF1654" t="s">
        <v>176</v>
      </c>
    </row>
    <row r="1655" spans="1:49" x14ac:dyDescent="0.25">
      <c r="A1655">
        <v>71</v>
      </c>
      <c r="B1655" t="s">
        <v>293</v>
      </c>
      <c r="C1655" t="s">
        <v>58</v>
      </c>
      <c r="G1655" s="1" t="s">
        <v>187</v>
      </c>
      <c r="I1655" s="1" t="s">
        <v>70</v>
      </c>
      <c r="J1655">
        <v>9</v>
      </c>
      <c r="K1655" t="s">
        <v>60</v>
      </c>
      <c r="L1655">
        <v>6262</v>
      </c>
      <c r="S1655" s="74">
        <v>6.9420000000000002</v>
      </c>
      <c r="U1655" s="18">
        <v>0.46429398148148149</v>
      </c>
      <c r="V1655">
        <v>9.64671E-2</v>
      </c>
      <c r="W1655" s="1" t="s">
        <v>212</v>
      </c>
      <c r="AB1655" t="s">
        <v>86</v>
      </c>
      <c r="AC1655" t="str">
        <f t="shared" si="31"/>
        <v>A2-9SO-D1</v>
      </c>
      <c r="AF1655" t="s">
        <v>288</v>
      </c>
    </row>
    <row r="1656" spans="1:49" x14ac:dyDescent="0.25">
      <c r="A1656">
        <v>72</v>
      </c>
      <c r="B1656" t="s">
        <v>293</v>
      </c>
      <c r="C1656" t="s">
        <v>58</v>
      </c>
      <c r="G1656" s="1" t="s">
        <v>187</v>
      </c>
      <c r="I1656" s="1" t="s">
        <v>70</v>
      </c>
      <c r="J1656">
        <v>9</v>
      </c>
      <c r="K1656" t="s">
        <v>60</v>
      </c>
      <c r="L1656">
        <v>6262</v>
      </c>
      <c r="S1656" s="74">
        <v>1.736</v>
      </c>
      <c r="U1656" s="18">
        <v>0.46504629629629629</v>
      </c>
      <c r="V1656" s="19">
        <v>1.7879260000000001E-2</v>
      </c>
      <c r="W1656" s="1" t="s">
        <v>212</v>
      </c>
      <c r="AB1656" t="s">
        <v>85</v>
      </c>
      <c r="AC1656" t="str">
        <f t="shared" si="31"/>
        <v>A2-9RT-F11</v>
      </c>
      <c r="AF1656" t="s">
        <v>158</v>
      </c>
    </row>
    <row r="1657" spans="1:49" x14ac:dyDescent="0.25">
      <c r="A1657">
        <v>73</v>
      </c>
      <c r="B1657" t="s">
        <v>293</v>
      </c>
      <c r="C1657" t="s">
        <v>59</v>
      </c>
      <c r="G1657" s="1" t="s">
        <v>87</v>
      </c>
      <c r="I1657" s="1" t="s">
        <v>70</v>
      </c>
      <c r="J1657">
        <v>24</v>
      </c>
      <c r="K1657" t="s">
        <v>60</v>
      </c>
      <c r="L1657">
        <v>6262</v>
      </c>
      <c r="S1657" s="74">
        <v>5.0460000000000003</v>
      </c>
      <c r="U1657" s="18">
        <v>0.46593749999999995</v>
      </c>
      <c r="V1657">
        <v>0.2520657</v>
      </c>
      <c r="W1657" s="1" t="s">
        <v>212</v>
      </c>
      <c r="AB1657" t="s">
        <v>85</v>
      </c>
      <c r="AC1657" t="str">
        <f t="shared" si="31"/>
        <v>A2-9RT-G1</v>
      </c>
      <c r="AF1657" t="s">
        <v>290</v>
      </c>
    </row>
    <row r="1658" spans="1:49" x14ac:dyDescent="0.25">
      <c r="A1658">
        <v>74</v>
      </c>
      <c r="B1658" t="s">
        <v>293</v>
      </c>
      <c r="C1658" t="s">
        <v>59</v>
      </c>
      <c r="G1658" s="1" t="s">
        <v>87</v>
      </c>
      <c r="I1658" s="1" t="s">
        <v>70</v>
      </c>
      <c r="J1658">
        <v>24</v>
      </c>
      <c r="K1658" t="s">
        <v>60</v>
      </c>
      <c r="L1658">
        <v>6262</v>
      </c>
      <c r="S1658" s="74">
        <v>7.5359999999999996</v>
      </c>
      <c r="U1658" s="18">
        <v>0.46684027777777781</v>
      </c>
      <c r="V1658">
        <v>1.203004</v>
      </c>
      <c r="W1658" s="1" t="s">
        <v>212</v>
      </c>
      <c r="X1658" s="8">
        <v>43517</v>
      </c>
      <c r="AB1658" t="s">
        <v>86</v>
      </c>
      <c r="AC1658" t="str">
        <f t="shared" si="31"/>
        <v>A2-9SO-F3</v>
      </c>
      <c r="AD1658" s="8">
        <v>43552</v>
      </c>
      <c r="AE1658">
        <f>AD1658-X1658</f>
        <v>35</v>
      </c>
      <c r="AF1658" t="s">
        <v>241</v>
      </c>
      <c r="AG1658" t="s">
        <v>956</v>
      </c>
      <c r="AH1658" s="8">
        <v>43552</v>
      </c>
      <c r="AI1658">
        <v>27</v>
      </c>
      <c r="AJ1658">
        <v>2</v>
      </c>
      <c r="AK1658" s="53">
        <v>0.70833333333333337</v>
      </c>
    </row>
    <row r="1659" spans="1:49" x14ac:dyDescent="0.25">
      <c r="A1659">
        <v>75</v>
      </c>
      <c r="B1659" t="s">
        <v>293</v>
      </c>
      <c r="C1659" t="s">
        <v>59</v>
      </c>
      <c r="G1659" s="1" t="s">
        <v>87</v>
      </c>
      <c r="I1659" s="1" t="s">
        <v>70</v>
      </c>
      <c r="J1659">
        <v>24</v>
      </c>
      <c r="K1659" t="s">
        <v>60</v>
      </c>
      <c r="L1659">
        <v>6262</v>
      </c>
      <c r="S1659" s="74">
        <v>5.4489999999999998</v>
      </c>
      <c r="U1659" s="18">
        <v>0.46784722222222225</v>
      </c>
      <c r="V1659">
        <v>0.84870480000000004</v>
      </c>
      <c r="W1659" s="1" t="s">
        <v>212</v>
      </c>
      <c r="AB1659" t="s">
        <v>85</v>
      </c>
      <c r="AC1659" t="str">
        <f t="shared" si="31"/>
        <v>A2-9RT-B5</v>
      </c>
      <c r="AD1659" s="8">
        <v>43382</v>
      </c>
      <c r="AE1659">
        <v>31</v>
      </c>
      <c r="AF1659" t="s">
        <v>163</v>
      </c>
      <c r="AG1659" t="s">
        <v>956</v>
      </c>
      <c r="AI1659">
        <v>15</v>
      </c>
      <c r="AJ1659">
        <v>2</v>
      </c>
      <c r="AK1659" s="53">
        <v>0.63541666666666663</v>
      </c>
      <c r="AL1659" s="8">
        <v>43389</v>
      </c>
      <c r="AM1659" s="53">
        <v>0.81944444444444453</v>
      </c>
      <c r="AO1659">
        <v>3</v>
      </c>
      <c r="AP1659">
        <v>24</v>
      </c>
      <c r="AQ1659" s="8">
        <v>43389</v>
      </c>
      <c r="AR1659" s="53">
        <v>0.81944444444444453</v>
      </c>
      <c r="AS1659" s="8">
        <v>43483</v>
      </c>
      <c r="AT1659" s="53">
        <v>0.83333333333333337</v>
      </c>
      <c r="AV1659" s="8">
        <v>43483</v>
      </c>
      <c r="AW1659">
        <v>0</v>
      </c>
    </row>
    <row r="1660" spans="1:49" x14ac:dyDescent="0.25">
      <c r="A1660">
        <v>76</v>
      </c>
      <c r="B1660" t="s">
        <v>293</v>
      </c>
      <c r="C1660" t="s">
        <v>608</v>
      </c>
      <c r="G1660" s="1" t="s">
        <v>187</v>
      </c>
      <c r="I1660" s="1" t="s">
        <v>70</v>
      </c>
      <c r="J1660">
        <v>9</v>
      </c>
      <c r="K1660" t="s">
        <v>60</v>
      </c>
      <c r="L1660">
        <v>6262</v>
      </c>
      <c r="W1660" s="1" t="s">
        <v>212</v>
      </c>
    </row>
    <row r="1661" spans="1:49" x14ac:dyDescent="0.25">
      <c r="A1661">
        <v>77</v>
      </c>
      <c r="B1661" t="s">
        <v>293</v>
      </c>
      <c r="C1661" t="s">
        <v>608</v>
      </c>
      <c r="G1661" s="1" t="s">
        <v>187</v>
      </c>
      <c r="I1661" s="1" t="s">
        <v>70</v>
      </c>
      <c r="J1661">
        <v>9</v>
      </c>
      <c r="K1661" t="s">
        <v>60</v>
      </c>
      <c r="L1661">
        <v>6262</v>
      </c>
      <c r="T1661" s="53">
        <v>0.52152777777777781</v>
      </c>
      <c r="U1661" s="18">
        <v>0.46886574074074078</v>
      </c>
      <c r="V1661" s="19">
        <v>1.257168E-2</v>
      </c>
      <c r="W1661" s="1" t="s">
        <v>212</v>
      </c>
    </row>
    <row r="1662" spans="1:49" x14ac:dyDescent="0.25">
      <c r="A1662">
        <v>51</v>
      </c>
      <c r="B1662" t="s">
        <v>89</v>
      </c>
      <c r="C1662" t="s">
        <v>58</v>
      </c>
      <c r="G1662" s="1" t="s">
        <v>187</v>
      </c>
      <c r="I1662" s="1" t="s">
        <v>70</v>
      </c>
      <c r="J1662">
        <v>9</v>
      </c>
      <c r="K1662" t="s">
        <v>60</v>
      </c>
      <c r="L1662">
        <v>7000</v>
      </c>
      <c r="S1662" s="74">
        <v>7.5780000000000003</v>
      </c>
      <c r="T1662" s="53">
        <v>0.51388888888888895</v>
      </c>
      <c r="U1662" s="18">
        <v>0.44604166666666667</v>
      </c>
      <c r="V1662">
        <v>0.1174973</v>
      </c>
      <c r="W1662" s="1" t="s">
        <v>212</v>
      </c>
      <c r="AB1662" t="s">
        <v>85</v>
      </c>
      <c r="AC1662" t="str">
        <f t="shared" ref="AC1662:AC1686" si="32">"A2-9"&amp;AB1662&amp;"-"&amp;AF1662</f>
        <v>A2-9RT-E11</v>
      </c>
      <c r="AF1662" t="s">
        <v>338</v>
      </c>
    </row>
    <row r="1663" spans="1:49" x14ac:dyDescent="0.25">
      <c r="A1663">
        <v>52</v>
      </c>
      <c r="B1663" t="s">
        <v>89</v>
      </c>
      <c r="C1663" t="s">
        <v>58</v>
      </c>
      <c r="G1663" s="1" t="s">
        <v>187</v>
      </c>
      <c r="I1663" s="1" t="s">
        <v>70</v>
      </c>
      <c r="J1663">
        <v>9</v>
      </c>
      <c r="K1663" t="s">
        <v>60</v>
      </c>
      <c r="L1663">
        <v>7000</v>
      </c>
      <c r="S1663" s="74">
        <v>6.9889999999999999</v>
      </c>
      <c r="U1663" s="18">
        <v>0.44687499999999997</v>
      </c>
      <c r="V1663" s="19">
        <v>5.6522969999999999E-2</v>
      </c>
      <c r="W1663" s="1" t="s">
        <v>212</v>
      </c>
      <c r="AB1663" t="s">
        <v>85</v>
      </c>
      <c r="AC1663" t="str">
        <f t="shared" si="32"/>
        <v>A2-9RT-D12</v>
      </c>
      <c r="AF1663" t="s">
        <v>162</v>
      </c>
    </row>
    <row r="1664" spans="1:49" x14ac:dyDescent="0.25">
      <c r="A1664">
        <v>53</v>
      </c>
      <c r="B1664" t="s">
        <v>89</v>
      </c>
      <c r="C1664" t="s">
        <v>58</v>
      </c>
      <c r="G1664" s="1" t="s">
        <v>187</v>
      </c>
      <c r="I1664" s="1" t="s">
        <v>70</v>
      </c>
      <c r="J1664">
        <v>9</v>
      </c>
      <c r="K1664" t="s">
        <v>60</v>
      </c>
      <c r="L1664">
        <v>7000</v>
      </c>
      <c r="S1664" s="74">
        <v>8.3729999999999993</v>
      </c>
      <c r="U1664" s="18">
        <v>0.44778935185185187</v>
      </c>
      <c r="V1664" s="19">
        <v>3.9479239999999999E-2</v>
      </c>
      <c r="W1664" s="1" t="s">
        <v>212</v>
      </c>
      <c r="AB1664" t="s">
        <v>85</v>
      </c>
      <c r="AC1664" t="str">
        <f t="shared" si="32"/>
        <v>A2-9RT-A1</v>
      </c>
      <c r="AF1664" s="76" t="s">
        <v>247</v>
      </c>
    </row>
    <row r="1665" spans="1:49" x14ac:dyDescent="0.25">
      <c r="A1665">
        <v>54</v>
      </c>
      <c r="B1665" t="s">
        <v>89</v>
      </c>
      <c r="C1665" t="s">
        <v>58</v>
      </c>
      <c r="G1665" s="1" t="s">
        <v>187</v>
      </c>
      <c r="I1665" s="1" t="s">
        <v>70</v>
      </c>
      <c r="J1665">
        <v>9</v>
      </c>
      <c r="K1665" t="s">
        <v>60</v>
      </c>
      <c r="L1665">
        <v>7000</v>
      </c>
      <c r="S1665" s="74">
        <v>3.165</v>
      </c>
      <c r="U1665" s="18">
        <v>0.44856481481481486</v>
      </c>
      <c r="V1665">
        <v>1.1658399999999999E-2</v>
      </c>
      <c r="W1665" s="1" t="s">
        <v>212</v>
      </c>
      <c r="AB1665" t="s">
        <v>86</v>
      </c>
      <c r="AC1665" t="str">
        <f t="shared" si="32"/>
        <v>A2-9SO-F5</v>
      </c>
      <c r="AF1665" t="s">
        <v>250</v>
      </c>
    </row>
    <row r="1666" spans="1:49" x14ac:dyDescent="0.25">
      <c r="A1666">
        <v>55</v>
      </c>
      <c r="B1666" t="s">
        <v>89</v>
      </c>
      <c r="C1666" t="s">
        <v>58</v>
      </c>
      <c r="G1666" s="1" t="s">
        <v>187</v>
      </c>
      <c r="I1666" s="1" t="s">
        <v>70</v>
      </c>
      <c r="J1666">
        <v>9</v>
      </c>
      <c r="K1666" t="s">
        <v>60</v>
      </c>
      <c r="L1666">
        <v>7000</v>
      </c>
      <c r="S1666" s="74">
        <v>9.5709999999999997</v>
      </c>
      <c r="U1666" s="18">
        <v>0.44930555555555557</v>
      </c>
      <c r="V1666">
        <v>0.81870849999999995</v>
      </c>
      <c r="W1666" s="1" t="s">
        <v>212</v>
      </c>
      <c r="AB1666" t="s">
        <v>86</v>
      </c>
      <c r="AC1666" t="str">
        <f t="shared" si="32"/>
        <v>A2-9SO-H6</v>
      </c>
      <c r="AF1666" t="s">
        <v>143</v>
      </c>
    </row>
    <row r="1667" spans="1:49" x14ac:dyDescent="0.25">
      <c r="A1667">
        <v>56</v>
      </c>
      <c r="B1667" t="s">
        <v>89</v>
      </c>
      <c r="C1667" t="s">
        <v>58</v>
      </c>
      <c r="G1667" s="1" t="s">
        <v>187</v>
      </c>
      <c r="I1667" s="1" t="s">
        <v>70</v>
      </c>
      <c r="J1667">
        <v>9</v>
      </c>
      <c r="K1667" t="s">
        <v>60</v>
      </c>
      <c r="L1667">
        <v>7000</v>
      </c>
      <c r="S1667" s="74">
        <v>2.605</v>
      </c>
      <c r="U1667" s="18">
        <v>0.45019675925925928</v>
      </c>
      <c r="V1667" s="19">
        <v>9.0578080000000005E-3</v>
      </c>
      <c r="W1667" s="1" t="s">
        <v>212</v>
      </c>
      <c r="AB1667" t="s">
        <v>85</v>
      </c>
      <c r="AC1667" t="str">
        <f t="shared" si="32"/>
        <v>A2-9RT-H12</v>
      </c>
      <c r="AF1667" t="s">
        <v>153</v>
      </c>
    </row>
    <row r="1668" spans="1:49" x14ac:dyDescent="0.25">
      <c r="A1668">
        <v>57</v>
      </c>
      <c r="B1668" t="s">
        <v>89</v>
      </c>
      <c r="C1668" t="s">
        <v>58</v>
      </c>
      <c r="G1668" s="1" t="s">
        <v>187</v>
      </c>
      <c r="I1668" s="1" t="s">
        <v>70</v>
      </c>
      <c r="J1668">
        <v>9</v>
      </c>
      <c r="K1668" t="s">
        <v>60</v>
      </c>
      <c r="L1668">
        <v>7000</v>
      </c>
      <c r="S1668" s="74">
        <v>6.2060000000000004</v>
      </c>
      <c r="U1668" s="18">
        <v>0.45109953703703703</v>
      </c>
      <c r="V1668" s="19">
        <v>8.6133290000000001E-2</v>
      </c>
      <c r="W1668" s="1" t="s">
        <v>212</v>
      </c>
      <c r="AB1668" t="s">
        <v>85</v>
      </c>
      <c r="AC1668" t="str">
        <f t="shared" si="32"/>
        <v>A2-9RT-E7</v>
      </c>
      <c r="AF1668" t="s">
        <v>131</v>
      </c>
    </row>
    <row r="1669" spans="1:49" x14ac:dyDescent="0.25">
      <c r="A1669">
        <v>58</v>
      </c>
      <c r="B1669" t="s">
        <v>89</v>
      </c>
      <c r="C1669" t="s">
        <v>58</v>
      </c>
      <c r="G1669" s="1" t="s">
        <v>187</v>
      </c>
      <c r="I1669" s="1" t="s">
        <v>70</v>
      </c>
      <c r="J1669">
        <v>9</v>
      </c>
      <c r="K1669" t="s">
        <v>60</v>
      </c>
      <c r="L1669">
        <v>7000</v>
      </c>
      <c r="S1669" s="74">
        <v>4.6920000000000002</v>
      </c>
      <c r="U1669" s="18">
        <v>0.45181712962962961</v>
      </c>
      <c r="V1669" s="19">
        <v>3.9451279999999998E-2</v>
      </c>
      <c r="W1669" s="1" t="s">
        <v>212</v>
      </c>
      <c r="AB1669" t="s">
        <v>86</v>
      </c>
      <c r="AC1669" t="str">
        <f t="shared" si="32"/>
        <v>A2-9SO-H5</v>
      </c>
      <c r="AF1669" t="s">
        <v>145</v>
      </c>
    </row>
    <row r="1670" spans="1:49" x14ac:dyDescent="0.25">
      <c r="A1670">
        <v>59</v>
      </c>
      <c r="B1670" t="s">
        <v>89</v>
      </c>
      <c r="C1670" t="s">
        <v>58</v>
      </c>
      <c r="G1670" s="1" t="s">
        <v>187</v>
      </c>
      <c r="I1670" s="1" t="s">
        <v>70</v>
      </c>
      <c r="J1670">
        <v>9</v>
      </c>
      <c r="K1670" t="s">
        <v>60</v>
      </c>
      <c r="L1670">
        <v>7000</v>
      </c>
      <c r="S1670" s="74">
        <v>3.1080000000000001</v>
      </c>
      <c r="U1670" s="18">
        <v>0.45271990740740736</v>
      </c>
      <c r="V1670">
        <v>0.43016559999999998</v>
      </c>
      <c r="W1670" s="1" t="s">
        <v>212</v>
      </c>
      <c r="AB1670" t="s">
        <v>85</v>
      </c>
      <c r="AC1670" t="str">
        <f t="shared" si="32"/>
        <v>A2-9RT-D5</v>
      </c>
      <c r="AF1670" t="s">
        <v>251</v>
      </c>
    </row>
    <row r="1671" spans="1:49" x14ac:dyDescent="0.25">
      <c r="A1671">
        <v>60</v>
      </c>
      <c r="B1671" t="s">
        <v>89</v>
      </c>
      <c r="C1671" t="s">
        <v>58</v>
      </c>
      <c r="G1671" s="1" t="s">
        <v>187</v>
      </c>
      <c r="I1671" s="1" t="s">
        <v>70</v>
      </c>
      <c r="J1671">
        <v>9</v>
      </c>
      <c r="K1671" t="s">
        <v>60</v>
      </c>
      <c r="L1671">
        <v>7000</v>
      </c>
      <c r="S1671" s="74">
        <v>5.5510000000000002</v>
      </c>
      <c r="U1671" s="18">
        <v>0.45363425925925926</v>
      </c>
      <c r="V1671" s="19">
        <v>3.3116010000000001E-2</v>
      </c>
      <c r="W1671" s="1" t="s">
        <v>212</v>
      </c>
      <c r="AB1671" t="s">
        <v>86</v>
      </c>
      <c r="AC1671" t="str">
        <f t="shared" si="32"/>
        <v>A2-9SO-A9</v>
      </c>
      <c r="AF1671" t="s">
        <v>133</v>
      </c>
    </row>
    <row r="1672" spans="1:49" x14ac:dyDescent="0.25">
      <c r="A1672">
        <v>61</v>
      </c>
      <c r="B1672" t="s">
        <v>89</v>
      </c>
      <c r="C1672" t="s">
        <v>58</v>
      </c>
      <c r="G1672" s="1" t="s">
        <v>187</v>
      </c>
      <c r="I1672" s="1" t="s">
        <v>70</v>
      </c>
      <c r="J1672">
        <v>9</v>
      </c>
      <c r="K1672" t="s">
        <v>60</v>
      </c>
      <c r="L1672">
        <v>7000</v>
      </c>
      <c r="S1672" s="74">
        <v>4.4669999999999996</v>
      </c>
      <c r="U1672" s="18">
        <v>0.45546296296296296</v>
      </c>
      <c r="V1672">
        <v>0.89781010000000006</v>
      </c>
      <c r="W1672" s="1" t="s">
        <v>212</v>
      </c>
      <c r="AB1672" t="s">
        <v>85</v>
      </c>
      <c r="AC1672" t="str">
        <f t="shared" si="32"/>
        <v>A2-9RT-A8</v>
      </c>
      <c r="AD1672" s="8">
        <v>43380</v>
      </c>
      <c r="AE1672">
        <v>29</v>
      </c>
      <c r="AF1672" t="s">
        <v>166</v>
      </c>
      <c r="AG1672" t="s">
        <v>593</v>
      </c>
      <c r="AI1672">
        <v>7</v>
      </c>
      <c r="AJ1672">
        <v>1</v>
      </c>
      <c r="AK1672" s="53">
        <v>0.52430555555555558</v>
      </c>
      <c r="AL1672" s="8">
        <v>43389</v>
      </c>
      <c r="AM1672" s="53">
        <v>0.53819444444444442</v>
      </c>
    </row>
    <row r="1673" spans="1:49" x14ac:dyDescent="0.25">
      <c r="A1673">
        <v>62</v>
      </c>
      <c r="B1673" t="s">
        <v>89</v>
      </c>
      <c r="C1673" t="s">
        <v>58</v>
      </c>
      <c r="G1673" s="1" t="s">
        <v>187</v>
      </c>
      <c r="I1673" s="1" t="s">
        <v>70</v>
      </c>
      <c r="J1673">
        <v>9</v>
      </c>
      <c r="K1673" t="s">
        <v>60</v>
      </c>
      <c r="L1673">
        <v>7000</v>
      </c>
      <c r="S1673" s="74">
        <v>5.7220000000000004</v>
      </c>
      <c r="U1673" s="18">
        <v>0.45636574074074071</v>
      </c>
      <c r="V1673" s="19">
        <v>5.4538589999999998E-2</v>
      </c>
      <c r="W1673" s="1" t="s">
        <v>212</v>
      </c>
      <c r="AB1673" t="s">
        <v>85</v>
      </c>
      <c r="AC1673" t="str">
        <f t="shared" si="32"/>
        <v>A2-9RT-H1</v>
      </c>
      <c r="AD1673" s="8">
        <v>43385</v>
      </c>
      <c r="AE1673">
        <v>34</v>
      </c>
      <c r="AF1673" t="s">
        <v>239</v>
      </c>
      <c r="AG1673" t="s">
        <v>956</v>
      </c>
      <c r="AI1673">
        <v>2</v>
      </c>
      <c r="AJ1673">
        <v>2</v>
      </c>
      <c r="AK1673" s="53">
        <v>0.49305555555555558</v>
      </c>
      <c r="AL1673" s="8">
        <v>43391</v>
      </c>
      <c r="AM1673" s="53">
        <v>0.82638888888888884</v>
      </c>
      <c r="AO1673">
        <v>7</v>
      </c>
      <c r="AP1673">
        <v>31</v>
      </c>
      <c r="AQ1673" s="8">
        <v>43391</v>
      </c>
      <c r="AR1673" s="53">
        <v>0.82638888888888884</v>
      </c>
      <c r="AS1673" s="8">
        <v>43483</v>
      </c>
      <c r="AT1673" s="53">
        <v>0.85416666666666663</v>
      </c>
      <c r="AV1673" s="8">
        <v>43483</v>
      </c>
      <c r="AW1673">
        <v>0</v>
      </c>
    </row>
    <row r="1674" spans="1:49" x14ac:dyDescent="0.25">
      <c r="A1674">
        <v>63</v>
      </c>
      <c r="B1674" t="s">
        <v>89</v>
      </c>
      <c r="C1674" t="s">
        <v>58</v>
      </c>
      <c r="G1674" s="1" t="s">
        <v>187</v>
      </c>
      <c r="I1674" s="1" t="s">
        <v>70</v>
      </c>
      <c r="J1674">
        <v>9</v>
      </c>
      <c r="K1674" t="s">
        <v>60</v>
      </c>
      <c r="L1674">
        <v>7000</v>
      </c>
      <c r="S1674" s="74">
        <v>2.702</v>
      </c>
      <c r="U1674" s="18">
        <v>0.45710648148148153</v>
      </c>
      <c r="V1674" s="19">
        <v>9.3230889999999997E-3</v>
      </c>
      <c r="W1674" s="1" t="s">
        <v>212</v>
      </c>
      <c r="AB1674" t="s">
        <v>85</v>
      </c>
      <c r="AC1674" t="str">
        <f t="shared" si="32"/>
        <v>A2-9RT-H7</v>
      </c>
      <c r="AF1674" t="s">
        <v>286</v>
      </c>
    </row>
    <row r="1675" spans="1:49" x14ac:dyDescent="0.25">
      <c r="A1675">
        <v>64</v>
      </c>
      <c r="B1675" t="s">
        <v>89</v>
      </c>
      <c r="C1675" t="s">
        <v>58</v>
      </c>
      <c r="G1675" s="1" t="s">
        <v>187</v>
      </c>
      <c r="I1675" s="1" t="s">
        <v>70</v>
      </c>
      <c r="J1675">
        <v>9</v>
      </c>
      <c r="K1675" t="s">
        <v>60</v>
      </c>
      <c r="L1675">
        <v>7000</v>
      </c>
      <c r="S1675" s="74">
        <v>5.98</v>
      </c>
      <c r="U1675" s="18">
        <v>0.45788194444444441</v>
      </c>
      <c r="V1675" s="19">
        <v>7.0371829999999996E-2</v>
      </c>
      <c r="W1675" s="1" t="s">
        <v>212</v>
      </c>
      <c r="AB1675" t="s">
        <v>85</v>
      </c>
      <c r="AC1675" t="str">
        <f t="shared" si="32"/>
        <v>A2-9RT-C1</v>
      </c>
      <c r="AF1675" t="s">
        <v>146</v>
      </c>
    </row>
    <row r="1676" spans="1:49" x14ac:dyDescent="0.25">
      <c r="A1676">
        <v>65</v>
      </c>
      <c r="B1676" t="s">
        <v>89</v>
      </c>
      <c r="C1676" t="s">
        <v>58</v>
      </c>
      <c r="G1676" s="1" t="s">
        <v>187</v>
      </c>
      <c r="I1676" s="1" t="s">
        <v>70</v>
      </c>
      <c r="J1676">
        <v>9</v>
      </c>
      <c r="K1676" t="s">
        <v>60</v>
      </c>
      <c r="L1676">
        <v>7000</v>
      </c>
      <c r="S1676" s="74">
        <v>7.1420000000000003</v>
      </c>
      <c r="U1676" s="18">
        <v>0.45869212962962963</v>
      </c>
      <c r="V1676">
        <v>0.1145499</v>
      </c>
      <c r="W1676" s="1" t="s">
        <v>212</v>
      </c>
      <c r="AB1676" t="s">
        <v>86</v>
      </c>
      <c r="AC1676" t="str">
        <f t="shared" si="32"/>
        <v>A2-9SO-C3</v>
      </c>
      <c r="AF1676" t="s">
        <v>301</v>
      </c>
    </row>
    <row r="1677" spans="1:49" x14ac:dyDescent="0.25">
      <c r="A1677">
        <v>66</v>
      </c>
      <c r="B1677" t="s">
        <v>89</v>
      </c>
      <c r="C1677" t="s">
        <v>58</v>
      </c>
      <c r="G1677" s="1" t="s">
        <v>187</v>
      </c>
      <c r="I1677" s="1" t="s">
        <v>70</v>
      </c>
      <c r="J1677">
        <v>9</v>
      </c>
      <c r="K1677" t="s">
        <v>60</v>
      </c>
      <c r="L1677">
        <v>7000</v>
      </c>
      <c r="S1677" s="74">
        <v>3.8460000000000001</v>
      </c>
      <c r="U1677" s="18">
        <v>0.45973379629629635</v>
      </c>
      <c r="V1677" s="19">
        <v>9.9351670000000003E-2</v>
      </c>
      <c r="W1677" s="1" t="s">
        <v>212</v>
      </c>
      <c r="AB1677" t="s">
        <v>86</v>
      </c>
      <c r="AC1677" t="str">
        <f t="shared" si="32"/>
        <v>A2-9SO-B12</v>
      </c>
      <c r="AF1677" t="s">
        <v>132</v>
      </c>
    </row>
    <row r="1678" spans="1:49" x14ac:dyDescent="0.25">
      <c r="A1678">
        <v>67</v>
      </c>
      <c r="B1678" t="s">
        <v>89</v>
      </c>
      <c r="C1678" t="s">
        <v>58</v>
      </c>
      <c r="G1678" s="1" t="s">
        <v>187</v>
      </c>
      <c r="I1678" s="1" t="s">
        <v>70</v>
      </c>
      <c r="J1678">
        <v>9</v>
      </c>
      <c r="K1678" t="s">
        <v>60</v>
      </c>
      <c r="L1678">
        <v>7000</v>
      </c>
      <c r="S1678" s="74">
        <v>4.28</v>
      </c>
      <c r="U1678" s="18">
        <v>0.46069444444444446</v>
      </c>
      <c r="V1678">
        <v>0.39502120000000002</v>
      </c>
      <c r="W1678" s="1" t="s">
        <v>212</v>
      </c>
      <c r="AB1678" t="s">
        <v>86</v>
      </c>
      <c r="AC1678" t="str">
        <f t="shared" si="32"/>
        <v>A2-9SO-G12</v>
      </c>
      <c r="AF1678" t="s">
        <v>147</v>
      </c>
    </row>
    <row r="1679" spans="1:49" x14ac:dyDescent="0.25">
      <c r="A1679">
        <v>68</v>
      </c>
      <c r="B1679" t="s">
        <v>89</v>
      </c>
      <c r="C1679" t="s">
        <v>58</v>
      </c>
      <c r="G1679" s="1" t="s">
        <v>187</v>
      </c>
      <c r="I1679" s="1" t="s">
        <v>70</v>
      </c>
      <c r="J1679">
        <v>9</v>
      </c>
      <c r="K1679" t="s">
        <v>60</v>
      </c>
      <c r="L1679">
        <v>7000</v>
      </c>
      <c r="S1679" s="74">
        <v>7.7489999999999997</v>
      </c>
      <c r="U1679" s="18">
        <v>0.46166666666666667</v>
      </c>
      <c r="V1679">
        <v>0.10963820000000001</v>
      </c>
      <c r="W1679" s="1" t="s">
        <v>212</v>
      </c>
      <c r="AB1679" t="s">
        <v>85</v>
      </c>
      <c r="AC1679" t="str">
        <f t="shared" si="32"/>
        <v>A2-9RT-C4</v>
      </c>
      <c r="AF1679" t="s">
        <v>161</v>
      </c>
    </row>
    <row r="1680" spans="1:49" x14ac:dyDescent="0.25">
      <c r="A1680">
        <v>69</v>
      </c>
      <c r="B1680" t="s">
        <v>89</v>
      </c>
      <c r="C1680" t="s">
        <v>58</v>
      </c>
      <c r="G1680" s="1" t="s">
        <v>187</v>
      </c>
      <c r="I1680" s="1" t="s">
        <v>70</v>
      </c>
      <c r="J1680">
        <v>9</v>
      </c>
      <c r="K1680" t="s">
        <v>60</v>
      </c>
      <c r="L1680">
        <v>7000</v>
      </c>
      <c r="S1680" s="74">
        <v>4.476</v>
      </c>
      <c r="U1680" s="18">
        <v>0.46249999999999997</v>
      </c>
      <c r="V1680" s="19">
        <v>7.2324630000000001E-2</v>
      </c>
      <c r="W1680" s="1" t="s">
        <v>212</v>
      </c>
      <c r="AB1680" t="s">
        <v>85</v>
      </c>
      <c r="AC1680" t="str">
        <f t="shared" si="32"/>
        <v>A2-9RT-H2</v>
      </c>
      <c r="AD1680" s="8">
        <v>43414</v>
      </c>
      <c r="AE1680" s="83">
        <f>AD1680-I1680</f>
        <v>63</v>
      </c>
      <c r="AF1680" t="s">
        <v>122</v>
      </c>
      <c r="AG1680" t="s">
        <v>956</v>
      </c>
      <c r="AH1680" s="8">
        <v>43414</v>
      </c>
      <c r="AI1680">
        <v>12</v>
      </c>
      <c r="AJ1680">
        <v>1</v>
      </c>
      <c r="AK1680" s="53">
        <v>0.61458333333333337</v>
      </c>
      <c r="AL1680" s="8">
        <v>43422</v>
      </c>
      <c r="AM1680" s="53">
        <v>0.84375</v>
      </c>
      <c r="AN1680" t="s">
        <v>1794</v>
      </c>
      <c r="AV1680" s="8">
        <v>43422</v>
      </c>
      <c r="AW1680">
        <v>0</v>
      </c>
    </row>
    <row r="1681" spans="1:49" x14ac:dyDescent="0.25">
      <c r="A1681">
        <v>70</v>
      </c>
      <c r="B1681" t="s">
        <v>89</v>
      </c>
      <c r="C1681" t="s">
        <v>58</v>
      </c>
      <c r="G1681" s="1" t="s">
        <v>187</v>
      </c>
      <c r="I1681" s="1" t="s">
        <v>70</v>
      </c>
      <c r="J1681">
        <v>9</v>
      </c>
      <c r="K1681" t="s">
        <v>60</v>
      </c>
      <c r="L1681">
        <v>7000</v>
      </c>
      <c r="S1681" s="74">
        <v>2.1349999999999998</v>
      </c>
      <c r="U1681" s="18">
        <v>0.46340277777777777</v>
      </c>
      <c r="V1681">
        <v>0.230986</v>
      </c>
      <c r="W1681" s="1" t="s">
        <v>212</v>
      </c>
      <c r="AB1681" t="s">
        <v>85</v>
      </c>
      <c r="AC1681" t="str">
        <f t="shared" si="32"/>
        <v>A2-9RT-G12</v>
      </c>
      <c r="AF1681" t="s">
        <v>147</v>
      </c>
    </row>
    <row r="1682" spans="1:49" x14ac:dyDescent="0.25">
      <c r="A1682">
        <v>71</v>
      </c>
      <c r="B1682" t="s">
        <v>89</v>
      </c>
      <c r="C1682" t="s">
        <v>58</v>
      </c>
      <c r="G1682" s="1" t="s">
        <v>187</v>
      </c>
      <c r="I1682" s="1" t="s">
        <v>70</v>
      </c>
      <c r="J1682">
        <v>9</v>
      </c>
      <c r="K1682" t="s">
        <v>60</v>
      </c>
      <c r="L1682">
        <v>7000</v>
      </c>
      <c r="S1682" s="74">
        <v>2.8079999999999998</v>
      </c>
      <c r="U1682" s="18">
        <v>0.46429398148148149</v>
      </c>
      <c r="V1682" s="19">
        <v>4.6404639999999997E-2</v>
      </c>
      <c r="W1682" s="1" t="s">
        <v>212</v>
      </c>
      <c r="AB1682" t="s">
        <v>85</v>
      </c>
      <c r="AC1682" t="str">
        <f t="shared" si="32"/>
        <v>A2-9RT-F1</v>
      </c>
      <c r="AF1682" t="s">
        <v>157</v>
      </c>
    </row>
    <row r="1683" spans="1:49" x14ac:dyDescent="0.25">
      <c r="A1683">
        <v>72</v>
      </c>
      <c r="B1683" t="s">
        <v>89</v>
      </c>
      <c r="C1683" t="s">
        <v>58</v>
      </c>
      <c r="G1683" s="1" t="s">
        <v>187</v>
      </c>
      <c r="I1683" s="1" t="s">
        <v>70</v>
      </c>
      <c r="J1683">
        <v>9</v>
      </c>
      <c r="K1683" t="s">
        <v>60</v>
      </c>
      <c r="L1683">
        <v>7000</v>
      </c>
      <c r="S1683" s="74">
        <v>4.67</v>
      </c>
      <c r="U1683" s="18">
        <v>0.46504629629629629</v>
      </c>
      <c r="V1683">
        <v>0.41907420000000001</v>
      </c>
      <c r="W1683" s="1" t="s">
        <v>212</v>
      </c>
      <c r="AB1683" t="s">
        <v>86</v>
      </c>
      <c r="AC1683" t="str">
        <f t="shared" si="32"/>
        <v>A2-9SO-E9</v>
      </c>
      <c r="AF1683" t="s">
        <v>167</v>
      </c>
    </row>
    <row r="1684" spans="1:49" x14ac:dyDescent="0.25">
      <c r="A1684">
        <v>73</v>
      </c>
      <c r="B1684" t="s">
        <v>89</v>
      </c>
      <c r="C1684" t="s">
        <v>59</v>
      </c>
      <c r="G1684" s="1" t="s">
        <v>87</v>
      </c>
      <c r="I1684" s="1" t="s">
        <v>70</v>
      </c>
      <c r="J1684">
        <v>24</v>
      </c>
      <c r="K1684" t="s">
        <v>60</v>
      </c>
      <c r="L1684">
        <v>7000</v>
      </c>
      <c r="S1684" s="74">
        <v>6.6849999999999996</v>
      </c>
      <c r="U1684" s="18">
        <v>0.46593749999999995</v>
      </c>
      <c r="V1684">
        <v>0.67463059999999997</v>
      </c>
      <c r="W1684" s="1" t="s">
        <v>212</v>
      </c>
      <c r="AB1684" t="s">
        <v>85</v>
      </c>
      <c r="AC1684" t="str">
        <f t="shared" si="32"/>
        <v>A2-9RT-G6</v>
      </c>
      <c r="AD1684" s="8">
        <v>43382</v>
      </c>
      <c r="AE1684">
        <v>31</v>
      </c>
      <c r="AF1684" t="s">
        <v>235</v>
      </c>
      <c r="AG1684" t="s">
        <v>956</v>
      </c>
      <c r="AI1684">
        <v>7</v>
      </c>
      <c r="AJ1684">
        <v>2</v>
      </c>
      <c r="AK1684" s="53">
        <v>0.63541666666666663</v>
      </c>
      <c r="AL1684" s="8">
        <v>43389</v>
      </c>
      <c r="AM1684" s="53">
        <v>0.81944444444444453</v>
      </c>
      <c r="AO1684">
        <v>5</v>
      </c>
      <c r="AP1684">
        <v>13</v>
      </c>
      <c r="AQ1684" s="8">
        <v>43389</v>
      </c>
      <c r="AR1684" s="53">
        <v>0.81944444444444453</v>
      </c>
      <c r="AS1684" s="8">
        <v>43435</v>
      </c>
      <c r="AT1684" s="53">
        <v>0.83333333333333337</v>
      </c>
      <c r="AV1684" s="8">
        <v>43435</v>
      </c>
      <c r="AW1684">
        <v>0</v>
      </c>
    </row>
    <row r="1685" spans="1:49" x14ac:dyDescent="0.25">
      <c r="A1685">
        <v>74</v>
      </c>
      <c r="B1685" t="s">
        <v>89</v>
      </c>
      <c r="C1685" t="s">
        <v>59</v>
      </c>
      <c r="G1685" s="1" t="s">
        <v>87</v>
      </c>
      <c r="I1685" s="1" t="s">
        <v>70</v>
      </c>
      <c r="J1685">
        <v>24</v>
      </c>
      <c r="K1685" t="s">
        <v>60</v>
      </c>
      <c r="L1685">
        <v>7000</v>
      </c>
      <c r="S1685" s="74">
        <v>7.4770000000000003</v>
      </c>
      <c r="U1685" s="18">
        <v>0.46684027777777781</v>
      </c>
      <c r="V1685" s="19">
        <v>7.0690069999999994E-2</v>
      </c>
      <c r="W1685" s="1" t="s">
        <v>212</v>
      </c>
      <c r="AB1685" t="s">
        <v>85</v>
      </c>
      <c r="AC1685" t="str">
        <f t="shared" si="32"/>
        <v>A2-9RT-B2</v>
      </c>
      <c r="AF1685" t="s">
        <v>142</v>
      </c>
    </row>
    <row r="1686" spans="1:49" x14ac:dyDescent="0.25">
      <c r="A1686">
        <v>75</v>
      </c>
      <c r="B1686" t="s">
        <v>89</v>
      </c>
      <c r="C1686" t="s">
        <v>58</v>
      </c>
      <c r="G1686" s="1" t="s">
        <v>187</v>
      </c>
      <c r="I1686" s="1" t="s">
        <v>70</v>
      </c>
      <c r="J1686">
        <v>9</v>
      </c>
      <c r="K1686" t="s">
        <v>60</v>
      </c>
      <c r="L1686">
        <v>7000</v>
      </c>
      <c r="S1686" s="74">
        <v>3.2719999999999998</v>
      </c>
      <c r="U1686" s="18">
        <v>0.46784722222222225</v>
      </c>
      <c r="V1686" s="19">
        <v>7.2633810000000002E-3</v>
      </c>
      <c r="W1686" s="1" t="s">
        <v>212</v>
      </c>
      <c r="AB1686" t="s">
        <v>85</v>
      </c>
      <c r="AC1686" t="str">
        <f t="shared" si="32"/>
        <v>A2-9RT-B10</v>
      </c>
      <c r="AF1686" t="s">
        <v>154</v>
      </c>
    </row>
    <row r="1687" spans="1:49" x14ac:dyDescent="0.25">
      <c r="A1687">
        <v>76</v>
      </c>
      <c r="B1687" t="s">
        <v>89</v>
      </c>
      <c r="C1687" t="s">
        <v>608</v>
      </c>
      <c r="G1687" s="1" t="s">
        <v>187</v>
      </c>
      <c r="I1687" s="1" t="s">
        <v>70</v>
      </c>
      <c r="J1687">
        <v>9</v>
      </c>
      <c r="K1687" t="s">
        <v>60</v>
      </c>
      <c r="L1687">
        <v>7000</v>
      </c>
      <c r="W1687" s="1" t="s">
        <v>212</v>
      </c>
    </row>
    <row r="1688" spans="1:49" x14ac:dyDescent="0.25">
      <c r="A1688">
        <v>77</v>
      </c>
      <c r="B1688" t="s">
        <v>89</v>
      </c>
      <c r="C1688" t="s">
        <v>608</v>
      </c>
      <c r="G1688" s="1" t="s">
        <v>187</v>
      </c>
      <c r="I1688" s="1" t="s">
        <v>70</v>
      </c>
      <c r="J1688">
        <v>9</v>
      </c>
      <c r="K1688" t="s">
        <v>60</v>
      </c>
      <c r="L1688">
        <v>7000</v>
      </c>
      <c r="T1688" s="53">
        <v>0.5180555555555556</v>
      </c>
      <c r="U1688" s="18">
        <v>0.46886574074074078</v>
      </c>
      <c r="V1688" s="19">
        <v>6.2113120000000001E-3</v>
      </c>
      <c r="W1688" s="1" t="s">
        <v>212</v>
      </c>
    </row>
    <row r="1689" spans="1:49" x14ac:dyDescent="0.25">
      <c r="A1689">
        <v>51</v>
      </c>
      <c r="B1689" t="s">
        <v>230</v>
      </c>
      <c r="C1689" t="s">
        <v>58</v>
      </c>
      <c r="G1689" s="1" t="s">
        <v>187</v>
      </c>
      <c r="I1689" s="1" t="s">
        <v>71</v>
      </c>
      <c r="J1689">
        <v>10</v>
      </c>
      <c r="K1689" t="s">
        <v>60</v>
      </c>
      <c r="L1689">
        <v>6262</v>
      </c>
      <c r="S1689" s="74">
        <v>3.0219999999999998</v>
      </c>
      <c r="T1689" s="53">
        <v>0.4861111111111111</v>
      </c>
      <c r="U1689" s="18">
        <v>0.32047453703703704</v>
      </c>
      <c r="V1689">
        <v>0.65574949999999999</v>
      </c>
      <c r="W1689" s="1" t="s">
        <v>220</v>
      </c>
      <c r="AB1689" t="s">
        <v>86</v>
      </c>
      <c r="AC1689" t="str">
        <f t="shared" ref="AC1689:AC1713" si="33">"A20-10"&amp;AB1689&amp;"-"&amp;AF1689</f>
        <v>A20-10SO-H4</v>
      </c>
      <c r="AF1689" t="s">
        <v>140</v>
      </c>
    </row>
    <row r="1690" spans="1:49" x14ac:dyDescent="0.25">
      <c r="A1690">
        <v>52</v>
      </c>
      <c r="B1690" t="s">
        <v>230</v>
      </c>
      <c r="C1690" t="s">
        <v>58</v>
      </c>
      <c r="G1690" s="1" t="s">
        <v>187</v>
      </c>
      <c r="I1690" s="1" t="s">
        <v>71</v>
      </c>
      <c r="J1690">
        <v>10</v>
      </c>
      <c r="K1690" t="s">
        <v>60</v>
      </c>
      <c r="L1690">
        <v>6262</v>
      </c>
      <c r="S1690" s="74">
        <v>3.5630000000000002</v>
      </c>
      <c r="U1690" s="18">
        <v>0.32142361111111112</v>
      </c>
      <c r="V1690">
        <v>0.5947249</v>
      </c>
      <c r="W1690" s="1" t="s">
        <v>220</v>
      </c>
      <c r="AB1690" t="s">
        <v>85</v>
      </c>
      <c r="AC1690" t="str">
        <f t="shared" si="33"/>
        <v>A20-10RT-F4</v>
      </c>
      <c r="AD1690" s="8">
        <v>43385</v>
      </c>
      <c r="AE1690">
        <v>33</v>
      </c>
      <c r="AF1690" t="s">
        <v>150</v>
      </c>
      <c r="AG1690" t="s">
        <v>956</v>
      </c>
      <c r="AI1690">
        <v>23</v>
      </c>
      <c r="AJ1690">
        <v>1</v>
      </c>
      <c r="AK1690" s="53">
        <v>0.49305555555555558</v>
      </c>
      <c r="AL1690" s="8">
        <v>43391</v>
      </c>
      <c r="AM1690" s="53">
        <v>0.81944444444444453</v>
      </c>
      <c r="AV1690" s="8">
        <v>43391</v>
      </c>
      <c r="AW1690">
        <v>0</v>
      </c>
    </row>
    <row r="1691" spans="1:49" x14ac:dyDescent="0.25">
      <c r="A1691">
        <v>53</v>
      </c>
      <c r="B1691" t="s">
        <v>230</v>
      </c>
      <c r="C1691" t="s">
        <v>58</v>
      </c>
      <c r="G1691" s="1" t="s">
        <v>187</v>
      </c>
      <c r="I1691" s="1" t="s">
        <v>71</v>
      </c>
      <c r="J1691">
        <v>10</v>
      </c>
      <c r="K1691" t="s">
        <v>60</v>
      </c>
      <c r="L1691">
        <v>6262</v>
      </c>
      <c r="S1691" s="74">
        <v>4.5730000000000004</v>
      </c>
      <c r="U1691" s="18">
        <v>0.3222800925925926</v>
      </c>
      <c r="V1691">
        <v>1.5405660000000001</v>
      </c>
      <c r="W1691" s="1" t="s">
        <v>220</v>
      </c>
      <c r="AB1691" t="s">
        <v>86</v>
      </c>
      <c r="AC1691" t="str">
        <f t="shared" si="33"/>
        <v>A20-10SO-C9</v>
      </c>
      <c r="AF1691" t="s">
        <v>176</v>
      </c>
    </row>
    <row r="1692" spans="1:49" x14ac:dyDescent="0.25">
      <c r="A1692">
        <v>54</v>
      </c>
      <c r="B1692" t="s">
        <v>230</v>
      </c>
      <c r="C1692" t="s">
        <v>58</v>
      </c>
      <c r="G1692" s="1" t="s">
        <v>187</v>
      </c>
      <c r="I1692" s="1" t="s">
        <v>71</v>
      </c>
      <c r="J1692">
        <v>10</v>
      </c>
      <c r="K1692" t="s">
        <v>60</v>
      </c>
      <c r="L1692">
        <v>6262</v>
      </c>
      <c r="S1692" s="74">
        <v>7.3789999999999996</v>
      </c>
      <c r="U1692" s="18">
        <v>0.32321759259259258</v>
      </c>
      <c r="V1692" s="19">
        <v>7.6117080000000004E-2</v>
      </c>
      <c r="W1692" s="1" t="s">
        <v>220</v>
      </c>
      <c r="AB1692" t="s">
        <v>85</v>
      </c>
      <c r="AC1692" t="str">
        <f t="shared" si="33"/>
        <v>A20-10RT-D10</v>
      </c>
      <c r="AF1692" t="s">
        <v>371</v>
      </c>
    </row>
    <row r="1693" spans="1:49" x14ac:dyDescent="0.25">
      <c r="A1693">
        <v>55</v>
      </c>
      <c r="B1693" t="s">
        <v>230</v>
      </c>
      <c r="C1693" t="s">
        <v>58</v>
      </c>
      <c r="G1693" s="1" t="s">
        <v>187</v>
      </c>
      <c r="I1693" s="1" t="s">
        <v>71</v>
      </c>
      <c r="J1693">
        <v>10</v>
      </c>
      <c r="K1693" t="s">
        <v>60</v>
      </c>
      <c r="L1693">
        <v>6262</v>
      </c>
      <c r="S1693" s="74">
        <v>2.367</v>
      </c>
      <c r="U1693" s="18">
        <v>0.32405092592592594</v>
      </c>
      <c r="V1693">
        <v>0.85802210000000001</v>
      </c>
      <c r="W1693" s="1" t="s">
        <v>220</v>
      </c>
      <c r="AB1693" t="s">
        <v>86</v>
      </c>
      <c r="AC1693" t="str">
        <f t="shared" si="33"/>
        <v>A20-10SO-H2</v>
      </c>
      <c r="AF1693" t="s">
        <v>122</v>
      </c>
    </row>
    <row r="1694" spans="1:49" x14ac:dyDescent="0.25">
      <c r="A1694">
        <v>56</v>
      </c>
      <c r="B1694" t="s">
        <v>230</v>
      </c>
      <c r="C1694" t="s">
        <v>58</v>
      </c>
      <c r="G1694" s="1" t="s">
        <v>187</v>
      </c>
      <c r="I1694" s="1" t="s">
        <v>71</v>
      </c>
      <c r="J1694">
        <v>10</v>
      </c>
      <c r="K1694" t="s">
        <v>60</v>
      </c>
      <c r="L1694">
        <v>6262</v>
      </c>
      <c r="S1694" s="74">
        <v>6.0629999999999997</v>
      </c>
      <c r="U1694" s="18">
        <v>0.32502314814814814</v>
      </c>
      <c r="V1694">
        <v>0.21130589999999999</v>
      </c>
      <c r="W1694" s="1" t="s">
        <v>220</v>
      </c>
      <c r="AB1694" t="s">
        <v>86</v>
      </c>
      <c r="AC1694" t="str">
        <f t="shared" si="33"/>
        <v>A20-10SO-G1</v>
      </c>
      <c r="AF1694" t="s">
        <v>290</v>
      </c>
    </row>
    <row r="1695" spans="1:49" x14ac:dyDescent="0.25">
      <c r="A1695">
        <v>57</v>
      </c>
      <c r="B1695" t="s">
        <v>230</v>
      </c>
      <c r="C1695" t="s">
        <v>58</v>
      </c>
      <c r="G1695" s="1" t="s">
        <v>187</v>
      </c>
      <c r="I1695" s="1" t="s">
        <v>71</v>
      </c>
      <c r="J1695">
        <v>10</v>
      </c>
      <c r="K1695" t="s">
        <v>60</v>
      </c>
      <c r="L1695">
        <v>6262</v>
      </c>
      <c r="S1695" s="74">
        <v>3.5779999999999998</v>
      </c>
      <c r="U1695" s="18">
        <v>0.32586805555555554</v>
      </c>
      <c r="V1695">
        <v>1.058891</v>
      </c>
      <c r="W1695" s="1" t="s">
        <v>220</v>
      </c>
      <c r="AB1695" t="s">
        <v>85</v>
      </c>
      <c r="AC1695" t="str">
        <f t="shared" si="33"/>
        <v>A20-10RT-A12</v>
      </c>
      <c r="AF1695" t="s">
        <v>284</v>
      </c>
    </row>
    <row r="1696" spans="1:49" x14ac:dyDescent="0.25">
      <c r="A1696">
        <v>58</v>
      </c>
      <c r="B1696" t="s">
        <v>230</v>
      </c>
      <c r="C1696" t="s">
        <v>58</v>
      </c>
      <c r="G1696" s="1" t="s">
        <v>187</v>
      </c>
      <c r="I1696" s="1" t="s">
        <v>71</v>
      </c>
      <c r="J1696">
        <v>10</v>
      </c>
      <c r="K1696" t="s">
        <v>60</v>
      </c>
      <c r="L1696">
        <v>6262</v>
      </c>
      <c r="S1696" s="74">
        <v>2.194</v>
      </c>
      <c r="U1696" s="18">
        <v>0.32679398148148148</v>
      </c>
      <c r="V1696" s="19">
        <v>2.9777540000000002E-2</v>
      </c>
      <c r="W1696" s="1" t="s">
        <v>220</v>
      </c>
      <c r="AB1696" t="s">
        <v>85</v>
      </c>
      <c r="AC1696" t="str">
        <f t="shared" si="33"/>
        <v>A20-10RT-H9</v>
      </c>
      <c r="AF1696" t="s">
        <v>287</v>
      </c>
    </row>
    <row r="1697" spans="1:49" x14ac:dyDescent="0.25">
      <c r="A1697">
        <v>59</v>
      </c>
      <c r="B1697" t="s">
        <v>230</v>
      </c>
      <c r="C1697" t="s">
        <v>58</v>
      </c>
      <c r="G1697" s="1" t="s">
        <v>187</v>
      </c>
      <c r="I1697" s="1" t="s">
        <v>71</v>
      </c>
      <c r="J1697">
        <v>10</v>
      </c>
      <c r="K1697" t="s">
        <v>60</v>
      </c>
      <c r="L1697">
        <v>6262</v>
      </c>
      <c r="S1697" s="74">
        <v>2.5870000000000002</v>
      </c>
      <c r="U1697" s="18">
        <v>0.3275925925925926</v>
      </c>
      <c r="V1697" s="19">
        <v>2.403307E-2</v>
      </c>
      <c r="W1697" s="1" t="s">
        <v>220</v>
      </c>
      <c r="AB1697" t="s">
        <v>86</v>
      </c>
      <c r="AC1697" t="str">
        <f t="shared" si="33"/>
        <v>A20-10SO-B11</v>
      </c>
      <c r="AF1697" t="s">
        <v>129</v>
      </c>
    </row>
    <row r="1698" spans="1:49" x14ac:dyDescent="0.25">
      <c r="A1698">
        <v>60</v>
      </c>
      <c r="B1698" t="s">
        <v>230</v>
      </c>
      <c r="C1698" t="s">
        <v>58</v>
      </c>
      <c r="G1698" s="1" t="s">
        <v>187</v>
      </c>
      <c r="I1698" s="1" t="s">
        <v>71</v>
      </c>
      <c r="J1698">
        <v>10</v>
      </c>
      <c r="K1698" t="s">
        <v>60</v>
      </c>
      <c r="L1698">
        <v>6262</v>
      </c>
      <c r="S1698" s="74">
        <v>3.8879999999999999</v>
      </c>
      <c r="U1698" s="18">
        <v>0.32829861111111108</v>
      </c>
      <c r="V1698">
        <v>0.2507915</v>
      </c>
      <c r="W1698" s="1" t="s">
        <v>220</v>
      </c>
      <c r="AB1698" t="s">
        <v>85</v>
      </c>
      <c r="AC1698" t="str">
        <f t="shared" si="33"/>
        <v>A20-10RT-A8</v>
      </c>
      <c r="AD1698" s="8">
        <v>43400</v>
      </c>
      <c r="AE1698" s="1">
        <f>AD1698-I1697</f>
        <v>48</v>
      </c>
      <c r="AF1698" t="s">
        <v>166</v>
      </c>
      <c r="AG1698" t="s">
        <v>956</v>
      </c>
      <c r="AH1698" s="8">
        <v>43400</v>
      </c>
      <c r="AI1698">
        <v>15</v>
      </c>
      <c r="AJ1698">
        <v>1</v>
      </c>
      <c r="AK1698" s="53">
        <v>0.74652777777777779</v>
      </c>
      <c r="AL1698" s="8">
        <v>43408</v>
      </c>
      <c r="AM1698" s="53">
        <v>0.85416666666666663</v>
      </c>
      <c r="AO1698">
        <v>5</v>
      </c>
      <c r="AP1698">
        <v>7</v>
      </c>
      <c r="AQ1698" s="8">
        <v>43408</v>
      </c>
      <c r="AR1698" s="53">
        <v>0.85416666666666663</v>
      </c>
      <c r="AS1698" s="8">
        <v>43475</v>
      </c>
      <c r="AT1698" s="53">
        <v>0.83333333333333337</v>
      </c>
      <c r="AV1698" s="8">
        <v>43475</v>
      </c>
      <c r="AW1698">
        <v>0</v>
      </c>
    </row>
    <row r="1699" spans="1:49" x14ac:dyDescent="0.25">
      <c r="A1699">
        <v>61</v>
      </c>
      <c r="B1699" t="s">
        <v>230</v>
      </c>
      <c r="C1699" t="s">
        <v>58</v>
      </c>
      <c r="G1699" s="1" t="s">
        <v>187</v>
      </c>
      <c r="I1699" s="1" t="s">
        <v>71</v>
      </c>
      <c r="J1699">
        <v>10</v>
      </c>
      <c r="K1699" t="s">
        <v>60</v>
      </c>
      <c r="L1699">
        <v>6262</v>
      </c>
      <c r="S1699" s="74">
        <v>5.8230000000000004</v>
      </c>
      <c r="U1699" s="18">
        <v>0.32931712962962961</v>
      </c>
      <c r="V1699" s="19">
        <v>8.6504880000000006E-2</v>
      </c>
      <c r="W1699" s="1" t="s">
        <v>220</v>
      </c>
      <c r="AB1699" t="s">
        <v>85</v>
      </c>
      <c r="AC1699" t="str">
        <f t="shared" si="33"/>
        <v>A20-10RT-G10</v>
      </c>
      <c r="AD1699" s="8">
        <v>43413</v>
      </c>
      <c r="AE1699" s="1">
        <f>AD1699-I1699</f>
        <v>61</v>
      </c>
      <c r="AF1699" t="s">
        <v>302</v>
      </c>
      <c r="AG1699" t="s">
        <v>956</v>
      </c>
      <c r="AH1699" s="8">
        <v>43413</v>
      </c>
      <c r="AI1699">
        <v>28</v>
      </c>
      <c r="AJ1699">
        <v>2</v>
      </c>
      <c r="AK1699" s="53">
        <v>0.48958333333333331</v>
      </c>
      <c r="AL1699" s="8">
        <v>43421</v>
      </c>
      <c r="AM1699" s="53">
        <v>0.84722222222222221</v>
      </c>
      <c r="AO1699">
        <v>3</v>
      </c>
      <c r="AP1699">
        <v>21</v>
      </c>
      <c r="AQ1699" s="8">
        <v>43421</v>
      </c>
      <c r="AR1699" s="53">
        <v>0.84722222222222221</v>
      </c>
      <c r="AS1699" s="8">
        <v>43460</v>
      </c>
      <c r="AT1699" s="53">
        <v>0.83333333333333337</v>
      </c>
      <c r="AV1699" s="8">
        <v>43460</v>
      </c>
      <c r="AW1699">
        <v>0</v>
      </c>
    </row>
    <row r="1700" spans="1:49" x14ac:dyDescent="0.25">
      <c r="A1700">
        <v>62</v>
      </c>
      <c r="B1700" t="s">
        <v>230</v>
      </c>
      <c r="C1700" t="s">
        <v>58</v>
      </c>
      <c r="G1700" s="1" t="s">
        <v>187</v>
      </c>
      <c r="I1700" s="1" t="s">
        <v>71</v>
      </c>
      <c r="J1700">
        <v>10</v>
      </c>
      <c r="K1700" t="s">
        <v>60</v>
      </c>
      <c r="L1700">
        <v>6262</v>
      </c>
      <c r="S1700" s="74">
        <v>5.6379999999999999</v>
      </c>
      <c r="U1700" s="18">
        <v>0.33011574074074074</v>
      </c>
      <c r="V1700">
        <v>0.2042176</v>
      </c>
      <c r="W1700" s="1" t="s">
        <v>220</v>
      </c>
      <c r="AB1700" t="s">
        <v>86</v>
      </c>
      <c r="AC1700" t="str">
        <f t="shared" si="33"/>
        <v>A20-10SO-H3</v>
      </c>
      <c r="AF1700" t="s">
        <v>165</v>
      </c>
    </row>
    <row r="1701" spans="1:49" x14ac:dyDescent="0.25">
      <c r="A1701">
        <v>63</v>
      </c>
      <c r="B1701" t="s">
        <v>230</v>
      </c>
      <c r="C1701" t="s">
        <v>58</v>
      </c>
      <c r="G1701" s="1" t="s">
        <v>187</v>
      </c>
      <c r="I1701" s="1" t="s">
        <v>71</v>
      </c>
      <c r="J1701">
        <v>10</v>
      </c>
      <c r="K1701" t="s">
        <v>60</v>
      </c>
      <c r="L1701">
        <v>6262</v>
      </c>
      <c r="S1701" s="74">
        <v>2.504</v>
      </c>
      <c r="U1701" s="18">
        <v>0.33099537037037036</v>
      </c>
      <c r="V1701" s="19">
        <v>2.2886340000000002E-2</v>
      </c>
      <c r="W1701" s="1" t="s">
        <v>220</v>
      </c>
      <c r="AB1701" t="s">
        <v>85</v>
      </c>
      <c r="AC1701" t="str">
        <f t="shared" si="33"/>
        <v>A20-10RT-E10</v>
      </c>
      <c r="AF1701" t="s">
        <v>248</v>
      </c>
    </row>
    <row r="1702" spans="1:49" x14ac:dyDescent="0.25">
      <c r="A1702">
        <v>64</v>
      </c>
      <c r="B1702" t="s">
        <v>230</v>
      </c>
      <c r="C1702" t="s">
        <v>58</v>
      </c>
      <c r="G1702" s="1" t="s">
        <v>187</v>
      </c>
      <c r="I1702" s="1" t="s">
        <v>71</v>
      </c>
      <c r="J1702">
        <v>10</v>
      </c>
      <c r="K1702" t="s">
        <v>60</v>
      </c>
      <c r="L1702">
        <v>6262</v>
      </c>
      <c r="S1702" s="74">
        <v>6.1109999999999998</v>
      </c>
      <c r="U1702" s="18">
        <v>0.33172453703703703</v>
      </c>
      <c r="V1702">
        <v>0.1403421</v>
      </c>
      <c r="W1702" s="1" t="s">
        <v>220</v>
      </c>
      <c r="AB1702" t="s">
        <v>85</v>
      </c>
      <c r="AC1702" t="str">
        <f t="shared" si="33"/>
        <v>A20-10RT-E9</v>
      </c>
      <c r="AF1702" t="s">
        <v>167</v>
      </c>
    </row>
    <row r="1703" spans="1:49" x14ac:dyDescent="0.25">
      <c r="A1703">
        <v>65</v>
      </c>
      <c r="B1703" t="s">
        <v>230</v>
      </c>
      <c r="C1703" t="s">
        <v>58</v>
      </c>
      <c r="G1703" s="1" t="s">
        <v>187</v>
      </c>
      <c r="I1703" s="1" t="s">
        <v>71</v>
      </c>
      <c r="J1703">
        <v>10</v>
      </c>
      <c r="K1703" t="s">
        <v>60</v>
      </c>
      <c r="L1703">
        <v>6262</v>
      </c>
      <c r="S1703" s="74">
        <v>6.6639999999999997</v>
      </c>
      <c r="U1703" s="18">
        <v>0.33260416666666665</v>
      </c>
      <c r="V1703">
        <v>0.98356949999999999</v>
      </c>
      <c r="W1703" s="1" t="s">
        <v>220</v>
      </c>
      <c r="AB1703" t="s">
        <v>86</v>
      </c>
      <c r="AC1703" t="str">
        <f t="shared" si="33"/>
        <v>A20-10SO-E3</v>
      </c>
      <c r="AF1703" t="s">
        <v>179</v>
      </c>
    </row>
    <row r="1704" spans="1:49" x14ac:dyDescent="0.25">
      <c r="A1704">
        <v>66</v>
      </c>
      <c r="B1704" t="s">
        <v>230</v>
      </c>
      <c r="C1704" t="s">
        <v>58</v>
      </c>
      <c r="G1704" s="1" t="s">
        <v>187</v>
      </c>
      <c r="I1704" s="1" t="s">
        <v>71</v>
      </c>
      <c r="J1704">
        <v>10</v>
      </c>
      <c r="K1704" t="s">
        <v>60</v>
      </c>
      <c r="L1704">
        <v>6262</v>
      </c>
      <c r="S1704" s="74">
        <v>5.9770000000000003</v>
      </c>
      <c r="U1704" s="18">
        <v>0.33358796296296295</v>
      </c>
      <c r="V1704" s="19">
        <v>9.4141130000000003E-2</v>
      </c>
      <c r="W1704" s="1" t="s">
        <v>220</v>
      </c>
      <c r="AB1704" t="s">
        <v>86</v>
      </c>
      <c r="AC1704" t="str">
        <f t="shared" si="33"/>
        <v>A20-10SO-C2</v>
      </c>
      <c r="AF1704" t="s">
        <v>149</v>
      </c>
    </row>
    <row r="1705" spans="1:49" x14ac:dyDescent="0.25">
      <c r="A1705">
        <v>67</v>
      </c>
      <c r="B1705" t="s">
        <v>230</v>
      </c>
      <c r="C1705" t="s">
        <v>58</v>
      </c>
      <c r="G1705" s="1" t="s">
        <v>187</v>
      </c>
      <c r="I1705" s="1" t="s">
        <v>71</v>
      </c>
      <c r="J1705">
        <v>10</v>
      </c>
      <c r="K1705" t="s">
        <v>60</v>
      </c>
      <c r="L1705">
        <v>6262</v>
      </c>
      <c r="S1705" s="74">
        <v>2.0649999999999999</v>
      </c>
      <c r="U1705" s="18">
        <v>0.33437500000000003</v>
      </c>
      <c r="V1705" s="19">
        <v>2.1459450000000001E-2</v>
      </c>
      <c r="W1705" s="1" t="s">
        <v>220</v>
      </c>
      <c r="AB1705" t="s">
        <v>86</v>
      </c>
      <c r="AC1705" t="str">
        <f t="shared" si="33"/>
        <v>A20-10SO-B3</v>
      </c>
      <c r="AF1705" t="s">
        <v>242</v>
      </c>
    </row>
    <row r="1706" spans="1:49" x14ac:dyDescent="0.25">
      <c r="A1706">
        <v>68</v>
      </c>
      <c r="B1706" t="s">
        <v>230</v>
      </c>
      <c r="C1706" t="s">
        <v>58</v>
      </c>
      <c r="G1706" s="1" t="s">
        <v>187</v>
      </c>
      <c r="I1706" s="1" t="s">
        <v>71</v>
      </c>
      <c r="J1706">
        <v>10</v>
      </c>
      <c r="K1706" t="s">
        <v>60</v>
      </c>
      <c r="L1706">
        <v>6262</v>
      </c>
      <c r="S1706" s="74">
        <v>5.3739999999999997</v>
      </c>
      <c r="U1706" s="18">
        <v>0.33509259259259255</v>
      </c>
      <c r="V1706">
        <v>0.40442080000000002</v>
      </c>
      <c r="W1706" s="1" t="s">
        <v>220</v>
      </c>
      <c r="AB1706" t="s">
        <v>86</v>
      </c>
      <c r="AC1706" t="str">
        <f t="shared" si="33"/>
        <v>A20-10SO-A11</v>
      </c>
      <c r="AF1706" t="s">
        <v>237</v>
      </c>
    </row>
    <row r="1707" spans="1:49" x14ac:dyDescent="0.25">
      <c r="A1707">
        <v>69</v>
      </c>
      <c r="B1707" t="s">
        <v>230</v>
      </c>
      <c r="C1707" t="s">
        <v>58</v>
      </c>
      <c r="G1707" s="1" t="s">
        <v>187</v>
      </c>
      <c r="I1707" s="1" t="s">
        <v>71</v>
      </c>
      <c r="J1707">
        <v>10</v>
      </c>
      <c r="K1707" t="s">
        <v>60</v>
      </c>
      <c r="L1707">
        <v>6262</v>
      </c>
      <c r="S1707" s="74">
        <v>4.9050000000000002</v>
      </c>
      <c r="U1707" s="18">
        <v>0.33594907407407404</v>
      </c>
      <c r="V1707">
        <v>0.79653220000000002</v>
      </c>
      <c r="W1707" s="1" t="s">
        <v>220</v>
      </c>
      <c r="AB1707" t="s">
        <v>86</v>
      </c>
      <c r="AC1707" t="str">
        <f t="shared" si="33"/>
        <v>A20-10SO-H7</v>
      </c>
      <c r="AF1707" t="s">
        <v>286</v>
      </c>
    </row>
    <row r="1708" spans="1:49" x14ac:dyDescent="0.25">
      <c r="A1708">
        <v>70</v>
      </c>
      <c r="B1708" t="s">
        <v>230</v>
      </c>
      <c r="C1708" t="s">
        <v>58</v>
      </c>
      <c r="G1708" s="1" t="s">
        <v>187</v>
      </c>
      <c r="I1708" s="1" t="s">
        <v>71</v>
      </c>
      <c r="J1708">
        <v>10</v>
      </c>
      <c r="K1708" t="s">
        <v>60</v>
      </c>
      <c r="L1708">
        <v>6262</v>
      </c>
      <c r="S1708" s="74">
        <v>3.8660000000000001</v>
      </c>
      <c r="U1708" s="18">
        <v>0.33709490740740744</v>
      </c>
      <c r="V1708">
        <v>0.1230131</v>
      </c>
      <c r="W1708" s="1" t="s">
        <v>220</v>
      </c>
      <c r="AB1708" t="s">
        <v>85</v>
      </c>
      <c r="AC1708" t="str">
        <f t="shared" si="33"/>
        <v>A20-10RT-G4</v>
      </c>
      <c r="AF1708" t="s">
        <v>243</v>
      </c>
    </row>
    <row r="1709" spans="1:49" x14ac:dyDescent="0.25">
      <c r="A1709">
        <v>71</v>
      </c>
      <c r="B1709" t="s">
        <v>230</v>
      </c>
      <c r="C1709" t="s">
        <v>58</v>
      </c>
      <c r="G1709" s="1" t="s">
        <v>187</v>
      </c>
      <c r="I1709" s="1" t="s">
        <v>71</v>
      </c>
      <c r="J1709">
        <v>10</v>
      </c>
      <c r="K1709" t="s">
        <v>60</v>
      </c>
      <c r="L1709">
        <v>6262</v>
      </c>
      <c r="S1709" s="74">
        <v>6.6260000000000003</v>
      </c>
      <c r="U1709" s="18">
        <v>0.33788194444444447</v>
      </c>
      <c r="V1709">
        <v>0.1022102</v>
      </c>
      <c r="W1709" s="1" t="s">
        <v>220</v>
      </c>
      <c r="AB1709" t="s">
        <v>86</v>
      </c>
      <c r="AC1709" t="str">
        <f t="shared" si="33"/>
        <v>A20-10SO-G3</v>
      </c>
      <c r="AF1709" t="s">
        <v>139</v>
      </c>
    </row>
    <row r="1710" spans="1:49" x14ac:dyDescent="0.25">
      <c r="A1710">
        <v>72</v>
      </c>
      <c r="B1710" t="s">
        <v>230</v>
      </c>
      <c r="C1710" t="s">
        <v>58</v>
      </c>
      <c r="G1710" s="1" t="s">
        <v>187</v>
      </c>
      <c r="I1710" s="1" t="s">
        <v>71</v>
      </c>
      <c r="J1710">
        <v>10</v>
      </c>
      <c r="K1710" t="s">
        <v>60</v>
      </c>
      <c r="L1710">
        <v>6262</v>
      </c>
      <c r="S1710" s="74">
        <v>5.0199999999999996</v>
      </c>
      <c r="U1710" s="18">
        <v>0.33872685185185186</v>
      </c>
      <c r="V1710">
        <v>0.74740309999999999</v>
      </c>
      <c r="W1710" s="1" t="s">
        <v>220</v>
      </c>
      <c r="AB1710" t="s">
        <v>85</v>
      </c>
      <c r="AC1710" t="str">
        <f t="shared" si="33"/>
        <v>A20-10RT-D9</v>
      </c>
      <c r="AF1710" t="s">
        <v>151</v>
      </c>
    </row>
    <row r="1711" spans="1:49" x14ac:dyDescent="0.25">
      <c r="A1711">
        <v>73</v>
      </c>
      <c r="B1711" t="s">
        <v>230</v>
      </c>
      <c r="C1711" t="s">
        <v>58</v>
      </c>
      <c r="G1711" s="1" t="s">
        <v>187</v>
      </c>
      <c r="I1711" s="1" t="s">
        <v>71</v>
      </c>
      <c r="J1711">
        <v>10</v>
      </c>
      <c r="K1711" t="s">
        <v>60</v>
      </c>
      <c r="L1711">
        <v>6262</v>
      </c>
      <c r="S1711" s="74">
        <v>4.165</v>
      </c>
      <c r="U1711" s="18">
        <v>0.33969907407407413</v>
      </c>
      <c r="V1711">
        <v>9.7701099999999999E-2</v>
      </c>
      <c r="W1711" s="1" t="s">
        <v>220</v>
      </c>
      <c r="AB1711" t="s">
        <v>86</v>
      </c>
      <c r="AC1711" t="str">
        <f t="shared" si="33"/>
        <v>A20-10SO-G11</v>
      </c>
      <c r="AF1711" t="s">
        <v>249</v>
      </c>
    </row>
    <row r="1712" spans="1:49" x14ac:dyDescent="0.25">
      <c r="A1712">
        <v>74</v>
      </c>
      <c r="B1712" t="s">
        <v>230</v>
      </c>
      <c r="C1712" t="s">
        <v>58</v>
      </c>
      <c r="G1712" s="1" t="s">
        <v>187</v>
      </c>
      <c r="I1712" s="1" t="s">
        <v>71</v>
      </c>
      <c r="J1712">
        <v>10</v>
      </c>
      <c r="K1712" t="s">
        <v>60</v>
      </c>
      <c r="L1712">
        <v>6262</v>
      </c>
      <c r="S1712" s="74">
        <v>3.3660000000000001</v>
      </c>
      <c r="U1712" s="18">
        <v>0.34046296296296297</v>
      </c>
      <c r="V1712">
        <v>0.72778390000000004</v>
      </c>
      <c r="W1712" s="1" t="s">
        <v>220</v>
      </c>
      <c r="AB1712" t="s">
        <v>85</v>
      </c>
      <c r="AC1712" t="str">
        <f t="shared" si="33"/>
        <v>A20-10RT-E1</v>
      </c>
      <c r="AF1712" t="s">
        <v>137</v>
      </c>
    </row>
    <row r="1713" spans="1:49" x14ac:dyDescent="0.25">
      <c r="A1713">
        <v>75</v>
      </c>
      <c r="B1713" t="s">
        <v>230</v>
      </c>
      <c r="C1713" t="s">
        <v>58</v>
      </c>
      <c r="G1713" s="1" t="s">
        <v>187</v>
      </c>
      <c r="I1713" s="1" t="s">
        <v>71</v>
      </c>
      <c r="J1713">
        <v>10</v>
      </c>
      <c r="K1713" t="s">
        <v>60</v>
      </c>
      <c r="L1713">
        <v>6262</v>
      </c>
      <c r="S1713" s="74">
        <v>5.4</v>
      </c>
      <c r="U1713" s="18">
        <v>0.3414699074074074</v>
      </c>
      <c r="V1713">
        <v>0.15316940000000001</v>
      </c>
      <c r="W1713" s="1" t="s">
        <v>220</v>
      </c>
      <c r="AB1713" t="s">
        <v>86</v>
      </c>
      <c r="AC1713" t="str">
        <f t="shared" si="33"/>
        <v>A20-10SO-F12</v>
      </c>
      <c r="AF1713" t="s">
        <v>121</v>
      </c>
    </row>
    <row r="1714" spans="1:49" x14ac:dyDescent="0.25">
      <c r="A1714">
        <v>76</v>
      </c>
      <c r="B1714" t="s">
        <v>230</v>
      </c>
      <c r="C1714" t="s">
        <v>608</v>
      </c>
      <c r="G1714" s="1" t="s">
        <v>187</v>
      </c>
      <c r="I1714" s="1" t="s">
        <v>71</v>
      </c>
      <c r="J1714">
        <v>10</v>
      </c>
      <c r="K1714" t="s">
        <v>60</v>
      </c>
      <c r="L1714">
        <v>6262</v>
      </c>
      <c r="U1714" s="18">
        <v>0.34225694444444449</v>
      </c>
      <c r="V1714" s="19">
        <v>1.8956259999999999E-2</v>
      </c>
      <c r="W1714" s="1" t="s">
        <v>220</v>
      </c>
    </row>
    <row r="1715" spans="1:49" x14ac:dyDescent="0.25">
      <c r="A1715">
        <v>77</v>
      </c>
      <c r="B1715" t="s">
        <v>230</v>
      </c>
      <c r="C1715" t="s">
        <v>608</v>
      </c>
      <c r="G1715" s="1" t="s">
        <v>187</v>
      </c>
      <c r="I1715" s="1" t="s">
        <v>71</v>
      </c>
      <c r="J1715">
        <v>10</v>
      </c>
      <c r="K1715" t="s">
        <v>60</v>
      </c>
      <c r="L1715">
        <v>6262</v>
      </c>
      <c r="T1715" s="53">
        <v>0.49027777777777781</v>
      </c>
      <c r="U1715" s="18">
        <v>0.34290509259259255</v>
      </c>
      <c r="V1715" s="19">
        <v>1.6481289999999999E-2</v>
      </c>
      <c r="W1715" s="1" t="s">
        <v>220</v>
      </c>
    </row>
    <row r="1716" spans="1:49" x14ac:dyDescent="0.25">
      <c r="A1716">
        <v>51</v>
      </c>
      <c r="B1716" t="s">
        <v>89</v>
      </c>
      <c r="C1716" t="s">
        <v>58</v>
      </c>
      <c r="G1716" s="1" t="s">
        <v>187</v>
      </c>
      <c r="I1716" s="1" t="s">
        <v>71</v>
      </c>
      <c r="J1716">
        <v>10</v>
      </c>
      <c r="K1716" t="s">
        <v>60</v>
      </c>
      <c r="L1716">
        <v>7000</v>
      </c>
      <c r="S1716" s="74">
        <v>5.5039999999999996</v>
      </c>
      <c r="T1716" s="53">
        <v>0.49027777777777781</v>
      </c>
      <c r="U1716" s="18">
        <v>0.32047453703703704</v>
      </c>
      <c r="V1716" s="19">
        <v>5.4103459999999999E-2</v>
      </c>
      <c r="W1716" s="1" t="s">
        <v>220</v>
      </c>
      <c r="AB1716" t="s">
        <v>85</v>
      </c>
      <c r="AC1716" t="str">
        <f t="shared" ref="AC1716:AC1740" si="34">"A20-10"&amp;AB1716&amp;"-"&amp;AF1716</f>
        <v>A20-10RT-D3</v>
      </c>
      <c r="AF1716" t="s">
        <v>155</v>
      </c>
    </row>
    <row r="1717" spans="1:49" x14ac:dyDescent="0.25">
      <c r="A1717">
        <v>52</v>
      </c>
      <c r="B1717" t="s">
        <v>89</v>
      </c>
      <c r="C1717" t="s">
        <v>58</v>
      </c>
      <c r="G1717" s="1" t="s">
        <v>187</v>
      </c>
      <c r="I1717" s="1" t="s">
        <v>71</v>
      </c>
      <c r="J1717">
        <v>10</v>
      </c>
      <c r="K1717" t="s">
        <v>60</v>
      </c>
      <c r="L1717">
        <v>7000</v>
      </c>
      <c r="S1717" s="74">
        <v>8.0180000000000007</v>
      </c>
      <c r="U1717" s="18">
        <v>0.32142361111111112</v>
      </c>
      <c r="V1717" s="19">
        <v>6.256457E-2</v>
      </c>
      <c r="W1717" s="1" t="s">
        <v>220</v>
      </c>
      <c r="AB1717" t="s">
        <v>86</v>
      </c>
      <c r="AC1717" t="str">
        <f t="shared" si="34"/>
        <v>A20-10SO-D9</v>
      </c>
      <c r="AF1717" t="s">
        <v>151</v>
      </c>
    </row>
    <row r="1718" spans="1:49" x14ac:dyDescent="0.25">
      <c r="A1718">
        <v>53</v>
      </c>
      <c r="B1718" t="s">
        <v>89</v>
      </c>
      <c r="C1718" t="s">
        <v>58</v>
      </c>
      <c r="G1718" s="1" t="s">
        <v>187</v>
      </c>
      <c r="I1718" s="1" t="s">
        <v>71</v>
      </c>
      <c r="J1718">
        <v>10</v>
      </c>
      <c r="K1718" t="s">
        <v>60</v>
      </c>
      <c r="L1718">
        <v>7000</v>
      </c>
      <c r="S1718" s="74">
        <v>6.2309999999999999</v>
      </c>
      <c r="U1718" s="18">
        <v>0.3222800925925926</v>
      </c>
      <c r="V1718" s="19">
        <v>5.094957E-2</v>
      </c>
      <c r="W1718" s="1" t="s">
        <v>220</v>
      </c>
      <c r="AB1718" t="s">
        <v>86</v>
      </c>
      <c r="AC1718" t="str">
        <f t="shared" si="34"/>
        <v>A20-10SO-E2</v>
      </c>
      <c r="AF1718" t="s">
        <v>178</v>
      </c>
    </row>
    <row r="1719" spans="1:49" x14ac:dyDescent="0.25">
      <c r="A1719">
        <v>54</v>
      </c>
      <c r="B1719" t="s">
        <v>89</v>
      </c>
      <c r="C1719" t="s">
        <v>58</v>
      </c>
      <c r="G1719" s="1" t="s">
        <v>187</v>
      </c>
      <c r="I1719" s="1" t="s">
        <v>71</v>
      </c>
      <c r="J1719">
        <v>10</v>
      </c>
      <c r="K1719" t="s">
        <v>60</v>
      </c>
      <c r="L1719">
        <v>7000</v>
      </c>
      <c r="S1719" s="74">
        <v>4.968</v>
      </c>
      <c r="U1719" s="18">
        <v>0.32321759259259258</v>
      </c>
      <c r="V1719" s="19">
        <v>6.5644380000000002E-2</v>
      </c>
      <c r="W1719" s="1" t="s">
        <v>220</v>
      </c>
      <c r="AB1719" t="s">
        <v>86</v>
      </c>
      <c r="AC1719" t="str">
        <f t="shared" si="34"/>
        <v>A20-10SO-C3</v>
      </c>
      <c r="AF1719" t="s">
        <v>301</v>
      </c>
    </row>
    <row r="1720" spans="1:49" x14ac:dyDescent="0.25">
      <c r="A1720">
        <v>55</v>
      </c>
      <c r="B1720" t="s">
        <v>89</v>
      </c>
      <c r="C1720" t="s">
        <v>58</v>
      </c>
      <c r="G1720" s="1" t="s">
        <v>187</v>
      </c>
      <c r="I1720" s="1" t="s">
        <v>71</v>
      </c>
      <c r="J1720">
        <v>10</v>
      </c>
      <c r="K1720" t="s">
        <v>60</v>
      </c>
      <c r="L1720">
        <v>7000</v>
      </c>
      <c r="S1720" s="74">
        <v>6.23</v>
      </c>
      <c r="U1720" s="18">
        <v>0.32405092592592594</v>
      </c>
      <c r="V1720">
        <v>0.90356890000000001</v>
      </c>
      <c r="W1720" s="1" t="s">
        <v>220</v>
      </c>
      <c r="AB1720" t="s">
        <v>86</v>
      </c>
      <c r="AC1720" t="str">
        <f t="shared" si="34"/>
        <v>A20-10SO-B10</v>
      </c>
      <c r="AF1720" t="s">
        <v>154</v>
      </c>
    </row>
    <row r="1721" spans="1:49" x14ac:dyDescent="0.25">
      <c r="A1721">
        <v>56</v>
      </c>
      <c r="B1721" t="s">
        <v>89</v>
      </c>
      <c r="C1721" t="s">
        <v>58</v>
      </c>
      <c r="G1721" s="1" t="s">
        <v>187</v>
      </c>
      <c r="I1721" s="1" t="s">
        <v>71</v>
      </c>
      <c r="J1721">
        <v>10</v>
      </c>
      <c r="K1721" t="s">
        <v>60</v>
      </c>
      <c r="L1721">
        <v>7000</v>
      </c>
      <c r="S1721" s="74">
        <v>5.165</v>
      </c>
      <c r="U1721" s="18">
        <v>0.32502314814814814</v>
      </c>
      <c r="V1721">
        <v>0.52412829999999999</v>
      </c>
      <c r="W1721" s="1" t="s">
        <v>220</v>
      </c>
      <c r="AB1721" t="s">
        <v>86</v>
      </c>
      <c r="AC1721" t="str">
        <f t="shared" si="34"/>
        <v>A20-10SO-E8</v>
      </c>
      <c r="AF1721" t="s">
        <v>292</v>
      </c>
    </row>
    <row r="1722" spans="1:49" x14ac:dyDescent="0.25">
      <c r="A1722">
        <v>57</v>
      </c>
      <c r="B1722" t="s">
        <v>89</v>
      </c>
      <c r="C1722" t="s">
        <v>58</v>
      </c>
      <c r="G1722" s="1" t="s">
        <v>187</v>
      </c>
      <c r="I1722" s="1" t="s">
        <v>71</v>
      </c>
      <c r="J1722">
        <v>10</v>
      </c>
      <c r="K1722" t="s">
        <v>60</v>
      </c>
      <c r="L1722">
        <v>7000</v>
      </c>
      <c r="S1722" s="74">
        <v>4.7830000000000004</v>
      </c>
      <c r="U1722" s="18">
        <v>0.32586805555555554</v>
      </c>
      <c r="V1722" s="19">
        <v>4.9837630000000001E-2</v>
      </c>
      <c r="W1722" s="1" t="s">
        <v>220</v>
      </c>
      <c r="AB1722" t="s">
        <v>86</v>
      </c>
      <c r="AC1722" t="str">
        <f t="shared" si="34"/>
        <v>A20-10SO-D10</v>
      </c>
      <c r="AF1722" t="s">
        <v>371</v>
      </c>
    </row>
    <row r="1723" spans="1:49" x14ac:dyDescent="0.25">
      <c r="A1723">
        <v>58</v>
      </c>
      <c r="B1723" t="s">
        <v>89</v>
      </c>
      <c r="C1723" t="s">
        <v>58</v>
      </c>
      <c r="G1723" s="1" t="s">
        <v>187</v>
      </c>
      <c r="I1723" s="1" t="s">
        <v>71</v>
      </c>
      <c r="J1723">
        <v>10</v>
      </c>
      <c r="K1723" t="s">
        <v>60</v>
      </c>
      <c r="L1723">
        <v>7000</v>
      </c>
      <c r="S1723" s="74">
        <v>8.2319999999999993</v>
      </c>
      <c r="U1723" s="18">
        <v>0.32679398148148148</v>
      </c>
      <c r="V1723">
        <v>0.1172228</v>
      </c>
      <c r="W1723" s="1" t="s">
        <v>220</v>
      </c>
      <c r="AB1723" t="s">
        <v>85</v>
      </c>
      <c r="AC1723" t="str">
        <f t="shared" si="34"/>
        <v>A20-10RT-D7</v>
      </c>
      <c r="AD1723" s="8">
        <v>43406</v>
      </c>
      <c r="AE1723" s="83">
        <f>AD1723-I1722</f>
        <v>54</v>
      </c>
      <c r="AF1723" t="s">
        <v>285</v>
      </c>
      <c r="AG1723" t="s">
        <v>956</v>
      </c>
      <c r="AH1723" s="8">
        <v>43406</v>
      </c>
      <c r="AI1723">
        <v>16</v>
      </c>
      <c r="AJ1723">
        <v>1</v>
      </c>
      <c r="AK1723" s="53">
        <v>0.60416666666666663</v>
      </c>
      <c r="AL1723" s="8">
        <v>43417</v>
      </c>
      <c r="AM1723" s="53">
        <v>0.85416666666666663</v>
      </c>
      <c r="AO1723">
        <v>6</v>
      </c>
      <c r="AP1723">
        <v>26</v>
      </c>
      <c r="AQ1723" s="8">
        <v>43417</v>
      </c>
      <c r="AR1723" s="53">
        <v>0.85416666666666663</v>
      </c>
      <c r="AS1723" s="8">
        <v>43483</v>
      </c>
      <c r="AT1723" s="53">
        <v>0.85416666666666663</v>
      </c>
      <c r="AV1723" s="8">
        <v>43483</v>
      </c>
      <c r="AW1723">
        <v>0</v>
      </c>
    </row>
    <row r="1724" spans="1:49" x14ac:dyDescent="0.25">
      <c r="A1724">
        <v>59</v>
      </c>
      <c r="B1724" t="s">
        <v>89</v>
      </c>
      <c r="C1724" t="s">
        <v>58</v>
      </c>
      <c r="G1724" s="1" t="s">
        <v>187</v>
      </c>
      <c r="I1724" s="1" t="s">
        <v>71</v>
      </c>
      <c r="J1724">
        <v>10</v>
      </c>
      <c r="K1724" t="s">
        <v>60</v>
      </c>
      <c r="L1724">
        <v>7000</v>
      </c>
      <c r="S1724" s="74">
        <v>7.585</v>
      </c>
      <c r="U1724" s="18">
        <v>0.3275925925925926</v>
      </c>
      <c r="V1724" s="19">
        <v>3.5956969999999998E-2</v>
      </c>
      <c r="W1724" s="1" t="s">
        <v>220</v>
      </c>
      <c r="AB1724" t="s">
        <v>86</v>
      </c>
      <c r="AC1724" t="str">
        <f t="shared" si="34"/>
        <v>A20-10SO-B9</v>
      </c>
      <c r="AF1724" t="s">
        <v>125</v>
      </c>
    </row>
    <row r="1725" spans="1:49" x14ac:dyDescent="0.25">
      <c r="A1725">
        <v>60</v>
      </c>
      <c r="B1725" t="s">
        <v>89</v>
      </c>
      <c r="C1725" t="s">
        <v>58</v>
      </c>
      <c r="G1725" s="1" t="s">
        <v>187</v>
      </c>
      <c r="I1725" s="1" t="s">
        <v>71</v>
      </c>
      <c r="J1725">
        <v>10</v>
      </c>
      <c r="K1725" t="s">
        <v>60</v>
      </c>
      <c r="L1725">
        <v>7000</v>
      </c>
      <c r="S1725" s="74">
        <v>7.2930000000000001</v>
      </c>
      <c r="U1725" s="18">
        <v>0.32829861111111108</v>
      </c>
      <c r="V1725">
        <v>0.6394299</v>
      </c>
      <c r="W1725" s="1" t="s">
        <v>220</v>
      </c>
      <c r="AB1725" t="s">
        <v>85</v>
      </c>
      <c r="AC1725" t="str">
        <f t="shared" si="34"/>
        <v>A20-10RT-H2</v>
      </c>
      <c r="AD1725" s="8">
        <v>43383</v>
      </c>
      <c r="AE1725">
        <v>31</v>
      </c>
      <c r="AF1725" t="s">
        <v>122</v>
      </c>
      <c r="AG1725" t="s">
        <v>956</v>
      </c>
      <c r="AI1725">
        <v>17</v>
      </c>
      <c r="AJ1725">
        <v>1</v>
      </c>
      <c r="AK1725" s="53">
        <v>0.47500000000000003</v>
      </c>
      <c r="AL1725" s="8">
        <v>43390</v>
      </c>
      <c r="AM1725" s="53">
        <v>0.83333333333333337</v>
      </c>
      <c r="AO1725">
        <v>7</v>
      </c>
      <c r="AP1725">
        <v>19</v>
      </c>
      <c r="AQ1725" s="8">
        <v>43390</v>
      </c>
      <c r="AR1725" s="53">
        <v>0.83333333333333337</v>
      </c>
      <c r="AS1725" s="8">
        <v>43418</v>
      </c>
      <c r="AT1725" s="53">
        <v>0.84722222222222221</v>
      </c>
      <c r="AV1725" s="8">
        <v>43418</v>
      </c>
      <c r="AW1725">
        <v>0</v>
      </c>
    </row>
    <row r="1726" spans="1:49" x14ac:dyDescent="0.25">
      <c r="A1726">
        <v>61</v>
      </c>
      <c r="B1726" t="s">
        <v>89</v>
      </c>
      <c r="C1726" t="s">
        <v>58</v>
      </c>
      <c r="G1726" s="1" t="s">
        <v>187</v>
      </c>
      <c r="I1726" s="1" t="s">
        <v>71</v>
      </c>
      <c r="J1726">
        <v>10</v>
      </c>
      <c r="K1726" t="s">
        <v>60</v>
      </c>
      <c r="L1726">
        <v>7000</v>
      </c>
      <c r="S1726" s="74">
        <v>7.827</v>
      </c>
      <c r="U1726" s="18">
        <v>0.32931712962962961</v>
      </c>
      <c r="V1726" s="19">
        <v>7.5932410000000006E-2</v>
      </c>
      <c r="W1726" s="1" t="s">
        <v>220</v>
      </c>
      <c r="AB1726" t="s">
        <v>86</v>
      </c>
      <c r="AC1726" t="str">
        <f t="shared" si="34"/>
        <v>A20-10SO-D8</v>
      </c>
      <c r="AF1726" t="s">
        <v>170</v>
      </c>
    </row>
    <row r="1727" spans="1:49" x14ac:dyDescent="0.25">
      <c r="A1727">
        <v>62</v>
      </c>
      <c r="B1727" t="s">
        <v>89</v>
      </c>
      <c r="C1727" t="s">
        <v>58</v>
      </c>
      <c r="G1727" s="1" t="s">
        <v>187</v>
      </c>
      <c r="I1727" s="1" t="s">
        <v>71</v>
      </c>
      <c r="J1727">
        <v>10</v>
      </c>
      <c r="K1727" t="s">
        <v>60</v>
      </c>
      <c r="L1727">
        <v>7000</v>
      </c>
      <c r="S1727" s="74">
        <v>5.2</v>
      </c>
      <c r="U1727" s="18">
        <v>0.33011574074074074</v>
      </c>
      <c r="V1727">
        <v>0.54177649999999999</v>
      </c>
      <c r="W1727" s="1" t="s">
        <v>220</v>
      </c>
      <c r="X1727" s="8">
        <v>43521</v>
      </c>
      <c r="AB1727" t="s">
        <v>86</v>
      </c>
      <c r="AC1727" t="str">
        <f t="shared" si="34"/>
        <v>A20-10SO-F9</v>
      </c>
      <c r="AD1727" s="8">
        <v>43547</v>
      </c>
      <c r="AE1727">
        <f>AD1727-X1727</f>
        <v>26</v>
      </c>
      <c r="AF1727" t="s">
        <v>240</v>
      </c>
      <c r="AG1727" t="s">
        <v>956</v>
      </c>
      <c r="AH1727" s="8">
        <v>43547</v>
      </c>
      <c r="AI1727">
        <v>19</v>
      </c>
      <c r="AJ1727">
        <v>1</v>
      </c>
      <c r="AK1727" s="53">
        <v>0.74305555555555547</v>
      </c>
      <c r="AL1727" s="8">
        <v>43556</v>
      </c>
      <c r="AM1727" s="53">
        <v>0.83680555555555547</v>
      </c>
      <c r="AO1727">
        <v>3</v>
      </c>
      <c r="AP1727">
        <v>17</v>
      </c>
      <c r="AQ1727" s="8">
        <v>43556</v>
      </c>
      <c r="AR1727" s="53">
        <v>0.83680555555555547</v>
      </c>
    </row>
    <row r="1728" spans="1:49" x14ac:dyDescent="0.25">
      <c r="A1728">
        <v>63</v>
      </c>
      <c r="B1728" t="s">
        <v>89</v>
      </c>
      <c r="C1728" t="s">
        <v>58</v>
      </c>
      <c r="G1728" s="1" t="s">
        <v>187</v>
      </c>
      <c r="I1728" s="1" t="s">
        <v>71</v>
      </c>
      <c r="J1728">
        <v>10</v>
      </c>
      <c r="K1728" t="s">
        <v>60</v>
      </c>
      <c r="L1728">
        <v>7000</v>
      </c>
      <c r="S1728" s="74">
        <v>5.2670000000000003</v>
      </c>
      <c r="U1728" s="18">
        <v>0.33099537037037036</v>
      </c>
      <c r="V1728">
        <v>7.3529300000000006E-2</v>
      </c>
      <c r="W1728" s="1" t="s">
        <v>220</v>
      </c>
      <c r="AB1728" t="s">
        <v>85</v>
      </c>
      <c r="AC1728" t="str">
        <f t="shared" si="34"/>
        <v>A20-10RT-G7</v>
      </c>
      <c r="AF1728" t="s">
        <v>136</v>
      </c>
    </row>
    <row r="1729" spans="1:49" x14ac:dyDescent="0.25">
      <c r="A1729">
        <v>64</v>
      </c>
      <c r="B1729" t="s">
        <v>89</v>
      </c>
      <c r="C1729" t="s">
        <v>58</v>
      </c>
      <c r="G1729" s="1" t="s">
        <v>187</v>
      </c>
      <c r="I1729" s="1" t="s">
        <v>71</v>
      </c>
      <c r="J1729">
        <v>10</v>
      </c>
      <c r="K1729" t="s">
        <v>60</v>
      </c>
      <c r="L1729">
        <v>7000</v>
      </c>
      <c r="S1729" s="74">
        <v>5.1210000000000004</v>
      </c>
      <c r="U1729" s="18">
        <v>0.33172453703703703</v>
      </c>
      <c r="V1729" s="19">
        <v>8.2771090000000005E-2</v>
      </c>
      <c r="W1729" s="1" t="s">
        <v>220</v>
      </c>
      <c r="AB1729" t="s">
        <v>85</v>
      </c>
      <c r="AC1729" t="str">
        <f t="shared" si="34"/>
        <v>A20-10RT-C8</v>
      </c>
      <c r="AF1729" t="s">
        <v>238</v>
      </c>
    </row>
    <row r="1730" spans="1:49" x14ac:dyDescent="0.25">
      <c r="A1730">
        <v>65</v>
      </c>
      <c r="B1730" t="s">
        <v>89</v>
      </c>
      <c r="C1730" t="s">
        <v>58</v>
      </c>
      <c r="G1730" s="1" t="s">
        <v>187</v>
      </c>
      <c r="I1730" s="1" t="s">
        <v>71</v>
      </c>
      <c r="J1730">
        <v>10</v>
      </c>
      <c r="K1730" t="s">
        <v>60</v>
      </c>
      <c r="L1730">
        <v>7000</v>
      </c>
      <c r="S1730" s="74">
        <v>7.718</v>
      </c>
      <c r="U1730" s="18">
        <v>0.33260416666666665</v>
      </c>
      <c r="V1730" s="19">
        <v>6.8984950000000003E-2</v>
      </c>
      <c r="W1730" s="1" t="s">
        <v>220</v>
      </c>
      <c r="AB1730" t="s">
        <v>85</v>
      </c>
      <c r="AC1730" t="str">
        <f t="shared" si="34"/>
        <v>A20-10RT-H12</v>
      </c>
      <c r="AF1730" t="s">
        <v>153</v>
      </c>
    </row>
    <row r="1731" spans="1:49" x14ac:dyDescent="0.25">
      <c r="A1731">
        <v>66</v>
      </c>
      <c r="B1731" t="s">
        <v>89</v>
      </c>
      <c r="C1731" t="s">
        <v>58</v>
      </c>
      <c r="G1731" s="1" t="s">
        <v>187</v>
      </c>
      <c r="I1731" s="1" t="s">
        <v>71</v>
      </c>
      <c r="J1731">
        <v>10</v>
      </c>
      <c r="K1731" t="s">
        <v>60</v>
      </c>
      <c r="L1731">
        <v>7000</v>
      </c>
      <c r="S1731" s="74">
        <v>4.2729999999999997</v>
      </c>
      <c r="U1731" s="18">
        <v>0.33358796296296295</v>
      </c>
      <c r="V1731" s="19">
        <v>8.5303820000000002E-2</v>
      </c>
      <c r="W1731" s="1" t="s">
        <v>220</v>
      </c>
      <c r="AB1731" t="s">
        <v>86</v>
      </c>
      <c r="AC1731" t="str">
        <f t="shared" si="34"/>
        <v>A20-10SO-D2</v>
      </c>
      <c r="AF1731" t="s">
        <v>172</v>
      </c>
    </row>
    <row r="1732" spans="1:49" x14ac:dyDescent="0.25">
      <c r="A1732">
        <v>67</v>
      </c>
      <c r="B1732" t="s">
        <v>89</v>
      </c>
      <c r="C1732" t="s">
        <v>58</v>
      </c>
      <c r="G1732" s="1" t="s">
        <v>187</v>
      </c>
      <c r="I1732" s="1" t="s">
        <v>71</v>
      </c>
      <c r="J1732">
        <v>10</v>
      </c>
      <c r="K1732" t="s">
        <v>60</v>
      </c>
      <c r="L1732">
        <v>7000</v>
      </c>
      <c r="S1732" s="74">
        <v>5.5949999999999998</v>
      </c>
      <c r="U1732" s="18">
        <v>0.33437500000000003</v>
      </c>
      <c r="V1732" s="19">
        <v>2.9827320000000001E-2</v>
      </c>
      <c r="W1732" s="1" t="s">
        <v>220</v>
      </c>
      <c r="AB1732" t="s">
        <v>86</v>
      </c>
      <c r="AC1732" t="str">
        <f t="shared" si="34"/>
        <v>A20-10SO-F3</v>
      </c>
      <c r="AF1732" t="s">
        <v>241</v>
      </c>
    </row>
    <row r="1733" spans="1:49" x14ac:dyDescent="0.25">
      <c r="A1733">
        <v>68</v>
      </c>
      <c r="B1733" t="s">
        <v>89</v>
      </c>
      <c r="C1733" t="s">
        <v>58</v>
      </c>
      <c r="G1733" s="1" t="s">
        <v>187</v>
      </c>
      <c r="I1733" s="1" t="s">
        <v>71</v>
      </c>
      <c r="J1733">
        <v>10</v>
      </c>
      <c r="K1733" t="s">
        <v>60</v>
      </c>
      <c r="L1733">
        <v>7000</v>
      </c>
      <c r="S1733" s="74">
        <v>8.125</v>
      </c>
      <c r="U1733" s="18">
        <v>0.33509259259259255</v>
      </c>
      <c r="V1733" s="19">
        <v>5.555595E-2</v>
      </c>
      <c r="W1733" s="1" t="s">
        <v>220</v>
      </c>
      <c r="AB1733" t="s">
        <v>85</v>
      </c>
      <c r="AC1733" t="str">
        <f t="shared" si="34"/>
        <v>A20-10RT-F12</v>
      </c>
      <c r="AF1733" t="s">
        <v>121</v>
      </c>
    </row>
    <row r="1734" spans="1:49" x14ac:dyDescent="0.25">
      <c r="A1734">
        <v>69</v>
      </c>
      <c r="B1734" t="s">
        <v>89</v>
      </c>
      <c r="C1734" t="s">
        <v>58</v>
      </c>
      <c r="G1734" s="1" t="s">
        <v>187</v>
      </c>
      <c r="I1734" s="1" t="s">
        <v>71</v>
      </c>
      <c r="J1734">
        <v>10</v>
      </c>
      <c r="K1734" t="s">
        <v>60</v>
      </c>
      <c r="L1734">
        <v>7000</v>
      </c>
      <c r="S1734" s="74">
        <v>6.8090000000000002</v>
      </c>
      <c r="U1734" s="18">
        <v>0.33594907407407404</v>
      </c>
      <c r="V1734">
        <v>0.82179460000000004</v>
      </c>
      <c r="W1734" s="1" t="s">
        <v>220</v>
      </c>
      <c r="AB1734" t="s">
        <v>85</v>
      </c>
      <c r="AC1734" t="str">
        <f t="shared" si="34"/>
        <v>A20-10RT-E8</v>
      </c>
      <c r="AF1734" t="s">
        <v>292</v>
      </c>
    </row>
    <row r="1735" spans="1:49" x14ac:dyDescent="0.25">
      <c r="A1735">
        <v>70</v>
      </c>
      <c r="B1735" t="s">
        <v>89</v>
      </c>
      <c r="C1735" t="s">
        <v>58</v>
      </c>
      <c r="G1735" s="1" t="s">
        <v>187</v>
      </c>
      <c r="I1735" s="1" t="s">
        <v>71</v>
      </c>
      <c r="J1735">
        <v>10</v>
      </c>
      <c r="K1735" t="s">
        <v>60</v>
      </c>
      <c r="L1735">
        <v>7000</v>
      </c>
      <c r="S1735" s="74">
        <v>6.2629999999999999</v>
      </c>
      <c r="U1735" s="18">
        <v>0.33709490740740744</v>
      </c>
      <c r="V1735" s="19">
        <v>6.6745529999999997E-2</v>
      </c>
      <c r="W1735" s="1" t="s">
        <v>220</v>
      </c>
      <c r="AB1735" t="s">
        <v>85</v>
      </c>
      <c r="AC1735" t="str">
        <f t="shared" si="34"/>
        <v>A20-10RT-E11</v>
      </c>
      <c r="AF1735" t="s">
        <v>338</v>
      </c>
    </row>
    <row r="1736" spans="1:49" x14ac:dyDescent="0.25">
      <c r="A1736">
        <v>71</v>
      </c>
      <c r="B1736" t="s">
        <v>89</v>
      </c>
      <c r="C1736" t="s">
        <v>58</v>
      </c>
      <c r="G1736" s="1" t="s">
        <v>187</v>
      </c>
      <c r="I1736" s="1" t="s">
        <v>71</v>
      </c>
      <c r="J1736">
        <v>10</v>
      </c>
      <c r="K1736" t="s">
        <v>60</v>
      </c>
      <c r="L1736">
        <v>7000</v>
      </c>
      <c r="S1736" s="74">
        <v>4.9009999999999998</v>
      </c>
      <c r="U1736" s="18">
        <v>0.33788194444444447</v>
      </c>
      <c r="V1736" s="19">
        <v>5.2136710000000003E-2</v>
      </c>
      <c r="W1736" s="1" t="s">
        <v>220</v>
      </c>
      <c r="AB1736" t="s">
        <v>86</v>
      </c>
      <c r="AC1736" t="str">
        <f t="shared" si="34"/>
        <v>A20-10SO-A4</v>
      </c>
      <c r="AF1736" t="s">
        <v>252</v>
      </c>
    </row>
    <row r="1737" spans="1:49" x14ac:dyDescent="0.25">
      <c r="A1737">
        <v>72</v>
      </c>
      <c r="B1737" t="s">
        <v>89</v>
      </c>
      <c r="C1737" t="s">
        <v>58</v>
      </c>
      <c r="G1737" s="1" t="s">
        <v>187</v>
      </c>
      <c r="I1737" s="1" t="s">
        <v>71</v>
      </c>
      <c r="J1737">
        <v>10</v>
      </c>
      <c r="K1737" t="s">
        <v>60</v>
      </c>
      <c r="L1737">
        <v>7000</v>
      </c>
      <c r="S1737" s="74">
        <v>4.38</v>
      </c>
      <c r="U1737" s="18">
        <v>0.33872685185185186</v>
      </c>
      <c r="V1737" s="19">
        <v>5.101841E-2</v>
      </c>
      <c r="W1737" s="1" t="s">
        <v>220</v>
      </c>
      <c r="AB1737" t="s">
        <v>85</v>
      </c>
      <c r="AC1737" t="str">
        <f t="shared" si="34"/>
        <v>A20-10RT-C5</v>
      </c>
      <c r="AF1737" t="s">
        <v>123</v>
      </c>
    </row>
    <row r="1738" spans="1:49" x14ac:dyDescent="0.25">
      <c r="A1738">
        <v>73</v>
      </c>
      <c r="B1738" t="s">
        <v>89</v>
      </c>
      <c r="C1738" t="s">
        <v>58</v>
      </c>
      <c r="G1738" s="1" t="s">
        <v>187</v>
      </c>
      <c r="I1738" s="1" t="s">
        <v>71</v>
      </c>
      <c r="J1738">
        <v>10</v>
      </c>
      <c r="K1738" t="s">
        <v>60</v>
      </c>
      <c r="L1738">
        <v>7000</v>
      </c>
      <c r="S1738" s="74">
        <v>4.1210000000000004</v>
      </c>
      <c r="U1738" s="18">
        <v>0.33969907407407413</v>
      </c>
      <c r="V1738" s="19">
        <v>5.205854E-2</v>
      </c>
      <c r="W1738" s="1" t="s">
        <v>220</v>
      </c>
      <c r="AB1738" t="s">
        <v>86</v>
      </c>
      <c r="AC1738" t="str">
        <f t="shared" si="34"/>
        <v>A20-10SO-A6</v>
      </c>
      <c r="AF1738" t="s">
        <v>244</v>
      </c>
    </row>
    <row r="1739" spans="1:49" x14ac:dyDescent="0.25">
      <c r="A1739">
        <v>74</v>
      </c>
      <c r="B1739" t="s">
        <v>89</v>
      </c>
      <c r="C1739" t="s">
        <v>58</v>
      </c>
      <c r="G1739" s="1" t="s">
        <v>187</v>
      </c>
      <c r="I1739" s="1" t="s">
        <v>71</v>
      </c>
      <c r="J1739">
        <v>10</v>
      </c>
      <c r="K1739" t="s">
        <v>60</v>
      </c>
      <c r="L1739">
        <v>7000</v>
      </c>
      <c r="S1739" s="74">
        <v>4.4320000000000004</v>
      </c>
      <c r="U1739" s="18">
        <v>0.34046296296296297</v>
      </c>
      <c r="V1739">
        <v>0.54911220000000005</v>
      </c>
      <c r="W1739" s="1" t="s">
        <v>220</v>
      </c>
      <c r="AB1739" t="s">
        <v>85</v>
      </c>
      <c r="AC1739" t="str">
        <f t="shared" si="34"/>
        <v>A20-10RT-B1</v>
      </c>
      <c r="AD1739" s="8">
        <v>43383</v>
      </c>
      <c r="AE1739">
        <v>31</v>
      </c>
      <c r="AF1739" t="s">
        <v>169</v>
      </c>
      <c r="AG1739" t="s">
        <v>956</v>
      </c>
      <c r="AI1739">
        <v>18</v>
      </c>
      <c r="AJ1739">
        <v>1</v>
      </c>
      <c r="AK1739" s="53">
        <v>0.47500000000000003</v>
      </c>
      <c r="AL1739" s="8">
        <v>43390</v>
      </c>
      <c r="AM1739" s="53">
        <v>0.83333333333333337</v>
      </c>
      <c r="AO1739">
        <v>7</v>
      </c>
      <c r="AP1739">
        <v>23</v>
      </c>
      <c r="AQ1739" s="8">
        <v>43390</v>
      </c>
      <c r="AR1739" s="53">
        <v>0.83333333333333337</v>
      </c>
      <c r="AS1739" s="8">
        <v>43430</v>
      </c>
      <c r="AT1739" s="53">
        <v>0.86111111111111116</v>
      </c>
      <c r="AV1739" s="8">
        <v>43430</v>
      </c>
      <c r="AW1739">
        <v>0</v>
      </c>
    </row>
    <row r="1740" spans="1:49" x14ac:dyDescent="0.25">
      <c r="A1740">
        <v>75</v>
      </c>
      <c r="B1740" t="s">
        <v>89</v>
      </c>
      <c r="C1740" t="s">
        <v>58</v>
      </c>
      <c r="G1740" s="1" t="s">
        <v>187</v>
      </c>
      <c r="I1740" s="1" t="s">
        <v>71</v>
      </c>
      <c r="J1740">
        <v>10</v>
      </c>
      <c r="K1740" t="s">
        <v>60</v>
      </c>
      <c r="L1740">
        <v>7000</v>
      </c>
      <c r="S1740" s="74">
        <v>2.2599999999999998</v>
      </c>
      <c r="U1740" s="18">
        <v>0.3414699074074074</v>
      </c>
      <c r="V1740" s="19">
        <v>8.6546319999999996E-2</v>
      </c>
      <c r="W1740" s="1" t="s">
        <v>220</v>
      </c>
      <c r="AB1740" t="s">
        <v>86</v>
      </c>
      <c r="AC1740" t="str">
        <f t="shared" si="34"/>
        <v>A20-10SO-B6</v>
      </c>
      <c r="AF1740" t="s">
        <v>130</v>
      </c>
    </row>
    <row r="1741" spans="1:49" x14ac:dyDescent="0.25">
      <c r="A1741">
        <v>76</v>
      </c>
      <c r="B1741" t="s">
        <v>89</v>
      </c>
      <c r="C1741" t="s">
        <v>608</v>
      </c>
      <c r="G1741" s="1" t="s">
        <v>187</v>
      </c>
      <c r="I1741" s="1" t="s">
        <v>71</v>
      </c>
      <c r="J1741">
        <v>10</v>
      </c>
      <c r="K1741" t="s">
        <v>60</v>
      </c>
      <c r="L1741">
        <v>7000</v>
      </c>
      <c r="U1741" s="18">
        <v>0.34225694444444449</v>
      </c>
      <c r="V1741" s="19">
        <v>4.8409819999999998E-3</v>
      </c>
      <c r="W1741" s="1" t="s">
        <v>220</v>
      </c>
    </row>
    <row r="1742" spans="1:49" x14ac:dyDescent="0.25">
      <c r="A1742">
        <v>77</v>
      </c>
      <c r="B1742" t="s">
        <v>89</v>
      </c>
      <c r="C1742" t="s">
        <v>608</v>
      </c>
      <c r="G1742" s="1" t="s">
        <v>187</v>
      </c>
      <c r="I1742" s="1" t="s">
        <v>71</v>
      </c>
      <c r="J1742">
        <v>10</v>
      </c>
      <c r="K1742" t="s">
        <v>60</v>
      </c>
      <c r="L1742">
        <v>7000</v>
      </c>
      <c r="T1742" s="53">
        <v>0.49513888888888885</v>
      </c>
      <c r="U1742" s="18">
        <v>0.34290509259259255</v>
      </c>
      <c r="V1742" s="19">
        <v>6.9461269999999999E-3</v>
      </c>
      <c r="W1742" s="1" t="s">
        <v>220</v>
      </c>
    </row>
    <row r="1743" spans="1:49" x14ac:dyDescent="0.25">
      <c r="A1743">
        <v>51</v>
      </c>
      <c r="B1743" t="s">
        <v>293</v>
      </c>
      <c r="C1743" t="s">
        <v>58</v>
      </c>
      <c r="G1743" s="1" t="s">
        <v>187</v>
      </c>
      <c r="I1743" s="1" t="s">
        <v>72</v>
      </c>
      <c r="J1743">
        <v>11</v>
      </c>
      <c r="K1743" t="s">
        <v>60</v>
      </c>
      <c r="L1743">
        <v>6262</v>
      </c>
      <c r="S1743" s="74">
        <v>3.6869999999999998</v>
      </c>
      <c r="T1743" s="53">
        <v>0.44027777777777777</v>
      </c>
      <c r="U1743" s="18">
        <v>0.50546296296296289</v>
      </c>
      <c r="V1743">
        <v>0.86932860000000001</v>
      </c>
      <c r="W1743" s="1" t="s">
        <v>448</v>
      </c>
      <c r="AB1743" t="s">
        <v>86</v>
      </c>
      <c r="AC1743" t="str">
        <f t="shared" ref="AC1743:AC1767" si="35">"A2-11"&amp;AB1743&amp;"-"&amp;AF1743</f>
        <v>A2-11SO-E2</v>
      </c>
      <c r="AF1743" t="s">
        <v>178</v>
      </c>
    </row>
    <row r="1744" spans="1:49" x14ac:dyDescent="0.25">
      <c r="A1744">
        <v>52</v>
      </c>
      <c r="B1744" t="s">
        <v>293</v>
      </c>
      <c r="C1744" t="s">
        <v>58</v>
      </c>
      <c r="G1744" s="1" t="s">
        <v>187</v>
      </c>
      <c r="I1744" s="1" t="s">
        <v>72</v>
      </c>
      <c r="J1744">
        <v>11</v>
      </c>
      <c r="K1744" t="s">
        <v>60</v>
      </c>
      <c r="L1744">
        <v>6262</v>
      </c>
      <c r="S1744" s="74">
        <v>7.391</v>
      </c>
      <c r="U1744" s="26">
        <v>0.50658564814814822</v>
      </c>
      <c r="V1744">
        <v>1.40004</v>
      </c>
      <c r="W1744" s="1" t="s">
        <v>448</v>
      </c>
      <c r="AB1744" t="s">
        <v>86</v>
      </c>
      <c r="AC1744" t="str">
        <f t="shared" si="35"/>
        <v>A2-11SO-H1</v>
      </c>
      <c r="AF1744" t="s">
        <v>239</v>
      </c>
    </row>
    <row r="1745" spans="1:49" x14ac:dyDescent="0.25">
      <c r="A1745">
        <v>53</v>
      </c>
      <c r="B1745" t="s">
        <v>293</v>
      </c>
      <c r="C1745" t="s">
        <v>58</v>
      </c>
      <c r="G1745" s="1" t="s">
        <v>187</v>
      </c>
      <c r="I1745" s="1" t="s">
        <v>72</v>
      </c>
      <c r="J1745">
        <v>11</v>
      </c>
      <c r="K1745" t="s">
        <v>60</v>
      </c>
      <c r="L1745">
        <v>6262</v>
      </c>
      <c r="S1745" s="74">
        <v>5.782</v>
      </c>
      <c r="U1745" s="26">
        <v>1.0076736111111111</v>
      </c>
      <c r="V1745">
        <v>0.17514270000000001</v>
      </c>
      <c r="W1745" s="1" t="s">
        <v>448</v>
      </c>
      <c r="AB1745" t="s">
        <v>86</v>
      </c>
      <c r="AC1745" t="str">
        <f t="shared" si="35"/>
        <v>A2-11SO-A9</v>
      </c>
      <c r="AF1745" t="s">
        <v>133</v>
      </c>
    </row>
    <row r="1746" spans="1:49" x14ac:dyDescent="0.25">
      <c r="A1746">
        <v>54</v>
      </c>
      <c r="B1746" t="s">
        <v>293</v>
      </c>
      <c r="C1746" t="s">
        <v>58</v>
      </c>
      <c r="G1746" s="1" t="s">
        <v>187</v>
      </c>
      <c r="I1746" s="1" t="s">
        <v>72</v>
      </c>
      <c r="J1746">
        <v>11</v>
      </c>
      <c r="K1746" t="s">
        <v>60</v>
      </c>
      <c r="L1746">
        <v>6262</v>
      </c>
      <c r="S1746" s="74">
        <v>3.4780000000000002</v>
      </c>
      <c r="U1746" s="18">
        <v>0.50842592592592595</v>
      </c>
      <c r="V1746">
        <v>0.73116199999999998</v>
      </c>
      <c r="W1746" s="1" t="s">
        <v>448</v>
      </c>
      <c r="AB1746" t="s">
        <v>86</v>
      </c>
      <c r="AC1746" t="str">
        <f t="shared" si="35"/>
        <v>A2-11SO-C11</v>
      </c>
      <c r="AF1746" t="s">
        <v>144</v>
      </c>
    </row>
    <row r="1747" spans="1:49" x14ac:dyDescent="0.25">
      <c r="A1747">
        <v>55</v>
      </c>
      <c r="B1747" t="s">
        <v>293</v>
      </c>
      <c r="C1747" t="s">
        <v>58</v>
      </c>
      <c r="G1747" s="1" t="s">
        <v>187</v>
      </c>
      <c r="I1747" s="1" t="s">
        <v>72</v>
      </c>
      <c r="J1747">
        <v>11</v>
      </c>
      <c r="K1747" t="s">
        <v>60</v>
      </c>
      <c r="L1747">
        <v>6262</v>
      </c>
      <c r="S1747" s="74">
        <v>5.6139999999999999</v>
      </c>
      <c r="U1747" s="18">
        <v>0.50935185185185183</v>
      </c>
      <c r="V1747">
        <v>1.251838</v>
      </c>
      <c r="W1747" s="1" t="s">
        <v>448</v>
      </c>
      <c r="AB1747" t="s">
        <v>85</v>
      </c>
      <c r="AC1747" t="str">
        <f t="shared" si="35"/>
        <v>A2-11RT-G12</v>
      </c>
      <c r="AF1747" t="s">
        <v>147</v>
      </c>
    </row>
    <row r="1748" spans="1:49" x14ac:dyDescent="0.25">
      <c r="A1748">
        <v>56</v>
      </c>
      <c r="B1748" t="s">
        <v>293</v>
      </c>
      <c r="C1748" t="s">
        <v>58</v>
      </c>
      <c r="G1748" s="1" t="s">
        <v>187</v>
      </c>
      <c r="I1748" s="1" t="s">
        <v>72</v>
      </c>
      <c r="J1748">
        <v>11</v>
      </c>
      <c r="K1748" t="s">
        <v>60</v>
      </c>
      <c r="L1748">
        <v>6262</v>
      </c>
      <c r="S1748" s="74">
        <v>3.641</v>
      </c>
      <c r="U1748" s="18">
        <v>0.51033564814814814</v>
      </c>
      <c r="V1748">
        <v>0.2397282</v>
      </c>
      <c r="W1748" s="1" t="s">
        <v>448</v>
      </c>
      <c r="AB1748" t="s">
        <v>85</v>
      </c>
      <c r="AC1748" t="str">
        <f t="shared" si="35"/>
        <v>A2-11RT-A8</v>
      </c>
      <c r="AF1748" t="s">
        <v>166</v>
      </c>
    </row>
    <row r="1749" spans="1:49" x14ac:dyDescent="0.25">
      <c r="A1749">
        <v>57</v>
      </c>
      <c r="B1749" t="s">
        <v>293</v>
      </c>
      <c r="C1749" t="s">
        <v>58</v>
      </c>
      <c r="G1749" s="1" t="s">
        <v>187</v>
      </c>
      <c r="I1749" s="1" t="s">
        <v>72</v>
      </c>
      <c r="J1749">
        <v>11</v>
      </c>
      <c r="K1749" t="s">
        <v>60</v>
      </c>
      <c r="L1749">
        <v>6262</v>
      </c>
      <c r="S1749" s="74">
        <v>6.48</v>
      </c>
      <c r="U1749" s="18">
        <v>0.51118055555555553</v>
      </c>
      <c r="V1749" s="19">
        <v>8.4310430000000006E-2</v>
      </c>
      <c r="W1749" s="1" t="s">
        <v>448</v>
      </c>
      <c r="AB1749" t="s">
        <v>85</v>
      </c>
      <c r="AC1749" t="str">
        <f t="shared" si="35"/>
        <v>A2-11RT-H8</v>
      </c>
      <c r="AF1749" t="s">
        <v>152</v>
      </c>
    </row>
    <row r="1750" spans="1:49" x14ac:dyDescent="0.25">
      <c r="A1750">
        <v>58</v>
      </c>
      <c r="B1750" t="s">
        <v>293</v>
      </c>
      <c r="C1750" t="s">
        <v>58</v>
      </c>
      <c r="G1750" s="1" t="s">
        <v>187</v>
      </c>
      <c r="I1750" s="1" t="s">
        <v>72</v>
      </c>
      <c r="J1750">
        <v>11</v>
      </c>
      <c r="K1750" t="s">
        <v>60</v>
      </c>
      <c r="L1750">
        <v>6262</v>
      </c>
      <c r="S1750" s="74">
        <v>5.72</v>
      </c>
      <c r="U1750" s="18">
        <v>0.5121296296296296</v>
      </c>
      <c r="V1750">
        <v>0.1130953</v>
      </c>
      <c r="W1750" s="1" t="s">
        <v>448</v>
      </c>
      <c r="Z1750" t="s">
        <v>1025</v>
      </c>
      <c r="AB1750" t="s">
        <v>85</v>
      </c>
      <c r="AC1750" t="str">
        <f t="shared" si="35"/>
        <v>A2-11RT-</v>
      </c>
    </row>
    <row r="1751" spans="1:49" x14ac:dyDescent="0.25">
      <c r="A1751">
        <v>59</v>
      </c>
      <c r="B1751" t="s">
        <v>293</v>
      </c>
      <c r="C1751" t="s">
        <v>58</v>
      </c>
      <c r="G1751" s="1" t="s">
        <v>187</v>
      </c>
      <c r="I1751" s="1" t="s">
        <v>72</v>
      </c>
      <c r="J1751">
        <v>11</v>
      </c>
      <c r="K1751" t="s">
        <v>60</v>
      </c>
      <c r="L1751">
        <v>6262</v>
      </c>
      <c r="S1751" s="74">
        <v>3.8540000000000001</v>
      </c>
      <c r="U1751" s="18">
        <v>0.51291666666666669</v>
      </c>
      <c r="V1751">
        <v>0.14946699999999999</v>
      </c>
      <c r="W1751" s="1" t="s">
        <v>448</v>
      </c>
      <c r="AB1751" t="s">
        <v>86</v>
      </c>
      <c r="AC1751" t="str">
        <f t="shared" si="35"/>
        <v>A2-11SO-F8</v>
      </c>
      <c r="AF1751" t="s">
        <v>134</v>
      </c>
    </row>
    <row r="1752" spans="1:49" x14ac:dyDescent="0.25">
      <c r="A1752">
        <v>60</v>
      </c>
      <c r="B1752" t="s">
        <v>293</v>
      </c>
      <c r="C1752" t="s">
        <v>58</v>
      </c>
      <c r="G1752" s="1" t="s">
        <v>187</v>
      </c>
      <c r="I1752" s="1" t="s">
        <v>72</v>
      </c>
      <c r="J1752">
        <v>11</v>
      </c>
      <c r="K1752" t="s">
        <v>60</v>
      </c>
      <c r="L1752">
        <v>6262</v>
      </c>
      <c r="S1752" s="74">
        <v>4.6539999999999999</v>
      </c>
      <c r="U1752" s="18">
        <v>0.51377314814814812</v>
      </c>
      <c r="V1752">
        <v>0.1023289</v>
      </c>
      <c r="W1752" s="1" t="s">
        <v>448</v>
      </c>
      <c r="AB1752" t="s">
        <v>85</v>
      </c>
      <c r="AC1752" t="str">
        <f t="shared" si="35"/>
        <v>A2-11RT-E6</v>
      </c>
      <c r="AF1752" t="s">
        <v>156</v>
      </c>
    </row>
    <row r="1753" spans="1:49" x14ac:dyDescent="0.25">
      <c r="A1753">
        <v>61</v>
      </c>
      <c r="B1753" t="s">
        <v>293</v>
      </c>
      <c r="C1753" t="s">
        <v>58</v>
      </c>
      <c r="G1753" s="1" t="s">
        <v>187</v>
      </c>
      <c r="I1753" s="1" t="s">
        <v>72</v>
      </c>
      <c r="J1753">
        <v>11</v>
      </c>
      <c r="K1753" t="s">
        <v>60</v>
      </c>
      <c r="L1753">
        <v>6262</v>
      </c>
      <c r="S1753" s="74">
        <v>4.4870000000000001</v>
      </c>
      <c r="U1753" s="18">
        <v>0.5145601851851852</v>
      </c>
      <c r="V1753">
        <v>1.0898589999999999</v>
      </c>
      <c r="W1753" s="1" t="s">
        <v>448</v>
      </c>
      <c r="AB1753" t="s">
        <v>85</v>
      </c>
      <c r="AC1753" t="str">
        <f t="shared" si="35"/>
        <v>A2-11RT-B5</v>
      </c>
      <c r="AD1753" s="8">
        <v>43384</v>
      </c>
      <c r="AE1753">
        <v>31</v>
      </c>
      <c r="AF1753" t="s">
        <v>163</v>
      </c>
      <c r="AG1753" t="s">
        <v>956</v>
      </c>
      <c r="AI1753">
        <v>8</v>
      </c>
      <c r="AJ1753">
        <v>6</v>
      </c>
      <c r="AK1753" s="53">
        <v>0.58333333333333337</v>
      </c>
      <c r="AL1753" s="8">
        <v>43391</v>
      </c>
      <c r="AM1753" s="53">
        <v>0.82638888888888884</v>
      </c>
      <c r="AO1753">
        <v>4</v>
      </c>
      <c r="AP1753">
        <v>4</v>
      </c>
      <c r="AQ1753" s="8">
        <v>43391</v>
      </c>
      <c r="AR1753" s="53">
        <v>0.82638888888888884</v>
      </c>
      <c r="AS1753" s="8">
        <v>43392</v>
      </c>
      <c r="AT1753" s="53">
        <v>0.83333333333333337</v>
      </c>
      <c r="AV1753" s="8">
        <v>43392</v>
      </c>
      <c r="AW1753">
        <v>0</v>
      </c>
    </row>
    <row r="1754" spans="1:49" x14ac:dyDescent="0.25">
      <c r="A1754">
        <v>62</v>
      </c>
      <c r="B1754" t="s">
        <v>293</v>
      </c>
      <c r="C1754" t="s">
        <v>58</v>
      </c>
      <c r="G1754" s="1" t="s">
        <v>187</v>
      </c>
      <c r="I1754" s="1" t="s">
        <v>72</v>
      </c>
      <c r="J1754">
        <v>11</v>
      </c>
      <c r="K1754" t="s">
        <v>60</v>
      </c>
      <c r="L1754">
        <v>6262</v>
      </c>
      <c r="S1754" s="74">
        <v>2.8519999999999999</v>
      </c>
      <c r="U1754" s="18">
        <v>0.51556712962962969</v>
      </c>
      <c r="V1754">
        <v>0.21699180000000001</v>
      </c>
      <c r="W1754" s="1" t="s">
        <v>448</v>
      </c>
      <c r="AB1754" t="s">
        <v>86</v>
      </c>
      <c r="AC1754" t="str">
        <f t="shared" si="35"/>
        <v>A2-11SO-G8</v>
      </c>
      <c r="AF1754" t="s">
        <v>148</v>
      </c>
    </row>
    <row r="1755" spans="1:49" x14ac:dyDescent="0.25">
      <c r="A1755">
        <v>63</v>
      </c>
      <c r="B1755" t="s">
        <v>293</v>
      </c>
      <c r="C1755" t="s">
        <v>58</v>
      </c>
      <c r="G1755" s="1" t="s">
        <v>187</v>
      </c>
      <c r="I1755" s="1" t="s">
        <v>72</v>
      </c>
      <c r="J1755">
        <v>11</v>
      </c>
      <c r="K1755" t="s">
        <v>60</v>
      </c>
      <c r="L1755">
        <v>6262</v>
      </c>
      <c r="S1755" s="74">
        <v>4.3029999999999999</v>
      </c>
      <c r="U1755" s="18">
        <v>0.51642361111111112</v>
      </c>
      <c r="V1755">
        <v>0.36945470000000002</v>
      </c>
      <c r="W1755" s="1" t="s">
        <v>448</v>
      </c>
      <c r="AB1755" t="s">
        <v>85</v>
      </c>
      <c r="AC1755" t="str">
        <f t="shared" si="35"/>
        <v>A2-11RT-E8</v>
      </c>
      <c r="AF1755" t="s">
        <v>292</v>
      </c>
    </row>
    <row r="1756" spans="1:49" x14ac:dyDescent="0.25">
      <c r="A1756">
        <v>64</v>
      </c>
      <c r="B1756" t="s">
        <v>293</v>
      </c>
      <c r="C1756" t="s">
        <v>58</v>
      </c>
      <c r="G1756" s="1" t="s">
        <v>187</v>
      </c>
      <c r="I1756" s="1" t="s">
        <v>72</v>
      </c>
      <c r="J1756">
        <v>11</v>
      </c>
      <c r="K1756" t="s">
        <v>60</v>
      </c>
      <c r="L1756">
        <v>6262</v>
      </c>
      <c r="S1756" s="74">
        <v>2.4220000000000002</v>
      </c>
      <c r="U1756" s="18">
        <v>0.51731481481481478</v>
      </c>
      <c r="V1756" s="19">
        <v>1.8282380000000001E-2</v>
      </c>
      <c r="W1756" s="1" t="s">
        <v>448</v>
      </c>
      <c r="AB1756" t="s">
        <v>85</v>
      </c>
      <c r="AC1756" t="str">
        <f t="shared" si="35"/>
        <v>A2-11RT-C7</v>
      </c>
      <c r="AF1756" t="s">
        <v>135</v>
      </c>
    </row>
    <row r="1757" spans="1:49" x14ac:dyDescent="0.25">
      <c r="A1757">
        <v>65</v>
      </c>
      <c r="B1757" t="s">
        <v>293</v>
      </c>
      <c r="C1757" t="s">
        <v>58</v>
      </c>
      <c r="G1757" s="1" t="s">
        <v>187</v>
      </c>
      <c r="I1757" s="1" t="s">
        <v>72</v>
      </c>
      <c r="J1757">
        <v>11</v>
      </c>
      <c r="K1757" t="s">
        <v>60</v>
      </c>
      <c r="L1757">
        <v>6262</v>
      </c>
      <c r="S1757" s="74">
        <v>2.9590000000000001</v>
      </c>
      <c r="U1757" s="18">
        <v>0.5181365740740741</v>
      </c>
      <c r="V1757">
        <v>0.1099208</v>
      </c>
      <c r="W1757" s="1" t="s">
        <v>448</v>
      </c>
      <c r="AB1757" t="s">
        <v>85</v>
      </c>
      <c r="AC1757" t="str">
        <f t="shared" si="35"/>
        <v>A2-11RT-B11</v>
      </c>
      <c r="AF1757" t="s">
        <v>129</v>
      </c>
    </row>
    <row r="1758" spans="1:49" x14ac:dyDescent="0.25">
      <c r="A1758">
        <v>66</v>
      </c>
      <c r="B1758" t="s">
        <v>293</v>
      </c>
      <c r="C1758" t="s">
        <v>58</v>
      </c>
      <c r="G1758" s="1" t="s">
        <v>187</v>
      </c>
      <c r="I1758" s="1" t="s">
        <v>72</v>
      </c>
      <c r="J1758">
        <v>11</v>
      </c>
      <c r="K1758" t="s">
        <v>60</v>
      </c>
      <c r="L1758">
        <v>6262</v>
      </c>
      <c r="S1758" s="74">
        <v>3.93</v>
      </c>
      <c r="U1758" s="18">
        <v>0.51886574074074077</v>
      </c>
      <c r="V1758" s="19">
        <v>7.3909589999999997E-2</v>
      </c>
      <c r="W1758" s="1" t="s">
        <v>448</v>
      </c>
      <c r="AB1758" t="s">
        <v>86</v>
      </c>
      <c r="AC1758" t="str">
        <f t="shared" si="35"/>
        <v>A2-11SO-G11</v>
      </c>
      <c r="AF1758" t="s">
        <v>249</v>
      </c>
    </row>
    <row r="1759" spans="1:49" x14ac:dyDescent="0.25">
      <c r="A1759">
        <v>67</v>
      </c>
      <c r="B1759" t="s">
        <v>293</v>
      </c>
      <c r="C1759" t="s">
        <v>58</v>
      </c>
      <c r="G1759" s="1" t="s">
        <v>187</v>
      </c>
      <c r="I1759" s="1" t="s">
        <v>72</v>
      </c>
      <c r="J1759">
        <v>11</v>
      </c>
      <c r="K1759" t="s">
        <v>60</v>
      </c>
      <c r="L1759">
        <v>6262</v>
      </c>
      <c r="S1759" s="74">
        <v>4.91</v>
      </c>
      <c r="U1759" s="18">
        <v>0.51971064814814816</v>
      </c>
      <c r="V1759" s="19">
        <v>8.3124470000000006E-2</v>
      </c>
      <c r="W1759" s="1" t="s">
        <v>448</v>
      </c>
      <c r="AB1759" t="s">
        <v>85</v>
      </c>
      <c r="AC1759" t="str">
        <f t="shared" si="35"/>
        <v>A2-11RT-G9</v>
      </c>
      <c r="AD1759" s="8">
        <v>43403</v>
      </c>
      <c r="AE1759" s="83">
        <f>AD1759-I1759</f>
        <v>50</v>
      </c>
      <c r="AF1759" t="s">
        <v>159</v>
      </c>
      <c r="AG1759" t="s">
        <v>956</v>
      </c>
      <c r="AH1759" s="8">
        <v>43403</v>
      </c>
      <c r="AI1759">
        <v>16</v>
      </c>
      <c r="AJ1759">
        <v>2</v>
      </c>
      <c r="AK1759" s="53">
        <v>0.55555555555555558</v>
      </c>
      <c r="AL1759" s="8">
        <v>43412</v>
      </c>
      <c r="AM1759" s="53">
        <v>0.84375</v>
      </c>
      <c r="AV1759" s="8">
        <v>43412</v>
      </c>
      <c r="AW1759">
        <v>0</v>
      </c>
    </row>
    <row r="1760" spans="1:49" x14ac:dyDescent="0.25">
      <c r="A1760">
        <v>68</v>
      </c>
      <c r="B1760" t="s">
        <v>293</v>
      </c>
      <c r="C1760" t="s">
        <v>58</v>
      </c>
      <c r="G1760" s="1" t="s">
        <v>187</v>
      </c>
      <c r="I1760" s="1" t="s">
        <v>72</v>
      </c>
      <c r="J1760">
        <v>11</v>
      </c>
      <c r="K1760" t="s">
        <v>60</v>
      </c>
      <c r="L1760">
        <v>6262</v>
      </c>
      <c r="S1760" s="74">
        <v>5.6879999999999997</v>
      </c>
      <c r="U1760" s="18">
        <v>0.52060185185185182</v>
      </c>
      <c r="V1760">
        <v>1.3257810000000001</v>
      </c>
      <c r="W1760" s="1" t="s">
        <v>448</v>
      </c>
      <c r="AB1760" t="s">
        <v>85</v>
      </c>
      <c r="AC1760" t="str">
        <f t="shared" si="35"/>
        <v>A2-11RT-H2</v>
      </c>
      <c r="AD1760" s="8">
        <v>43383</v>
      </c>
      <c r="AE1760">
        <v>30</v>
      </c>
      <c r="AF1760" t="s">
        <v>122</v>
      </c>
      <c r="AG1760" t="s">
        <v>956</v>
      </c>
      <c r="AI1760">
        <v>4</v>
      </c>
      <c r="AJ1760">
        <v>2</v>
      </c>
      <c r="AK1760" s="53">
        <v>0.47500000000000003</v>
      </c>
      <c r="AL1760" s="8">
        <v>43390</v>
      </c>
      <c r="AM1760" s="53">
        <v>0.83333333333333337</v>
      </c>
      <c r="AO1760">
        <v>7</v>
      </c>
      <c r="AP1760">
        <v>10</v>
      </c>
      <c r="AQ1760" s="8">
        <v>43390</v>
      </c>
      <c r="AR1760" s="53">
        <v>0.83333333333333337</v>
      </c>
      <c r="AS1760" s="8">
        <v>43468</v>
      </c>
      <c r="AT1760" s="53">
        <v>0.83333333333333337</v>
      </c>
      <c r="AV1760" s="8">
        <v>43468</v>
      </c>
      <c r="AW1760">
        <v>0</v>
      </c>
    </row>
    <row r="1761" spans="1:49" x14ac:dyDescent="0.25">
      <c r="A1761">
        <v>69</v>
      </c>
      <c r="B1761" t="s">
        <v>293</v>
      </c>
      <c r="C1761" t="s">
        <v>58</v>
      </c>
      <c r="G1761" s="1" t="s">
        <v>187</v>
      </c>
      <c r="I1761" s="1" t="s">
        <v>72</v>
      </c>
      <c r="J1761">
        <v>11</v>
      </c>
      <c r="K1761" t="s">
        <v>60</v>
      </c>
      <c r="L1761">
        <v>6262</v>
      </c>
      <c r="S1761" s="74">
        <v>2.9689999999999999</v>
      </c>
      <c r="U1761" s="18">
        <v>0.52149305555555558</v>
      </c>
      <c r="V1761" s="19">
        <v>2.0307760000000001E-2</v>
      </c>
      <c r="W1761" s="1" t="s">
        <v>448</v>
      </c>
      <c r="AB1761" t="s">
        <v>86</v>
      </c>
      <c r="AC1761" t="str">
        <f t="shared" si="35"/>
        <v>A2-11SO-C5</v>
      </c>
      <c r="AF1761" t="s">
        <v>123</v>
      </c>
    </row>
    <row r="1762" spans="1:49" x14ac:dyDescent="0.25">
      <c r="A1762">
        <v>70</v>
      </c>
      <c r="B1762" t="s">
        <v>293</v>
      </c>
      <c r="C1762" t="s">
        <v>58</v>
      </c>
      <c r="G1762" s="1" t="s">
        <v>187</v>
      </c>
      <c r="I1762" s="1" t="s">
        <v>72</v>
      </c>
      <c r="J1762">
        <v>11</v>
      </c>
      <c r="K1762" t="s">
        <v>60</v>
      </c>
      <c r="L1762">
        <v>6262</v>
      </c>
      <c r="S1762" s="74">
        <v>4.7450000000000001</v>
      </c>
      <c r="U1762" s="18">
        <v>0.52216435185185184</v>
      </c>
      <c r="V1762">
        <v>1.1304650000000001</v>
      </c>
      <c r="W1762" s="1" t="s">
        <v>448</v>
      </c>
      <c r="AB1762" t="s">
        <v>86</v>
      </c>
      <c r="AC1762" t="str">
        <f t="shared" si="35"/>
        <v>A2-11SO-C6</v>
      </c>
      <c r="AF1762" t="s">
        <v>168</v>
      </c>
    </row>
    <row r="1763" spans="1:49" x14ac:dyDescent="0.25">
      <c r="A1763">
        <v>71</v>
      </c>
      <c r="B1763" t="s">
        <v>293</v>
      </c>
      <c r="C1763" t="s">
        <v>58</v>
      </c>
      <c r="G1763" s="1" t="s">
        <v>187</v>
      </c>
      <c r="I1763" s="1" t="s">
        <v>72</v>
      </c>
      <c r="J1763">
        <v>11</v>
      </c>
      <c r="K1763" t="s">
        <v>60</v>
      </c>
      <c r="L1763">
        <v>6262</v>
      </c>
      <c r="S1763" s="74">
        <v>3.4580000000000002</v>
      </c>
      <c r="U1763" s="18">
        <v>0.52312499999999995</v>
      </c>
      <c r="V1763">
        <v>2.2443689999999998</v>
      </c>
      <c r="W1763" s="1" t="s">
        <v>448</v>
      </c>
      <c r="AB1763" t="s">
        <v>85</v>
      </c>
      <c r="AC1763" t="str">
        <f t="shared" si="35"/>
        <v>A2-11RT-A10</v>
      </c>
      <c r="AF1763" t="s">
        <v>138</v>
      </c>
    </row>
    <row r="1764" spans="1:49" x14ac:dyDescent="0.25">
      <c r="A1764">
        <v>72</v>
      </c>
      <c r="B1764" t="s">
        <v>293</v>
      </c>
      <c r="C1764" t="s">
        <v>58</v>
      </c>
      <c r="G1764" s="1" t="s">
        <v>187</v>
      </c>
      <c r="I1764" s="1" t="s">
        <v>72</v>
      </c>
      <c r="J1764">
        <v>11</v>
      </c>
      <c r="K1764" t="s">
        <v>60</v>
      </c>
      <c r="L1764">
        <v>6262</v>
      </c>
      <c r="S1764" s="74">
        <v>3.6160000000000001</v>
      </c>
      <c r="U1764" s="18">
        <v>0.52415509259259252</v>
      </c>
      <c r="V1764">
        <v>0.85006740000000003</v>
      </c>
      <c r="W1764" s="1" t="s">
        <v>448</v>
      </c>
      <c r="AB1764" t="s">
        <v>85</v>
      </c>
      <c r="AC1764" t="str">
        <f t="shared" si="35"/>
        <v>A2-11RT-F7</v>
      </c>
      <c r="AF1764" t="s">
        <v>171</v>
      </c>
    </row>
    <row r="1765" spans="1:49" x14ac:dyDescent="0.25">
      <c r="A1765">
        <v>73</v>
      </c>
      <c r="B1765" t="s">
        <v>293</v>
      </c>
      <c r="C1765" t="s">
        <v>58</v>
      </c>
      <c r="G1765" s="1" t="s">
        <v>187</v>
      </c>
      <c r="I1765" s="1" t="s">
        <v>72</v>
      </c>
      <c r="J1765">
        <v>11</v>
      </c>
      <c r="K1765" t="s">
        <v>60</v>
      </c>
      <c r="L1765">
        <v>6262</v>
      </c>
      <c r="S1765" s="74">
        <v>1.208</v>
      </c>
      <c r="U1765" s="18">
        <v>0.52511574074074074</v>
      </c>
      <c r="V1765" s="19">
        <v>2.2559989999999999E-2</v>
      </c>
      <c r="W1765" s="1" t="s">
        <v>448</v>
      </c>
      <c r="AB1765" t="s">
        <v>85</v>
      </c>
      <c r="AC1765" t="str">
        <f t="shared" si="35"/>
        <v>A2-11RT-B1</v>
      </c>
      <c r="AF1765" t="s">
        <v>169</v>
      </c>
    </row>
    <row r="1766" spans="1:49" x14ac:dyDescent="0.25">
      <c r="A1766">
        <v>74</v>
      </c>
      <c r="B1766" t="s">
        <v>293</v>
      </c>
      <c r="C1766" t="s">
        <v>58</v>
      </c>
      <c r="G1766" s="1" t="s">
        <v>187</v>
      </c>
      <c r="I1766" s="1" t="s">
        <v>72</v>
      </c>
      <c r="J1766">
        <v>11</v>
      </c>
      <c r="K1766" t="s">
        <v>60</v>
      </c>
      <c r="L1766">
        <v>6262</v>
      </c>
      <c r="S1766" s="74">
        <v>2.7730000000000001</v>
      </c>
      <c r="U1766" s="18">
        <v>0.52608796296296301</v>
      </c>
      <c r="V1766" s="19">
        <v>8.8094469999999994E-2</v>
      </c>
      <c r="W1766" s="1" t="s">
        <v>448</v>
      </c>
      <c r="AB1766" t="s">
        <v>86</v>
      </c>
      <c r="AC1766" t="str">
        <f t="shared" si="35"/>
        <v>A2-11SO-A4</v>
      </c>
      <c r="AF1766" t="s">
        <v>252</v>
      </c>
    </row>
    <row r="1767" spans="1:49" x14ac:dyDescent="0.25">
      <c r="A1767">
        <v>75</v>
      </c>
      <c r="B1767" t="s">
        <v>293</v>
      </c>
      <c r="C1767" t="s">
        <v>58</v>
      </c>
      <c r="G1767" s="1" t="s">
        <v>187</v>
      </c>
      <c r="I1767" s="1" t="s">
        <v>72</v>
      </c>
      <c r="J1767">
        <v>11</v>
      </c>
      <c r="K1767" t="s">
        <v>60</v>
      </c>
      <c r="L1767">
        <v>6262</v>
      </c>
      <c r="S1767" s="74">
        <v>3.8759999999999999</v>
      </c>
      <c r="U1767" s="18">
        <v>0.52694444444444444</v>
      </c>
      <c r="V1767">
        <v>0.71007730000000002</v>
      </c>
      <c r="W1767" s="1" t="s">
        <v>448</v>
      </c>
      <c r="AB1767" t="s">
        <v>85</v>
      </c>
      <c r="AC1767" t="str">
        <f t="shared" si="35"/>
        <v>A2-11RT-H9</v>
      </c>
      <c r="AF1767" t="s">
        <v>287</v>
      </c>
    </row>
    <row r="1768" spans="1:49" x14ac:dyDescent="0.25">
      <c r="A1768">
        <v>76</v>
      </c>
      <c r="B1768" t="s">
        <v>293</v>
      </c>
      <c r="C1768" t="s">
        <v>608</v>
      </c>
      <c r="G1768" s="1" t="s">
        <v>187</v>
      </c>
      <c r="I1768" s="1" t="s">
        <v>72</v>
      </c>
      <c r="J1768">
        <v>11</v>
      </c>
      <c r="K1768" t="s">
        <v>60</v>
      </c>
      <c r="L1768">
        <v>6262</v>
      </c>
      <c r="W1768" s="1" t="s">
        <v>448</v>
      </c>
    </row>
    <row r="1769" spans="1:49" x14ac:dyDescent="0.25">
      <c r="A1769">
        <v>77</v>
      </c>
      <c r="B1769" t="s">
        <v>293</v>
      </c>
      <c r="C1769" t="s">
        <v>608</v>
      </c>
      <c r="G1769" s="1" t="s">
        <v>187</v>
      </c>
      <c r="I1769" s="1" t="s">
        <v>72</v>
      </c>
      <c r="J1769">
        <v>11</v>
      </c>
      <c r="K1769" t="s">
        <v>60</v>
      </c>
      <c r="L1769">
        <v>6262</v>
      </c>
      <c r="T1769" s="53">
        <v>0.44513888888888892</v>
      </c>
      <c r="U1769" s="18">
        <v>0.52788194444444447</v>
      </c>
      <c r="V1769" s="19">
        <v>1.8548809999999999E-2</v>
      </c>
      <c r="W1769" s="1" t="s">
        <v>448</v>
      </c>
    </row>
    <row r="1770" spans="1:49" x14ac:dyDescent="0.25">
      <c r="A1770">
        <v>51</v>
      </c>
      <c r="B1770" t="s">
        <v>229</v>
      </c>
      <c r="C1770" t="s">
        <v>58</v>
      </c>
      <c r="G1770" s="1" t="s">
        <v>187</v>
      </c>
      <c r="I1770" s="1" t="s">
        <v>72</v>
      </c>
      <c r="J1770">
        <v>11</v>
      </c>
      <c r="K1770" t="s">
        <v>60</v>
      </c>
      <c r="L1770">
        <v>7000</v>
      </c>
      <c r="S1770" s="74">
        <v>8.5220000000000002</v>
      </c>
      <c r="T1770" s="53">
        <v>0.44513888888888892</v>
      </c>
      <c r="U1770" s="18">
        <v>0.50546296296296289</v>
      </c>
      <c r="V1770" s="19">
        <v>8.8862750000000004E-2</v>
      </c>
      <c r="W1770" s="1" t="s">
        <v>448</v>
      </c>
      <c r="AB1770" t="s">
        <v>86</v>
      </c>
      <c r="AC1770" t="str">
        <f t="shared" ref="AC1770:AC1794" si="36">"A2-11"&amp;AB1770&amp;"-"&amp;AF1770</f>
        <v>A2-11SO-G4</v>
      </c>
      <c r="AF1770" t="s">
        <v>243</v>
      </c>
    </row>
    <row r="1771" spans="1:49" x14ac:dyDescent="0.25">
      <c r="A1771">
        <v>52</v>
      </c>
      <c r="B1771" t="s">
        <v>229</v>
      </c>
      <c r="C1771" t="s">
        <v>58</v>
      </c>
      <c r="G1771" s="1" t="s">
        <v>187</v>
      </c>
      <c r="I1771" s="1" t="s">
        <v>72</v>
      </c>
      <c r="J1771">
        <v>11</v>
      </c>
      <c r="K1771" t="s">
        <v>60</v>
      </c>
      <c r="L1771">
        <v>7000</v>
      </c>
      <c r="U1771" s="26"/>
      <c r="W1771" s="1" t="s">
        <v>448</v>
      </c>
      <c r="Z1771" t="s">
        <v>1026</v>
      </c>
      <c r="AB1771" t="s">
        <v>85</v>
      </c>
      <c r="AC1771" t="str">
        <f t="shared" si="36"/>
        <v>A2-11RT-</v>
      </c>
    </row>
    <row r="1772" spans="1:49" x14ac:dyDescent="0.25">
      <c r="A1772">
        <v>53</v>
      </c>
      <c r="B1772" t="s">
        <v>229</v>
      </c>
      <c r="C1772" t="s">
        <v>58</v>
      </c>
      <c r="G1772" s="1" t="s">
        <v>187</v>
      </c>
      <c r="I1772" s="1" t="s">
        <v>72</v>
      </c>
      <c r="J1772">
        <v>11</v>
      </c>
      <c r="K1772" t="s">
        <v>60</v>
      </c>
      <c r="L1772">
        <v>7000</v>
      </c>
      <c r="S1772" s="74">
        <v>2.278</v>
      </c>
      <c r="U1772" s="18">
        <v>0.50767361111111109</v>
      </c>
      <c r="V1772" s="19">
        <v>3.7374539999999998E-2</v>
      </c>
      <c r="W1772" s="1" t="s">
        <v>448</v>
      </c>
      <c r="AB1772" t="s">
        <v>86</v>
      </c>
      <c r="AC1772" t="str">
        <f t="shared" si="36"/>
        <v>A2-11SO-A7</v>
      </c>
      <c r="AF1772" t="s">
        <v>164</v>
      </c>
    </row>
    <row r="1773" spans="1:49" x14ac:dyDescent="0.25">
      <c r="A1773">
        <v>54</v>
      </c>
      <c r="B1773" t="s">
        <v>229</v>
      </c>
      <c r="C1773" t="s">
        <v>58</v>
      </c>
      <c r="G1773" s="1" t="s">
        <v>187</v>
      </c>
      <c r="I1773" s="1" t="s">
        <v>72</v>
      </c>
      <c r="J1773">
        <v>11</v>
      </c>
      <c r="K1773" t="s">
        <v>60</v>
      </c>
      <c r="L1773">
        <v>7000</v>
      </c>
      <c r="S1773" s="74">
        <v>7.6459999999999999</v>
      </c>
      <c r="U1773" s="18">
        <v>0.50842592592592595</v>
      </c>
      <c r="V1773" s="19">
        <v>7.4528209999999998E-2</v>
      </c>
      <c r="W1773" s="1" t="s">
        <v>448</v>
      </c>
      <c r="AB1773" t="s">
        <v>85</v>
      </c>
      <c r="AC1773" t="str">
        <f t="shared" si="36"/>
        <v>A2-11RT-D8</v>
      </c>
      <c r="AF1773" t="s">
        <v>170</v>
      </c>
    </row>
    <row r="1774" spans="1:49" x14ac:dyDescent="0.25">
      <c r="A1774">
        <v>55</v>
      </c>
      <c r="B1774" t="s">
        <v>229</v>
      </c>
      <c r="C1774" t="s">
        <v>58</v>
      </c>
      <c r="G1774" s="1" t="s">
        <v>187</v>
      </c>
      <c r="I1774" s="1" t="s">
        <v>72</v>
      </c>
      <c r="J1774">
        <v>11</v>
      </c>
      <c r="K1774" t="s">
        <v>60</v>
      </c>
      <c r="L1774">
        <v>7000</v>
      </c>
      <c r="S1774" s="74">
        <v>4.4240000000000004</v>
      </c>
      <c r="U1774" s="18">
        <v>0.50935185185185183</v>
      </c>
      <c r="V1774">
        <v>0.67512269999999996</v>
      </c>
      <c r="W1774" s="1" t="s">
        <v>448</v>
      </c>
      <c r="AB1774" t="s">
        <v>85</v>
      </c>
      <c r="AC1774" t="str">
        <f t="shared" si="36"/>
        <v>A2-11RT-A1</v>
      </c>
      <c r="AD1774" s="8">
        <v>43383</v>
      </c>
      <c r="AE1774">
        <v>30</v>
      </c>
      <c r="AF1774" t="s">
        <v>247</v>
      </c>
      <c r="AG1774" t="s">
        <v>956</v>
      </c>
      <c r="AI1774">
        <v>1</v>
      </c>
      <c r="AJ1774">
        <v>2</v>
      </c>
      <c r="AK1774" s="53">
        <v>0.47500000000000003</v>
      </c>
      <c r="AL1774" s="8">
        <v>43390</v>
      </c>
      <c r="AM1774" s="53">
        <v>0.83333333333333337</v>
      </c>
      <c r="AO1774">
        <v>7</v>
      </c>
      <c r="AP1774">
        <v>11</v>
      </c>
      <c r="AQ1774" s="8">
        <v>43390</v>
      </c>
      <c r="AR1774" s="53">
        <v>0.83333333333333337</v>
      </c>
      <c r="AS1774" s="8">
        <v>43420</v>
      </c>
      <c r="AT1774" s="53">
        <v>0.83333333333333337</v>
      </c>
      <c r="AV1774" s="8">
        <v>43420</v>
      </c>
      <c r="AW1774">
        <v>0</v>
      </c>
    </row>
    <row r="1775" spans="1:49" x14ac:dyDescent="0.25">
      <c r="A1775">
        <v>56</v>
      </c>
      <c r="B1775" t="s">
        <v>229</v>
      </c>
      <c r="C1775" t="s">
        <v>58</v>
      </c>
      <c r="G1775" s="1" t="s">
        <v>187</v>
      </c>
      <c r="I1775" s="1" t="s">
        <v>72</v>
      </c>
      <c r="J1775">
        <v>11</v>
      </c>
      <c r="K1775" t="s">
        <v>60</v>
      </c>
      <c r="L1775">
        <v>7000</v>
      </c>
      <c r="S1775" s="74">
        <v>6.835</v>
      </c>
      <c r="U1775" s="18">
        <v>0.51033564814814814</v>
      </c>
      <c r="V1775">
        <v>7.2163599999999994E-2</v>
      </c>
      <c r="W1775" s="1" t="s">
        <v>448</v>
      </c>
      <c r="AB1775" t="s">
        <v>85</v>
      </c>
      <c r="AC1775" t="str">
        <f t="shared" si="36"/>
        <v>A2-11RT-H7</v>
      </c>
      <c r="AF1775" t="s">
        <v>286</v>
      </c>
    </row>
    <row r="1776" spans="1:49" x14ac:dyDescent="0.25">
      <c r="A1776">
        <v>57</v>
      </c>
      <c r="B1776" t="s">
        <v>229</v>
      </c>
      <c r="C1776" t="s">
        <v>58</v>
      </c>
      <c r="G1776" s="1" t="s">
        <v>187</v>
      </c>
      <c r="I1776" s="1" t="s">
        <v>72</v>
      </c>
      <c r="J1776">
        <v>11</v>
      </c>
      <c r="K1776" t="s">
        <v>60</v>
      </c>
      <c r="L1776">
        <v>7000</v>
      </c>
      <c r="S1776" s="74">
        <v>5.4589999999999996</v>
      </c>
      <c r="U1776" s="18">
        <v>0.51118055555555553</v>
      </c>
      <c r="V1776">
        <v>0.78151159999999997</v>
      </c>
      <c r="W1776" s="1" t="s">
        <v>448</v>
      </c>
      <c r="AB1776" t="s">
        <v>86</v>
      </c>
      <c r="AC1776" t="str">
        <f t="shared" si="36"/>
        <v>A2-11SO-H4</v>
      </c>
      <c r="AF1776" t="s">
        <v>140</v>
      </c>
    </row>
    <row r="1777" spans="1:39" x14ac:dyDescent="0.25">
      <c r="A1777">
        <v>58</v>
      </c>
      <c r="B1777" t="s">
        <v>229</v>
      </c>
      <c r="C1777" t="s">
        <v>58</v>
      </c>
      <c r="G1777" s="1" t="s">
        <v>187</v>
      </c>
      <c r="I1777" s="1" t="s">
        <v>72</v>
      </c>
      <c r="J1777">
        <v>11</v>
      </c>
      <c r="K1777" t="s">
        <v>60</v>
      </c>
      <c r="L1777">
        <v>7000</v>
      </c>
      <c r="S1777" s="74">
        <v>5.8719999999999999</v>
      </c>
      <c r="U1777" s="18">
        <v>0.5121296296296296</v>
      </c>
      <c r="V1777" s="19">
        <v>1.686211E-2</v>
      </c>
      <c r="W1777" s="1" t="s">
        <v>448</v>
      </c>
      <c r="AB1777" t="s">
        <v>86</v>
      </c>
      <c r="AC1777" t="str">
        <f t="shared" si="36"/>
        <v>A2-11SO-E3</v>
      </c>
      <c r="AF1777" t="s">
        <v>179</v>
      </c>
    </row>
    <row r="1778" spans="1:39" x14ac:dyDescent="0.25">
      <c r="A1778">
        <v>59</v>
      </c>
      <c r="B1778" t="s">
        <v>229</v>
      </c>
      <c r="C1778" t="s">
        <v>58</v>
      </c>
      <c r="G1778" s="1" t="s">
        <v>187</v>
      </c>
      <c r="I1778" s="1" t="s">
        <v>72</v>
      </c>
      <c r="J1778">
        <v>11</v>
      </c>
      <c r="K1778" t="s">
        <v>60</v>
      </c>
      <c r="L1778">
        <v>7000</v>
      </c>
      <c r="S1778" s="74">
        <v>5.5540000000000003</v>
      </c>
      <c r="U1778" s="18">
        <v>0.51291666666666669</v>
      </c>
      <c r="V1778">
        <v>0.1374117</v>
      </c>
      <c r="W1778" s="1" t="s">
        <v>448</v>
      </c>
      <c r="AB1778" t="s">
        <v>86</v>
      </c>
      <c r="AC1778" t="str">
        <f t="shared" si="36"/>
        <v>A2-11SO-B3</v>
      </c>
      <c r="AF1778" t="s">
        <v>242</v>
      </c>
    </row>
    <row r="1779" spans="1:39" x14ac:dyDescent="0.25">
      <c r="A1779">
        <v>60</v>
      </c>
      <c r="B1779" t="s">
        <v>229</v>
      </c>
      <c r="C1779" t="s">
        <v>58</v>
      </c>
      <c r="G1779" s="1" t="s">
        <v>187</v>
      </c>
      <c r="I1779" s="1" t="s">
        <v>72</v>
      </c>
      <c r="J1779">
        <v>11</v>
      </c>
      <c r="K1779" t="s">
        <v>60</v>
      </c>
      <c r="L1779">
        <v>7000</v>
      </c>
      <c r="S1779" s="74">
        <v>5.6520000000000001</v>
      </c>
      <c r="U1779" s="18">
        <v>0.51377314814814812</v>
      </c>
      <c r="V1779" s="19">
        <v>4.5452840000000001E-2</v>
      </c>
      <c r="W1779" s="1" t="s">
        <v>448</v>
      </c>
      <c r="AB1779" t="s">
        <v>85</v>
      </c>
      <c r="AC1779" t="str">
        <f t="shared" si="36"/>
        <v>A2-11RT-D4</v>
      </c>
      <c r="AF1779" t="s">
        <v>236</v>
      </c>
    </row>
    <row r="1780" spans="1:39" x14ac:dyDescent="0.25">
      <c r="A1780">
        <v>61</v>
      </c>
      <c r="B1780" t="s">
        <v>229</v>
      </c>
      <c r="C1780" t="s">
        <v>58</v>
      </c>
      <c r="G1780" s="1" t="s">
        <v>187</v>
      </c>
      <c r="I1780" s="1" t="s">
        <v>72</v>
      </c>
      <c r="J1780">
        <v>11</v>
      </c>
      <c r="K1780" t="s">
        <v>60</v>
      </c>
      <c r="L1780">
        <v>7000</v>
      </c>
      <c r="S1780" s="74">
        <v>4.7110000000000003</v>
      </c>
      <c r="U1780" s="18">
        <v>0.5145601851851852</v>
      </c>
      <c r="V1780">
        <v>5.3324299999999998E-2</v>
      </c>
      <c r="W1780" s="1" t="s">
        <v>448</v>
      </c>
      <c r="AB1780" t="s">
        <v>86</v>
      </c>
      <c r="AC1780" t="str">
        <f t="shared" si="36"/>
        <v>A2-11SO-C4</v>
      </c>
      <c r="AF1780" t="s">
        <v>161</v>
      </c>
    </row>
    <row r="1781" spans="1:39" x14ac:dyDescent="0.25">
      <c r="A1781">
        <v>62</v>
      </c>
      <c r="B1781" t="s">
        <v>229</v>
      </c>
      <c r="C1781" t="s">
        <v>58</v>
      </c>
      <c r="G1781" s="1" t="s">
        <v>187</v>
      </c>
      <c r="I1781" s="1" t="s">
        <v>72</v>
      </c>
      <c r="J1781">
        <v>11</v>
      </c>
      <c r="K1781" t="s">
        <v>60</v>
      </c>
      <c r="L1781">
        <v>7000</v>
      </c>
      <c r="S1781" s="74">
        <v>6.7220000000000004</v>
      </c>
      <c r="U1781" s="18">
        <v>0.51556712962962969</v>
      </c>
      <c r="V1781" s="19">
        <v>9.9223350000000002E-2</v>
      </c>
      <c r="W1781" s="1" t="s">
        <v>448</v>
      </c>
      <c r="AB1781" t="s">
        <v>86</v>
      </c>
      <c r="AC1781" t="str">
        <f t="shared" si="36"/>
        <v>A2-11SO-G1</v>
      </c>
      <c r="AF1781" t="s">
        <v>290</v>
      </c>
    </row>
    <row r="1782" spans="1:39" x14ac:dyDescent="0.25">
      <c r="A1782">
        <v>63</v>
      </c>
      <c r="B1782" t="s">
        <v>229</v>
      </c>
      <c r="C1782" t="s">
        <v>58</v>
      </c>
      <c r="G1782" s="1" t="s">
        <v>187</v>
      </c>
      <c r="I1782" s="1" t="s">
        <v>72</v>
      </c>
      <c r="J1782">
        <v>11</v>
      </c>
      <c r="K1782" t="s">
        <v>60</v>
      </c>
      <c r="L1782">
        <v>7000</v>
      </c>
      <c r="S1782" s="74">
        <v>6.11</v>
      </c>
      <c r="U1782" s="18">
        <v>0.51642361111111112</v>
      </c>
      <c r="V1782" s="19">
        <v>8.7300840000000005E-2</v>
      </c>
      <c r="W1782" s="1" t="s">
        <v>448</v>
      </c>
      <c r="AB1782" t="s">
        <v>86</v>
      </c>
      <c r="AC1782" t="str">
        <f t="shared" si="36"/>
        <v>A2-11SO-G6</v>
      </c>
      <c r="AF1782" t="s">
        <v>235</v>
      </c>
    </row>
    <row r="1783" spans="1:39" x14ac:dyDescent="0.25">
      <c r="A1783">
        <v>64</v>
      </c>
      <c r="B1783" t="s">
        <v>229</v>
      </c>
      <c r="C1783" t="s">
        <v>58</v>
      </c>
      <c r="G1783" s="1" t="s">
        <v>187</v>
      </c>
      <c r="I1783" s="1" t="s">
        <v>72</v>
      </c>
      <c r="J1783">
        <v>11</v>
      </c>
      <c r="K1783" t="s">
        <v>60</v>
      </c>
      <c r="L1783">
        <v>7000</v>
      </c>
      <c r="S1783" s="74">
        <v>5.6710000000000003</v>
      </c>
      <c r="U1783" s="18">
        <v>0.51731481481481478</v>
      </c>
      <c r="V1783">
        <v>0.11717959999999999</v>
      </c>
      <c r="W1783" s="1" t="s">
        <v>448</v>
      </c>
      <c r="AB1783" t="s">
        <v>85</v>
      </c>
      <c r="AC1783" t="str">
        <f t="shared" si="36"/>
        <v>A2-11RT-D1</v>
      </c>
      <c r="AF1783" t="s">
        <v>288</v>
      </c>
    </row>
    <row r="1784" spans="1:39" x14ac:dyDescent="0.25">
      <c r="A1784">
        <v>65</v>
      </c>
      <c r="B1784" t="s">
        <v>229</v>
      </c>
      <c r="C1784" t="s">
        <v>58</v>
      </c>
      <c r="G1784" s="1" t="s">
        <v>187</v>
      </c>
      <c r="I1784" s="1" t="s">
        <v>72</v>
      </c>
      <c r="J1784">
        <v>11</v>
      </c>
      <c r="K1784" t="s">
        <v>60</v>
      </c>
      <c r="L1784">
        <v>7000</v>
      </c>
      <c r="S1784" s="74">
        <v>2.508</v>
      </c>
      <c r="U1784" s="18">
        <v>0.5181365740740741</v>
      </c>
      <c r="V1784" s="19">
        <v>9.211248E-3</v>
      </c>
      <c r="W1784" s="1" t="s">
        <v>448</v>
      </c>
      <c r="AB1784" t="s">
        <v>85</v>
      </c>
      <c r="AC1784" t="str">
        <f t="shared" si="36"/>
        <v>A2-11RT-D6</v>
      </c>
      <c r="AF1784" t="s">
        <v>160</v>
      </c>
    </row>
    <row r="1785" spans="1:39" x14ac:dyDescent="0.25">
      <c r="A1785">
        <v>66</v>
      </c>
      <c r="B1785" t="s">
        <v>229</v>
      </c>
      <c r="C1785" t="s">
        <v>58</v>
      </c>
      <c r="G1785" s="1" t="s">
        <v>187</v>
      </c>
      <c r="I1785" s="1" t="s">
        <v>72</v>
      </c>
      <c r="J1785">
        <v>11</v>
      </c>
      <c r="K1785" t="s">
        <v>60</v>
      </c>
      <c r="L1785">
        <v>7000</v>
      </c>
      <c r="S1785" s="74">
        <v>6.1040000000000001</v>
      </c>
      <c r="U1785" s="18">
        <v>0.51886574074074077</v>
      </c>
      <c r="V1785" s="19">
        <v>4.3321610000000003E-2</v>
      </c>
      <c r="W1785" s="1" t="s">
        <v>448</v>
      </c>
      <c r="AB1785" t="s">
        <v>85</v>
      </c>
      <c r="AC1785" t="str">
        <f t="shared" si="36"/>
        <v>A2-11RT-F3</v>
      </c>
      <c r="AD1785" s="8">
        <v>43380</v>
      </c>
      <c r="AE1785">
        <v>27</v>
      </c>
      <c r="AF1785" t="s">
        <v>241</v>
      </c>
      <c r="AG1785" t="s">
        <v>593</v>
      </c>
      <c r="AI1785">
        <v>9</v>
      </c>
      <c r="AJ1785">
        <v>1</v>
      </c>
      <c r="AK1785" s="53">
        <v>0.52430555555555558</v>
      </c>
      <c r="AL1785" s="8">
        <v>43389</v>
      </c>
      <c r="AM1785" s="53">
        <v>0.53819444444444442</v>
      </c>
    </row>
    <row r="1786" spans="1:39" x14ac:dyDescent="0.25">
      <c r="A1786">
        <v>67</v>
      </c>
      <c r="B1786" t="s">
        <v>229</v>
      </c>
      <c r="C1786" t="s">
        <v>58</v>
      </c>
      <c r="G1786" s="1" t="s">
        <v>187</v>
      </c>
      <c r="I1786" s="1" t="s">
        <v>72</v>
      </c>
      <c r="J1786">
        <v>11</v>
      </c>
      <c r="K1786" t="s">
        <v>60</v>
      </c>
      <c r="L1786">
        <v>7000</v>
      </c>
      <c r="S1786" s="74">
        <v>1.6679999999999999</v>
      </c>
      <c r="U1786" s="18">
        <v>0.51971064814814816</v>
      </c>
      <c r="V1786" s="19">
        <v>1.068267E-2</v>
      </c>
      <c r="W1786" s="1" t="s">
        <v>448</v>
      </c>
      <c r="AB1786" t="s">
        <v>85</v>
      </c>
      <c r="AC1786" t="str">
        <f t="shared" si="36"/>
        <v>A2-11RT-E11</v>
      </c>
      <c r="AF1786" t="s">
        <v>338</v>
      </c>
    </row>
    <row r="1787" spans="1:39" x14ac:dyDescent="0.25">
      <c r="A1787">
        <v>68</v>
      </c>
      <c r="B1787" t="s">
        <v>229</v>
      </c>
      <c r="C1787" t="s">
        <v>58</v>
      </c>
      <c r="G1787" s="1" t="s">
        <v>187</v>
      </c>
      <c r="I1787" s="1" t="s">
        <v>72</v>
      </c>
      <c r="J1787">
        <v>11</v>
      </c>
      <c r="K1787" t="s">
        <v>60</v>
      </c>
      <c r="L1787">
        <v>7000</v>
      </c>
      <c r="S1787" s="74">
        <v>5.431</v>
      </c>
      <c r="U1787" s="18">
        <v>0.52060185185185182</v>
      </c>
      <c r="V1787" s="19">
        <v>9.208732E-2</v>
      </c>
      <c r="W1787" s="1" t="s">
        <v>448</v>
      </c>
      <c r="AB1787" t="s">
        <v>85</v>
      </c>
      <c r="AC1787" t="str">
        <f t="shared" si="36"/>
        <v>A2-11RT-D11</v>
      </c>
      <c r="AF1787" t="s">
        <v>128</v>
      </c>
    </row>
    <row r="1788" spans="1:39" x14ac:dyDescent="0.25">
      <c r="A1788">
        <v>69</v>
      </c>
      <c r="B1788" t="s">
        <v>229</v>
      </c>
      <c r="C1788" t="s">
        <v>58</v>
      </c>
      <c r="G1788" s="1" t="s">
        <v>187</v>
      </c>
      <c r="I1788" s="1" t="s">
        <v>72</v>
      </c>
      <c r="J1788">
        <v>11</v>
      </c>
      <c r="K1788" t="s">
        <v>60</v>
      </c>
      <c r="L1788">
        <v>7000</v>
      </c>
      <c r="S1788" s="74">
        <v>5.1980000000000004</v>
      </c>
      <c r="U1788" s="18">
        <v>0.52149305555555558</v>
      </c>
      <c r="V1788">
        <v>3.8501399999999998E-2</v>
      </c>
      <c r="W1788" s="1" t="s">
        <v>448</v>
      </c>
      <c r="AB1788" t="s">
        <v>85</v>
      </c>
      <c r="AC1788" t="str">
        <f t="shared" si="36"/>
        <v>A2-11RT-D2</v>
      </c>
      <c r="AF1788" t="s">
        <v>172</v>
      </c>
    </row>
    <row r="1789" spans="1:39" x14ac:dyDescent="0.25">
      <c r="A1789">
        <v>70</v>
      </c>
      <c r="B1789" t="s">
        <v>229</v>
      </c>
      <c r="C1789" t="s">
        <v>58</v>
      </c>
      <c r="G1789" s="1" t="s">
        <v>187</v>
      </c>
      <c r="I1789" s="1" t="s">
        <v>72</v>
      </c>
      <c r="J1789">
        <v>11</v>
      </c>
      <c r="K1789" t="s">
        <v>60</v>
      </c>
      <c r="L1789">
        <v>7000</v>
      </c>
      <c r="S1789" s="74">
        <v>5.27</v>
      </c>
      <c r="U1789" s="18">
        <v>0.52216435185185184</v>
      </c>
      <c r="V1789">
        <v>9.9991800000000006E-2</v>
      </c>
      <c r="W1789" s="1" t="s">
        <v>448</v>
      </c>
      <c r="AB1789" t="s">
        <v>85</v>
      </c>
      <c r="AC1789" t="str">
        <f t="shared" si="36"/>
        <v>A2-11RT-E5</v>
      </c>
      <c r="AF1789" t="s">
        <v>305</v>
      </c>
    </row>
    <row r="1790" spans="1:39" x14ac:dyDescent="0.25">
      <c r="A1790">
        <v>71</v>
      </c>
      <c r="B1790" t="s">
        <v>229</v>
      </c>
      <c r="C1790" t="s">
        <v>58</v>
      </c>
      <c r="G1790" s="1" t="s">
        <v>187</v>
      </c>
      <c r="I1790" s="1" t="s">
        <v>72</v>
      </c>
      <c r="J1790">
        <v>11</v>
      </c>
      <c r="K1790" t="s">
        <v>60</v>
      </c>
      <c r="L1790">
        <v>7000</v>
      </c>
      <c r="S1790" s="74">
        <v>6.1120000000000001</v>
      </c>
      <c r="U1790" s="18">
        <v>0.52312499999999995</v>
      </c>
      <c r="V1790">
        <v>0.85968219999999995</v>
      </c>
      <c r="W1790" s="1" t="s">
        <v>448</v>
      </c>
      <c r="AB1790" t="s">
        <v>86</v>
      </c>
      <c r="AC1790" t="str">
        <f t="shared" si="36"/>
        <v>A2-11SO-D12</v>
      </c>
      <c r="AF1790" t="s">
        <v>162</v>
      </c>
    </row>
    <row r="1791" spans="1:39" x14ac:dyDescent="0.25">
      <c r="A1791">
        <v>72</v>
      </c>
      <c r="B1791" t="s">
        <v>229</v>
      </c>
      <c r="C1791" t="s">
        <v>58</v>
      </c>
      <c r="G1791" s="1" t="s">
        <v>187</v>
      </c>
      <c r="I1791" s="1" t="s">
        <v>72</v>
      </c>
      <c r="J1791">
        <v>11</v>
      </c>
      <c r="K1791" t="s">
        <v>60</v>
      </c>
      <c r="L1791">
        <v>7000</v>
      </c>
      <c r="S1791" s="74">
        <v>5.5309999999999997</v>
      </c>
      <c r="U1791" s="18">
        <v>0.52415509259259252</v>
      </c>
      <c r="V1791">
        <v>0.67961669999999996</v>
      </c>
      <c r="W1791" s="1" t="s">
        <v>448</v>
      </c>
      <c r="AB1791" t="s">
        <v>85</v>
      </c>
      <c r="AC1791" t="str">
        <f t="shared" si="36"/>
        <v>A2-11RT-B6</v>
      </c>
      <c r="AF1791" t="s">
        <v>130</v>
      </c>
    </row>
    <row r="1792" spans="1:39" x14ac:dyDescent="0.25">
      <c r="A1792">
        <v>73</v>
      </c>
      <c r="B1792" t="s">
        <v>229</v>
      </c>
      <c r="C1792" t="s">
        <v>58</v>
      </c>
      <c r="G1792" s="1" t="s">
        <v>187</v>
      </c>
      <c r="I1792" s="1" t="s">
        <v>72</v>
      </c>
      <c r="J1792">
        <v>11</v>
      </c>
      <c r="K1792" t="s">
        <v>60</v>
      </c>
      <c r="L1792">
        <v>7000</v>
      </c>
      <c r="S1792" s="74">
        <v>6.87</v>
      </c>
      <c r="U1792" s="18">
        <v>0.52511574074074074</v>
      </c>
      <c r="V1792">
        <v>1.0233239999999999</v>
      </c>
      <c r="W1792" s="1" t="s">
        <v>448</v>
      </c>
      <c r="AB1792" t="s">
        <v>86</v>
      </c>
      <c r="AC1792" t="str">
        <f t="shared" si="36"/>
        <v>A2-11SO-C1</v>
      </c>
      <c r="AF1792" t="s">
        <v>146</v>
      </c>
    </row>
    <row r="1793" spans="1:49" x14ac:dyDescent="0.25">
      <c r="A1793">
        <v>74</v>
      </c>
      <c r="B1793" t="s">
        <v>229</v>
      </c>
      <c r="C1793" t="s">
        <v>58</v>
      </c>
      <c r="G1793" s="1" t="s">
        <v>187</v>
      </c>
      <c r="I1793" s="1" t="s">
        <v>72</v>
      </c>
      <c r="J1793">
        <v>11</v>
      </c>
      <c r="K1793" t="s">
        <v>60</v>
      </c>
      <c r="L1793">
        <v>7000</v>
      </c>
      <c r="S1793" s="74">
        <v>6.5049999999999999</v>
      </c>
      <c r="U1793" s="26">
        <v>1.0260879629629629</v>
      </c>
      <c r="V1793" s="19">
        <v>4.7963190000000003E-2</v>
      </c>
      <c r="W1793" s="1" t="s">
        <v>448</v>
      </c>
      <c r="AB1793" t="s">
        <v>85</v>
      </c>
      <c r="AC1793" t="str">
        <f t="shared" si="36"/>
        <v>A2-11RT-C12</v>
      </c>
      <c r="AF1793" t="s">
        <v>303</v>
      </c>
    </row>
    <row r="1794" spans="1:49" x14ac:dyDescent="0.25">
      <c r="A1794">
        <v>75</v>
      </c>
      <c r="B1794" t="s">
        <v>229</v>
      </c>
      <c r="C1794" t="s">
        <v>58</v>
      </c>
      <c r="G1794" s="1" t="s">
        <v>187</v>
      </c>
      <c r="I1794" s="1" t="s">
        <v>72</v>
      </c>
      <c r="J1794">
        <v>11</v>
      </c>
      <c r="K1794" t="s">
        <v>60</v>
      </c>
      <c r="L1794">
        <v>7000</v>
      </c>
      <c r="S1794" s="74">
        <v>7.8369999999999997</v>
      </c>
      <c r="U1794" s="18">
        <v>0.52694444444444444</v>
      </c>
      <c r="V1794">
        <v>0.1075064</v>
      </c>
      <c r="W1794" s="1" t="s">
        <v>448</v>
      </c>
      <c r="AB1794" t="s">
        <v>85</v>
      </c>
      <c r="AC1794" t="str">
        <f t="shared" si="36"/>
        <v>A2-11RT-F9</v>
      </c>
      <c r="AD1794" s="8">
        <v>43411</v>
      </c>
      <c r="AE1794" s="83">
        <f>AD1794-I1794</f>
        <v>58</v>
      </c>
      <c r="AF1794" t="s">
        <v>240</v>
      </c>
      <c r="AG1794" t="s">
        <v>956</v>
      </c>
      <c r="AH1794" s="8">
        <v>43411</v>
      </c>
      <c r="AI1794">
        <v>25</v>
      </c>
      <c r="AJ1794">
        <v>2</v>
      </c>
      <c r="AK1794" s="53">
        <v>0.54791666666666672</v>
      </c>
      <c r="AL1794" s="8">
        <v>43421</v>
      </c>
      <c r="AM1794" s="53">
        <v>0.84722222222222221</v>
      </c>
      <c r="AO1794">
        <v>6</v>
      </c>
      <c r="AP1794">
        <v>12</v>
      </c>
      <c r="AQ1794" s="8">
        <v>43421</v>
      </c>
      <c r="AR1794" s="53">
        <v>0.84722222222222221</v>
      </c>
      <c r="AS1794" s="8">
        <v>43468</v>
      </c>
      <c r="AT1794" s="53">
        <v>0.83333333333333337</v>
      </c>
      <c r="AV1794" s="8">
        <v>43468</v>
      </c>
      <c r="AW1794">
        <v>0</v>
      </c>
    </row>
    <row r="1795" spans="1:49" x14ac:dyDescent="0.25">
      <c r="A1795">
        <v>76</v>
      </c>
      <c r="B1795" t="s">
        <v>229</v>
      </c>
      <c r="C1795" t="s">
        <v>608</v>
      </c>
      <c r="G1795" s="1" t="s">
        <v>187</v>
      </c>
      <c r="I1795" s="1" t="s">
        <v>72</v>
      </c>
      <c r="J1795">
        <v>11</v>
      </c>
      <c r="K1795" t="s">
        <v>60</v>
      </c>
      <c r="L1795">
        <v>7000</v>
      </c>
      <c r="U1795" s="18">
        <v>0.52788194444444447</v>
      </c>
      <c r="V1795" s="19">
        <v>5.0733009999999997E-3</v>
      </c>
      <c r="W1795" s="1" t="s">
        <v>448</v>
      </c>
    </row>
    <row r="1796" spans="1:49" x14ac:dyDescent="0.25">
      <c r="A1796">
        <v>77</v>
      </c>
      <c r="B1796" t="s">
        <v>229</v>
      </c>
      <c r="C1796" t="s">
        <v>608</v>
      </c>
      <c r="G1796" s="1" t="s">
        <v>187</v>
      </c>
      <c r="I1796" s="1" t="s">
        <v>72</v>
      </c>
      <c r="J1796">
        <v>11</v>
      </c>
      <c r="K1796" t="s">
        <v>60</v>
      </c>
      <c r="L1796">
        <v>7000</v>
      </c>
      <c r="T1796" s="53">
        <v>0.45</v>
      </c>
      <c r="U1796" s="18">
        <v>0.52847222222222223</v>
      </c>
      <c r="V1796" s="19">
        <v>5.8903970000000003E-3</v>
      </c>
      <c r="W1796" s="1" t="s">
        <v>448</v>
      </c>
    </row>
    <row r="1797" spans="1:49" x14ac:dyDescent="0.25">
      <c r="A1797">
        <v>78</v>
      </c>
      <c r="C1797" t="s">
        <v>58</v>
      </c>
      <c r="G1797" s="1" t="s">
        <v>187</v>
      </c>
      <c r="I1797" s="1" t="s">
        <v>72</v>
      </c>
      <c r="J1797">
        <v>11</v>
      </c>
      <c r="K1797" t="s">
        <v>60</v>
      </c>
      <c r="T1797" s="53"/>
      <c r="U1797" s="18"/>
      <c r="V1797" s="19"/>
      <c r="W1797" s="1" t="s">
        <v>448</v>
      </c>
      <c r="AB1797" t="s">
        <v>85</v>
      </c>
      <c r="AC1797" t="s">
        <v>1787</v>
      </c>
      <c r="AD1797" s="8">
        <v>43415</v>
      </c>
      <c r="AE1797" s="83">
        <f>AD1797-I1797</f>
        <v>62</v>
      </c>
      <c r="AF1797" t="s">
        <v>155</v>
      </c>
      <c r="AG1797" t="s">
        <v>956</v>
      </c>
      <c r="AH1797" s="8">
        <v>43415</v>
      </c>
      <c r="AI1797">
        <v>29</v>
      </c>
      <c r="AJ1797">
        <v>1</v>
      </c>
      <c r="AK1797" s="53">
        <v>0.52430555555555558</v>
      </c>
      <c r="AL1797" s="8">
        <v>43430</v>
      </c>
      <c r="AM1797" s="53">
        <v>0.85416666666666663</v>
      </c>
      <c r="AO1797">
        <v>6</v>
      </c>
      <c r="AP1797">
        <v>22</v>
      </c>
      <c r="AQ1797" s="8">
        <v>43430</v>
      </c>
      <c r="AR1797" s="53">
        <v>0.85416666666666663</v>
      </c>
      <c r="AS1797" s="8">
        <v>43523</v>
      </c>
      <c r="AT1797" s="53">
        <v>0.875</v>
      </c>
      <c r="AV1797" s="8">
        <v>43523</v>
      </c>
      <c r="AW1797">
        <v>0</v>
      </c>
    </row>
    <row r="1798" spans="1:49" x14ac:dyDescent="0.25">
      <c r="A1798">
        <v>51</v>
      </c>
      <c r="B1798" t="s">
        <v>293</v>
      </c>
      <c r="C1798" t="s">
        <v>58</v>
      </c>
      <c r="G1798" s="1" t="s">
        <v>187</v>
      </c>
      <c r="I1798" s="1" t="s">
        <v>73</v>
      </c>
      <c r="J1798">
        <v>12</v>
      </c>
      <c r="K1798" t="s">
        <v>60</v>
      </c>
      <c r="L1798">
        <v>6262</v>
      </c>
      <c r="S1798" s="74">
        <v>3.649</v>
      </c>
      <c r="T1798" s="53">
        <v>0.64374999999999993</v>
      </c>
      <c r="U1798" s="18">
        <v>0.4400810185185185</v>
      </c>
      <c r="V1798">
        <v>0.65637489999999998</v>
      </c>
      <c r="W1798" s="1" t="s">
        <v>449</v>
      </c>
      <c r="AB1798" t="s">
        <v>85</v>
      </c>
      <c r="AC1798" t="str">
        <f t="shared" ref="AC1798:AC1822" si="37">"A2-12"&amp;AB1798&amp;"-"&amp;AF1798</f>
        <v>A2-12RT-B7</v>
      </c>
      <c r="AD1798" s="8">
        <v>43388</v>
      </c>
      <c r="AE1798">
        <v>34</v>
      </c>
      <c r="AF1798" t="s">
        <v>177</v>
      </c>
      <c r="AG1798" t="s">
        <v>956</v>
      </c>
      <c r="AI1798">
        <v>3</v>
      </c>
      <c r="AJ1798">
        <v>2</v>
      </c>
      <c r="AK1798" s="53">
        <v>0.60069444444444442</v>
      </c>
      <c r="AL1798" s="8">
        <v>43397</v>
      </c>
      <c r="AM1798" s="53">
        <v>0.79166666666666663</v>
      </c>
      <c r="AN1798" t="s">
        <v>1129</v>
      </c>
      <c r="AV1798" s="8">
        <v>43397</v>
      </c>
      <c r="AW1798">
        <v>1</v>
      </c>
    </row>
    <row r="1799" spans="1:49" x14ac:dyDescent="0.25">
      <c r="A1799">
        <v>52</v>
      </c>
      <c r="B1799" t="s">
        <v>293</v>
      </c>
      <c r="C1799" t="s">
        <v>58</v>
      </c>
      <c r="G1799" s="1" t="s">
        <v>187</v>
      </c>
      <c r="I1799" s="1" t="s">
        <v>73</v>
      </c>
      <c r="J1799">
        <v>12</v>
      </c>
      <c r="K1799" t="s">
        <v>60</v>
      </c>
      <c r="L1799">
        <v>6262</v>
      </c>
      <c r="S1799" s="74">
        <v>6.5830000000000002</v>
      </c>
      <c r="U1799" s="18">
        <v>0.4410648148148148</v>
      </c>
      <c r="V1799">
        <v>0.87041500000000005</v>
      </c>
      <c r="W1799" s="1" t="s">
        <v>449</v>
      </c>
      <c r="AB1799" t="s">
        <v>85</v>
      </c>
      <c r="AC1799" t="str">
        <f t="shared" si="37"/>
        <v>A2-12RT-D4</v>
      </c>
      <c r="AF1799" t="s">
        <v>236</v>
      </c>
    </row>
    <row r="1800" spans="1:49" x14ac:dyDescent="0.25">
      <c r="A1800">
        <v>53</v>
      </c>
      <c r="B1800" t="s">
        <v>293</v>
      </c>
      <c r="C1800" t="s">
        <v>58</v>
      </c>
      <c r="G1800" s="1" t="s">
        <v>187</v>
      </c>
      <c r="I1800" s="1" t="s">
        <v>73</v>
      </c>
      <c r="J1800">
        <v>12</v>
      </c>
      <c r="K1800" t="s">
        <v>60</v>
      </c>
      <c r="L1800">
        <v>6262</v>
      </c>
      <c r="S1800" s="74">
        <v>5.133</v>
      </c>
      <c r="U1800" s="18">
        <v>0.4419907407407408</v>
      </c>
      <c r="V1800" s="19">
        <v>6.1517120000000002E-2</v>
      </c>
      <c r="W1800" s="1" t="s">
        <v>449</v>
      </c>
      <c r="AB1800" t="s">
        <v>86</v>
      </c>
      <c r="AC1800" t="str">
        <f t="shared" si="37"/>
        <v>A2-12SO-G9</v>
      </c>
      <c r="AF1800" t="s">
        <v>159</v>
      </c>
    </row>
    <row r="1801" spans="1:49" x14ac:dyDescent="0.25">
      <c r="A1801">
        <v>54</v>
      </c>
      <c r="B1801" t="s">
        <v>293</v>
      </c>
      <c r="C1801" t="s">
        <v>58</v>
      </c>
      <c r="G1801" s="1" t="s">
        <v>187</v>
      </c>
      <c r="I1801" s="1" t="s">
        <v>73</v>
      </c>
      <c r="J1801">
        <v>12</v>
      </c>
      <c r="K1801" t="s">
        <v>60</v>
      </c>
      <c r="L1801">
        <v>6262</v>
      </c>
      <c r="S1801" s="74">
        <v>9.2370000000000001</v>
      </c>
      <c r="U1801" s="18">
        <v>0.44271990740740735</v>
      </c>
      <c r="V1801">
        <v>0.15729760000000001</v>
      </c>
      <c r="W1801" s="1" t="s">
        <v>449</v>
      </c>
      <c r="AB1801" t="s">
        <v>85</v>
      </c>
      <c r="AC1801" t="str">
        <f t="shared" si="37"/>
        <v>A2-12RT-C9</v>
      </c>
      <c r="AF1801" t="s">
        <v>176</v>
      </c>
    </row>
    <row r="1802" spans="1:49" x14ac:dyDescent="0.25">
      <c r="A1802">
        <v>55</v>
      </c>
      <c r="B1802" t="s">
        <v>293</v>
      </c>
      <c r="C1802" t="s">
        <v>58</v>
      </c>
      <c r="G1802" s="1" t="s">
        <v>187</v>
      </c>
      <c r="I1802" s="1" t="s">
        <v>73</v>
      </c>
      <c r="J1802">
        <v>12</v>
      </c>
      <c r="K1802" t="s">
        <v>60</v>
      </c>
      <c r="L1802">
        <v>6262</v>
      </c>
      <c r="S1802" s="74">
        <v>4.6180000000000003</v>
      </c>
      <c r="U1802" s="18">
        <v>0.44351851851851848</v>
      </c>
      <c r="V1802">
        <v>0.86883840000000001</v>
      </c>
      <c r="W1802" s="1" t="s">
        <v>449</v>
      </c>
      <c r="AB1802" t="s">
        <v>85</v>
      </c>
      <c r="AC1802" t="str">
        <f t="shared" si="37"/>
        <v>A2-12RT-A12</v>
      </c>
      <c r="AD1802" s="8">
        <v>43385</v>
      </c>
      <c r="AE1802">
        <v>31</v>
      </c>
      <c r="AF1802" t="s">
        <v>284</v>
      </c>
      <c r="AG1802" t="s">
        <v>956</v>
      </c>
      <c r="AI1802">
        <v>23</v>
      </c>
      <c r="AJ1802">
        <v>2</v>
      </c>
      <c r="AK1802" s="53">
        <v>0.49305555555555558</v>
      </c>
      <c r="AL1802" s="8">
        <v>43391</v>
      </c>
      <c r="AM1802" s="53">
        <v>0.81944444444444453</v>
      </c>
      <c r="AN1802" t="s">
        <v>1640</v>
      </c>
      <c r="AV1802" s="8">
        <v>43391</v>
      </c>
      <c r="AW1802">
        <v>0</v>
      </c>
    </row>
    <row r="1803" spans="1:49" x14ac:dyDescent="0.25">
      <c r="A1803">
        <v>56</v>
      </c>
      <c r="B1803" t="s">
        <v>293</v>
      </c>
      <c r="C1803" t="s">
        <v>58</v>
      </c>
      <c r="G1803" s="1" t="s">
        <v>187</v>
      </c>
      <c r="I1803" s="1" t="s">
        <v>73</v>
      </c>
      <c r="J1803">
        <v>12</v>
      </c>
      <c r="K1803" t="s">
        <v>60</v>
      </c>
      <c r="L1803">
        <v>6262</v>
      </c>
      <c r="S1803" s="74">
        <v>4.7450000000000001</v>
      </c>
      <c r="U1803" s="18">
        <v>0.44443287037037038</v>
      </c>
      <c r="V1803">
        <v>0.7127407</v>
      </c>
      <c r="W1803" s="1" t="s">
        <v>449</v>
      </c>
      <c r="AB1803" t="s">
        <v>86</v>
      </c>
      <c r="AC1803" t="str">
        <f t="shared" si="37"/>
        <v>A2-12SO-H11</v>
      </c>
      <c r="AF1803" t="s">
        <v>141</v>
      </c>
    </row>
    <row r="1804" spans="1:49" x14ac:dyDescent="0.25">
      <c r="A1804">
        <v>57</v>
      </c>
      <c r="B1804" t="s">
        <v>293</v>
      </c>
      <c r="C1804" t="s">
        <v>58</v>
      </c>
      <c r="G1804" s="1" t="s">
        <v>187</v>
      </c>
      <c r="I1804" s="1" t="s">
        <v>73</v>
      </c>
      <c r="J1804">
        <v>12</v>
      </c>
      <c r="K1804" t="s">
        <v>60</v>
      </c>
      <c r="L1804">
        <v>6262</v>
      </c>
      <c r="S1804" s="74">
        <v>8.8379999999999992</v>
      </c>
      <c r="U1804" s="18">
        <v>0.44535879629629632</v>
      </c>
      <c r="V1804">
        <v>0.1691793</v>
      </c>
      <c r="W1804" s="1" t="s">
        <v>449</v>
      </c>
      <c r="AB1804" t="s">
        <v>85</v>
      </c>
      <c r="AC1804" t="str">
        <f t="shared" si="37"/>
        <v>A2-12RT-A6</v>
      </c>
      <c r="AF1804" t="s">
        <v>244</v>
      </c>
    </row>
    <row r="1805" spans="1:49" x14ac:dyDescent="0.25">
      <c r="A1805">
        <v>58</v>
      </c>
      <c r="B1805" t="s">
        <v>293</v>
      </c>
      <c r="C1805" t="s">
        <v>58</v>
      </c>
      <c r="G1805" s="1" t="s">
        <v>187</v>
      </c>
      <c r="I1805" s="1" t="s">
        <v>73</v>
      </c>
      <c r="J1805">
        <v>12</v>
      </c>
      <c r="K1805" t="s">
        <v>60</v>
      </c>
      <c r="L1805">
        <v>6262</v>
      </c>
      <c r="S1805" s="74">
        <v>7.5010000000000003</v>
      </c>
      <c r="U1805" s="18">
        <v>0.44615740740740745</v>
      </c>
      <c r="V1805">
        <v>0.14830679999999999</v>
      </c>
      <c r="W1805" s="1" t="s">
        <v>449</v>
      </c>
      <c r="AB1805" t="s">
        <v>85</v>
      </c>
      <c r="AC1805" t="str">
        <f t="shared" si="37"/>
        <v>A2-12RT-D7</v>
      </c>
      <c r="AF1805" t="s">
        <v>285</v>
      </c>
    </row>
    <row r="1806" spans="1:49" x14ac:dyDescent="0.25">
      <c r="A1806">
        <v>59</v>
      </c>
      <c r="B1806" t="s">
        <v>293</v>
      </c>
      <c r="C1806" t="s">
        <v>58</v>
      </c>
      <c r="G1806" s="1" t="s">
        <v>187</v>
      </c>
      <c r="I1806" s="1" t="s">
        <v>73</v>
      </c>
      <c r="J1806">
        <v>12</v>
      </c>
      <c r="K1806" t="s">
        <v>60</v>
      </c>
      <c r="L1806">
        <v>6262</v>
      </c>
      <c r="S1806" s="74">
        <v>4.7549999999999999</v>
      </c>
      <c r="U1806" s="18">
        <v>0.44725694444444447</v>
      </c>
      <c r="V1806">
        <v>0.87908940000000002</v>
      </c>
      <c r="W1806" s="1" t="s">
        <v>449</v>
      </c>
      <c r="AB1806" t="s">
        <v>85</v>
      </c>
      <c r="AC1806" t="str">
        <f t="shared" si="37"/>
        <v>A2-12RT-C1</v>
      </c>
      <c r="AD1806" s="8">
        <v>43385</v>
      </c>
      <c r="AE1806">
        <v>31</v>
      </c>
      <c r="AF1806" t="s">
        <v>146</v>
      </c>
      <c r="AG1806" t="s">
        <v>956</v>
      </c>
      <c r="AI1806">
        <v>26</v>
      </c>
      <c r="AJ1806">
        <v>2</v>
      </c>
      <c r="AK1806" s="53">
        <v>0.49305555555555558</v>
      </c>
      <c r="AL1806" s="8">
        <v>43391</v>
      </c>
      <c r="AM1806" s="53">
        <v>0.81944444444444453</v>
      </c>
      <c r="AV1806" s="8">
        <v>43391</v>
      </c>
      <c r="AW1806">
        <v>0</v>
      </c>
    </row>
    <row r="1807" spans="1:49" x14ac:dyDescent="0.25">
      <c r="A1807">
        <v>60</v>
      </c>
      <c r="B1807" t="s">
        <v>293</v>
      </c>
      <c r="C1807" t="s">
        <v>58</v>
      </c>
      <c r="G1807" s="1" t="s">
        <v>187</v>
      </c>
      <c r="I1807" s="1" t="s">
        <v>73</v>
      </c>
      <c r="J1807">
        <v>12</v>
      </c>
      <c r="K1807" t="s">
        <v>60</v>
      </c>
      <c r="L1807">
        <v>6262</v>
      </c>
      <c r="S1807" s="74">
        <v>6.26</v>
      </c>
      <c r="U1807" s="18">
        <v>0.44821759259259258</v>
      </c>
      <c r="V1807" s="19">
        <v>7.1905670000000005E-2</v>
      </c>
      <c r="W1807" s="1" t="s">
        <v>449</v>
      </c>
      <c r="AB1807" t="s">
        <v>85</v>
      </c>
      <c r="AC1807" t="str">
        <f t="shared" si="37"/>
        <v>A2-12RT-F7</v>
      </c>
      <c r="AF1807" t="s">
        <v>171</v>
      </c>
    </row>
    <row r="1808" spans="1:49" x14ac:dyDescent="0.25">
      <c r="A1808">
        <v>61</v>
      </c>
      <c r="B1808" t="s">
        <v>293</v>
      </c>
      <c r="C1808" t="s">
        <v>58</v>
      </c>
      <c r="G1808" s="1" t="s">
        <v>187</v>
      </c>
      <c r="I1808" s="1" t="s">
        <v>73</v>
      </c>
      <c r="J1808">
        <v>12</v>
      </c>
      <c r="K1808" t="s">
        <v>60</v>
      </c>
      <c r="L1808">
        <v>6262</v>
      </c>
      <c r="S1808" s="74">
        <v>5.8040000000000003</v>
      </c>
      <c r="U1808" s="18">
        <v>0.4491087962962963</v>
      </c>
      <c r="V1808" s="19">
        <v>5.9134079999999999E-2</v>
      </c>
      <c r="W1808" s="1" t="s">
        <v>449</v>
      </c>
      <c r="AB1808" t="s">
        <v>85</v>
      </c>
      <c r="AC1808" t="str">
        <f t="shared" si="37"/>
        <v>A2-12RT-B6</v>
      </c>
      <c r="AD1808" s="8">
        <v>43417</v>
      </c>
      <c r="AE1808" s="83">
        <f>AD1808-I1808</f>
        <v>63</v>
      </c>
      <c r="AF1808" t="s">
        <v>130</v>
      </c>
      <c r="AG1808" t="s">
        <v>956</v>
      </c>
      <c r="AH1808" s="8">
        <v>43418</v>
      </c>
      <c r="AI1808">
        <v>1</v>
      </c>
      <c r="AJ1808">
        <v>1</v>
      </c>
      <c r="AK1808" s="53">
        <v>0.50694444444444442</v>
      </c>
      <c r="AL1808" s="8">
        <v>43430</v>
      </c>
      <c r="AM1808" s="53">
        <v>0.85416666666666663</v>
      </c>
      <c r="AO1808">
        <v>4</v>
      </c>
      <c r="AP1808">
        <v>26</v>
      </c>
      <c r="AQ1808" s="8">
        <v>43430</v>
      </c>
      <c r="AR1808" s="53">
        <v>0.86111111111111116</v>
      </c>
      <c r="AS1808" s="8">
        <v>43523</v>
      </c>
      <c r="AT1808" s="53">
        <v>0.875</v>
      </c>
      <c r="AV1808" s="8">
        <v>43523</v>
      </c>
      <c r="AW1808">
        <v>0</v>
      </c>
    </row>
    <row r="1809" spans="1:49" x14ac:dyDescent="0.25">
      <c r="A1809">
        <v>62</v>
      </c>
      <c r="B1809" t="s">
        <v>293</v>
      </c>
      <c r="C1809" t="s">
        <v>58</v>
      </c>
      <c r="G1809" s="1" t="s">
        <v>187</v>
      </c>
      <c r="I1809" s="1" t="s">
        <v>73</v>
      </c>
      <c r="J1809">
        <v>12</v>
      </c>
      <c r="K1809" t="s">
        <v>60</v>
      </c>
      <c r="L1809">
        <v>6262</v>
      </c>
      <c r="S1809" s="74">
        <v>2.6970000000000001</v>
      </c>
      <c r="U1809" s="18">
        <v>0.4498611111111111</v>
      </c>
      <c r="V1809" s="19">
        <v>1.805114E-2</v>
      </c>
      <c r="W1809" s="1" t="s">
        <v>449</v>
      </c>
      <c r="AB1809" t="s">
        <v>86</v>
      </c>
      <c r="AC1809" t="str">
        <f t="shared" si="37"/>
        <v>A2-12SO-E6</v>
      </c>
      <c r="AF1809" t="s">
        <v>156</v>
      </c>
    </row>
    <row r="1810" spans="1:49" x14ac:dyDescent="0.25">
      <c r="A1810">
        <v>63</v>
      </c>
      <c r="B1810" t="s">
        <v>293</v>
      </c>
      <c r="C1810" t="s">
        <v>58</v>
      </c>
      <c r="G1810" s="1" t="s">
        <v>187</v>
      </c>
      <c r="I1810" s="1" t="s">
        <v>73</v>
      </c>
      <c r="J1810">
        <v>12</v>
      </c>
      <c r="K1810" t="s">
        <v>60</v>
      </c>
      <c r="L1810">
        <v>6262</v>
      </c>
      <c r="S1810" s="74">
        <v>6.0780000000000003</v>
      </c>
      <c r="U1810" s="18">
        <v>0.4508449074074074</v>
      </c>
      <c r="V1810" s="19">
        <v>6.5999050000000004E-2</v>
      </c>
      <c r="W1810" s="1" t="s">
        <v>449</v>
      </c>
      <c r="AB1810" t="s">
        <v>86</v>
      </c>
      <c r="AC1810" t="str">
        <f t="shared" si="37"/>
        <v>A2-12SO-H12</v>
      </c>
      <c r="AF1810" t="s">
        <v>153</v>
      </c>
    </row>
    <row r="1811" spans="1:49" x14ac:dyDescent="0.25">
      <c r="A1811">
        <v>64</v>
      </c>
      <c r="B1811" t="s">
        <v>293</v>
      </c>
      <c r="C1811" t="s">
        <v>58</v>
      </c>
      <c r="G1811" s="1" t="s">
        <v>187</v>
      </c>
      <c r="I1811" s="1" t="s">
        <v>73</v>
      </c>
      <c r="J1811">
        <v>12</v>
      </c>
      <c r="K1811" t="s">
        <v>60</v>
      </c>
      <c r="L1811">
        <v>6262</v>
      </c>
      <c r="S1811" s="74">
        <v>6.2160000000000002</v>
      </c>
      <c r="U1811" s="18">
        <v>0.45165509259259262</v>
      </c>
      <c r="V1811" s="19">
        <v>9.8548590000000005E-2</v>
      </c>
      <c r="W1811" s="1" t="s">
        <v>449</v>
      </c>
      <c r="AB1811" t="s">
        <v>86</v>
      </c>
      <c r="AC1811" t="str">
        <f t="shared" si="37"/>
        <v>A2-12SO-E10</v>
      </c>
      <c r="AF1811" t="s">
        <v>248</v>
      </c>
    </row>
    <row r="1812" spans="1:49" x14ac:dyDescent="0.25">
      <c r="A1812">
        <v>65</v>
      </c>
      <c r="B1812" t="s">
        <v>293</v>
      </c>
      <c r="C1812" t="s">
        <v>58</v>
      </c>
      <c r="G1812" s="1" t="s">
        <v>187</v>
      </c>
      <c r="I1812" s="1" t="s">
        <v>73</v>
      </c>
      <c r="J1812">
        <v>12</v>
      </c>
      <c r="K1812" t="s">
        <v>60</v>
      </c>
      <c r="L1812">
        <v>6262</v>
      </c>
      <c r="S1812" s="74">
        <v>8.4250000000000007</v>
      </c>
      <c r="U1812" s="18">
        <v>0.45238425925925929</v>
      </c>
      <c r="V1812">
        <v>0.1144259</v>
      </c>
      <c r="W1812" s="1" t="s">
        <v>449</v>
      </c>
      <c r="AB1812" t="s">
        <v>85</v>
      </c>
      <c r="AC1812" t="str">
        <f t="shared" si="37"/>
        <v>A2-12RT-G4</v>
      </c>
      <c r="AF1812" t="s">
        <v>243</v>
      </c>
    </row>
    <row r="1813" spans="1:49" x14ac:dyDescent="0.25">
      <c r="A1813">
        <v>66</v>
      </c>
      <c r="B1813" t="s">
        <v>293</v>
      </c>
      <c r="C1813" t="s">
        <v>58</v>
      </c>
      <c r="G1813" s="1" t="s">
        <v>187</v>
      </c>
      <c r="I1813" s="1" t="s">
        <v>73</v>
      </c>
      <c r="J1813">
        <v>12</v>
      </c>
      <c r="K1813" t="s">
        <v>60</v>
      </c>
      <c r="L1813">
        <v>6262</v>
      </c>
      <c r="S1813" s="74">
        <v>6.7359999999999998</v>
      </c>
      <c r="U1813" s="18">
        <v>0.45340277777777777</v>
      </c>
      <c r="V1813">
        <v>1.2071149999999999</v>
      </c>
      <c r="W1813" s="1" t="s">
        <v>449</v>
      </c>
      <c r="AB1813" t="s">
        <v>86</v>
      </c>
      <c r="AC1813" t="str">
        <f t="shared" si="37"/>
        <v>A2-12SO-F5</v>
      </c>
      <c r="AF1813" t="s">
        <v>250</v>
      </c>
    </row>
    <row r="1814" spans="1:49" x14ac:dyDescent="0.25">
      <c r="A1814">
        <v>67</v>
      </c>
      <c r="B1814" t="s">
        <v>293</v>
      </c>
      <c r="C1814" t="s">
        <v>58</v>
      </c>
      <c r="G1814" s="1" t="s">
        <v>187</v>
      </c>
      <c r="I1814" s="1" t="s">
        <v>73</v>
      </c>
      <c r="J1814">
        <v>12</v>
      </c>
      <c r="K1814" t="s">
        <v>60</v>
      </c>
      <c r="L1814">
        <v>6262</v>
      </c>
      <c r="S1814" s="74">
        <v>5.3710000000000004</v>
      </c>
      <c r="U1814" s="18">
        <v>0.45449074074074075</v>
      </c>
      <c r="V1814">
        <v>0.84657320000000003</v>
      </c>
      <c r="W1814" s="1" t="s">
        <v>449</v>
      </c>
      <c r="AB1814" t="s">
        <v>85</v>
      </c>
      <c r="AC1814" t="str">
        <f t="shared" si="37"/>
        <v>A2-12RT-G5</v>
      </c>
      <c r="AD1814" s="8">
        <v>43385</v>
      </c>
      <c r="AE1814">
        <v>31</v>
      </c>
      <c r="AF1814" t="s">
        <v>337</v>
      </c>
      <c r="AG1814" t="s">
        <v>956</v>
      </c>
      <c r="AI1814">
        <v>30</v>
      </c>
      <c r="AJ1814">
        <v>2</v>
      </c>
      <c r="AK1814" s="53">
        <v>0.49305555555555558</v>
      </c>
      <c r="AL1814" s="8">
        <v>43389</v>
      </c>
      <c r="AM1814" s="53">
        <v>0.53819444444444442</v>
      </c>
    </row>
    <row r="1815" spans="1:49" x14ac:dyDescent="0.25">
      <c r="A1815">
        <v>68</v>
      </c>
      <c r="B1815" t="s">
        <v>293</v>
      </c>
      <c r="C1815" t="s">
        <v>58</v>
      </c>
      <c r="G1815" s="1" t="s">
        <v>187</v>
      </c>
      <c r="I1815" s="1" t="s">
        <v>73</v>
      </c>
      <c r="J1815">
        <v>12</v>
      </c>
      <c r="K1815" t="s">
        <v>60</v>
      </c>
      <c r="L1815">
        <v>6262</v>
      </c>
      <c r="S1815" s="74">
        <v>6.0209999999999999</v>
      </c>
      <c r="U1815" s="18">
        <v>0.4554050925925926</v>
      </c>
      <c r="V1815">
        <v>0.17795810000000001</v>
      </c>
      <c r="W1815" s="1" t="s">
        <v>449</v>
      </c>
      <c r="AB1815" t="s">
        <v>86</v>
      </c>
      <c r="AC1815" t="str">
        <f t="shared" si="37"/>
        <v>A2-12SO-H1</v>
      </c>
      <c r="AF1815" t="s">
        <v>239</v>
      </c>
    </row>
    <row r="1816" spans="1:49" x14ac:dyDescent="0.25">
      <c r="A1816">
        <v>69</v>
      </c>
      <c r="B1816" t="s">
        <v>293</v>
      </c>
      <c r="C1816" t="s">
        <v>58</v>
      </c>
      <c r="G1816" s="1" t="s">
        <v>187</v>
      </c>
      <c r="I1816" s="1" t="s">
        <v>73</v>
      </c>
      <c r="J1816">
        <v>12</v>
      </c>
      <c r="K1816" t="s">
        <v>60</v>
      </c>
      <c r="L1816">
        <v>6262</v>
      </c>
      <c r="S1816" s="74">
        <v>5.9829999999999997</v>
      </c>
      <c r="U1816" s="18">
        <v>0.45650462962962962</v>
      </c>
      <c r="V1816">
        <v>0.86367689999999997</v>
      </c>
      <c r="W1816" s="1" t="s">
        <v>449</v>
      </c>
      <c r="AB1816" t="s">
        <v>85</v>
      </c>
      <c r="AC1816" t="str">
        <f t="shared" si="37"/>
        <v>A2-12RT-G7</v>
      </c>
      <c r="AD1816" s="8">
        <v>43385</v>
      </c>
      <c r="AE1816">
        <v>31</v>
      </c>
      <c r="AF1816" t="s">
        <v>136</v>
      </c>
      <c r="AG1816" t="s">
        <v>956</v>
      </c>
      <c r="AI1816">
        <v>17</v>
      </c>
      <c r="AJ1816">
        <v>2</v>
      </c>
      <c r="AK1816" s="53">
        <v>0.49305555555555558</v>
      </c>
      <c r="AL1816" s="8">
        <v>43391</v>
      </c>
      <c r="AM1816" s="53">
        <v>0.82638888888888884</v>
      </c>
      <c r="AO1816">
        <v>7</v>
      </c>
      <c r="AP1816">
        <v>27</v>
      </c>
      <c r="AQ1816" s="8">
        <v>43391</v>
      </c>
      <c r="AR1816" s="53">
        <v>0.82638888888888884</v>
      </c>
      <c r="AS1816" s="8">
        <v>43468</v>
      </c>
      <c r="AT1816" s="53">
        <v>0.83333333333333337</v>
      </c>
      <c r="AV1816" s="8">
        <v>43468</v>
      </c>
      <c r="AW1816">
        <v>0</v>
      </c>
    </row>
    <row r="1817" spans="1:49" x14ac:dyDescent="0.25">
      <c r="A1817">
        <v>70</v>
      </c>
      <c r="B1817" t="s">
        <v>293</v>
      </c>
      <c r="C1817" t="s">
        <v>58</v>
      </c>
      <c r="G1817" s="1" t="s">
        <v>187</v>
      </c>
      <c r="I1817" s="1" t="s">
        <v>73</v>
      </c>
      <c r="J1817">
        <v>12</v>
      </c>
      <c r="K1817" t="s">
        <v>60</v>
      </c>
      <c r="L1817">
        <v>6262</v>
      </c>
      <c r="S1817" s="74">
        <v>5.5709999999999997</v>
      </c>
      <c r="U1817" s="18">
        <v>0.45740740740740743</v>
      </c>
      <c r="V1817">
        <v>0.24387</v>
      </c>
      <c r="W1817" s="1" t="s">
        <v>449</v>
      </c>
      <c r="AB1817" t="s">
        <v>86</v>
      </c>
      <c r="AC1817" t="str">
        <f t="shared" si="37"/>
        <v>A2-12SO-E2</v>
      </c>
      <c r="AF1817" t="s">
        <v>178</v>
      </c>
    </row>
    <row r="1818" spans="1:49" x14ac:dyDescent="0.25">
      <c r="A1818">
        <v>71</v>
      </c>
      <c r="B1818" t="s">
        <v>293</v>
      </c>
      <c r="C1818" t="s">
        <v>58</v>
      </c>
      <c r="G1818" s="1" t="s">
        <v>187</v>
      </c>
      <c r="I1818" s="1" t="s">
        <v>73</v>
      </c>
      <c r="J1818">
        <v>12</v>
      </c>
      <c r="K1818" t="s">
        <v>60</v>
      </c>
      <c r="L1818">
        <v>6262</v>
      </c>
      <c r="S1818" s="74">
        <v>4.9009999999999998</v>
      </c>
      <c r="U1818" s="18">
        <v>0.45837962962962964</v>
      </c>
      <c r="V1818">
        <v>0.71372590000000002</v>
      </c>
      <c r="W1818" s="1" t="s">
        <v>449</v>
      </c>
      <c r="AB1818" t="s">
        <v>86</v>
      </c>
      <c r="AC1818" t="str">
        <f t="shared" si="37"/>
        <v>A2-12SO-E4</v>
      </c>
      <c r="AF1818" t="s">
        <v>304</v>
      </c>
    </row>
    <row r="1819" spans="1:49" x14ac:dyDescent="0.25">
      <c r="A1819">
        <v>72</v>
      </c>
      <c r="B1819" t="s">
        <v>293</v>
      </c>
      <c r="C1819" t="s">
        <v>58</v>
      </c>
      <c r="G1819" s="1" t="s">
        <v>187</v>
      </c>
      <c r="I1819" s="1" t="s">
        <v>73</v>
      </c>
      <c r="J1819">
        <v>12</v>
      </c>
      <c r="K1819" t="s">
        <v>60</v>
      </c>
      <c r="L1819">
        <v>6262</v>
      </c>
      <c r="S1819" s="74">
        <v>5.6130000000000004</v>
      </c>
      <c r="U1819" s="18">
        <v>0.45928240740740739</v>
      </c>
      <c r="V1819" s="19">
        <v>7.4885259999999995E-2</v>
      </c>
      <c r="W1819" s="1" t="s">
        <v>449</v>
      </c>
      <c r="AB1819" t="s">
        <v>86</v>
      </c>
      <c r="AC1819" t="str">
        <f t="shared" si="37"/>
        <v>A2-12SO-H5</v>
      </c>
      <c r="AF1819" t="s">
        <v>145</v>
      </c>
    </row>
    <row r="1820" spans="1:49" x14ac:dyDescent="0.25">
      <c r="A1820">
        <v>73</v>
      </c>
      <c r="B1820" t="s">
        <v>293</v>
      </c>
      <c r="C1820" t="s">
        <v>58</v>
      </c>
      <c r="G1820" s="1" t="s">
        <v>187</v>
      </c>
      <c r="I1820" s="1" t="s">
        <v>73</v>
      </c>
      <c r="J1820">
        <v>12</v>
      </c>
      <c r="K1820" t="s">
        <v>60</v>
      </c>
      <c r="L1820">
        <v>6262</v>
      </c>
      <c r="S1820" s="74">
        <v>5.6020000000000003</v>
      </c>
      <c r="U1820" s="18">
        <v>0.4601041666666667</v>
      </c>
      <c r="V1820">
        <v>0.70828990000000003</v>
      </c>
      <c r="W1820" s="1" t="s">
        <v>449</v>
      </c>
      <c r="AB1820" t="s">
        <v>85</v>
      </c>
      <c r="AC1820" t="str">
        <f t="shared" si="37"/>
        <v>A2-12RT-A8</v>
      </c>
      <c r="AD1820" s="8">
        <v>43402</v>
      </c>
      <c r="AE1820">
        <v>46</v>
      </c>
      <c r="AF1820" t="s">
        <v>166</v>
      </c>
      <c r="AG1820" t="s">
        <v>956</v>
      </c>
      <c r="AH1820" s="8">
        <v>43410</v>
      </c>
      <c r="AI1820">
        <v>9</v>
      </c>
      <c r="AJ1820">
        <v>1</v>
      </c>
      <c r="AK1820" s="53">
        <v>0.52430555555555558</v>
      </c>
      <c r="AL1820" s="8">
        <v>43446</v>
      </c>
      <c r="AM1820" s="53">
        <v>0.41666666666666669</v>
      </c>
      <c r="AV1820" s="8">
        <v>43446</v>
      </c>
      <c r="AW1820">
        <v>0</v>
      </c>
    </row>
    <row r="1821" spans="1:49" x14ac:dyDescent="0.25">
      <c r="A1821">
        <v>74</v>
      </c>
      <c r="B1821" t="s">
        <v>293</v>
      </c>
      <c r="C1821" t="s">
        <v>58</v>
      </c>
      <c r="G1821" s="1" t="s">
        <v>187</v>
      </c>
      <c r="I1821" s="1" t="s">
        <v>73</v>
      </c>
      <c r="J1821">
        <v>12</v>
      </c>
      <c r="K1821" t="s">
        <v>60</v>
      </c>
      <c r="L1821">
        <v>6262</v>
      </c>
      <c r="S1821" s="74">
        <v>4.9690000000000003</v>
      </c>
      <c r="U1821" s="18">
        <v>0.46106481481481482</v>
      </c>
      <c r="V1821">
        <v>7.7816099999999999E-2</v>
      </c>
      <c r="W1821" s="1" t="s">
        <v>449</v>
      </c>
      <c r="AB1821" t="s">
        <v>86</v>
      </c>
      <c r="AC1821" t="str">
        <f t="shared" si="37"/>
        <v>A2-12SO-C3</v>
      </c>
      <c r="AF1821" t="s">
        <v>301</v>
      </c>
    </row>
    <row r="1822" spans="1:49" x14ac:dyDescent="0.25">
      <c r="A1822">
        <v>75</v>
      </c>
      <c r="B1822" t="s">
        <v>293</v>
      </c>
      <c r="C1822" t="s">
        <v>58</v>
      </c>
      <c r="G1822" s="1" t="s">
        <v>187</v>
      </c>
      <c r="I1822" s="1" t="s">
        <v>73</v>
      </c>
      <c r="J1822">
        <v>12</v>
      </c>
      <c r="K1822" t="s">
        <v>60</v>
      </c>
      <c r="L1822">
        <v>6262</v>
      </c>
      <c r="S1822" s="74">
        <v>4.3499999999999996</v>
      </c>
      <c r="U1822" s="18">
        <v>0.46197916666666666</v>
      </c>
      <c r="V1822" s="19">
        <v>7.2633240000000002E-2</v>
      </c>
      <c r="W1822" s="1" t="s">
        <v>449</v>
      </c>
      <c r="AB1822" t="s">
        <v>85</v>
      </c>
      <c r="AC1822" t="str">
        <f t="shared" si="37"/>
        <v>A2-12RT-A2</v>
      </c>
      <c r="AF1822" t="s">
        <v>120</v>
      </c>
    </row>
    <row r="1823" spans="1:49" x14ac:dyDescent="0.25">
      <c r="A1823">
        <v>76</v>
      </c>
      <c r="B1823" t="s">
        <v>293</v>
      </c>
      <c r="C1823" t="s">
        <v>608</v>
      </c>
      <c r="G1823" s="1" t="s">
        <v>187</v>
      </c>
      <c r="I1823" s="1" t="s">
        <v>73</v>
      </c>
      <c r="J1823">
        <v>12</v>
      </c>
      <c r="K1823" t="s">
        <v>60</v>
      </c>
      <c r="L1823">
        <v>6262</v>
      </c>
      <c r="U1823" s="18"/>
      <c r="W1823" s="1" t="s">
        <v>449</v>
      </c>
    </row>
    <row r="1824" spans="1:49" x14ac:dyDescent="0.25">
      <c r="A1824">
        <v>77</v>
      </c>
      <c r="B1824" t="s">
        <v>293</v>
      </c>
      <c r="C1824" t="s">
        <v>608</v>
      </c>
      <c r="G1824" s="1" t="s">
        <v>187</v>
      </c>
      <c r="I1824" s="1" t="s">
        <v>73</v>
      </c>
      <c r="J1824">
        <v>12</v>
      </c>
      <c r="K1824" t="s">
        <v>60</v>
      </c>
      <c r="L1824">
        <v>6262</v>
      </c>
      <c r="T1824" s="53">
        <v>0.6479166666666667</v>
      </c>
      <c r="U1824" s="18">
        <v>0.46375000000000005</v>
      </c>
      <c r="V1824" s="19">
        <v>1.5884349999999998E-2</v>
      </c>
      <c r="W1824" s="1" t="s">
        <v>449</v>
      </c>
    </row>
    <row r="1825" spans="1:49" x14ac:dyDescent="0.25">
      <c r="A1825">
        <v>51</v>
      </c>
      <c r="B1825" t="s">
        <v>229</v>
      </c>
      <c r="C1825" t="s">
        <v>58</v>
      </c>
      <c r="G1825" s="1" t="s">
        <v>187</v>
      </c>
      <c r="I1825" s="1" t="s">
        <v>73</v>
      </c>
      <c r="J1825">
        <v>12</v>
      </c>
      <c r="K1825" t="s">
        <v>60</v>
      </c>
      <c r="L1825">
        <v>7000</v>
      </c>
      <c r="S1825" s="74">
        <v>8.9179999999999993</v>
      </c>
      <c r="T1825" s="53">
        <v>0.6479166666666667</v>
      </c>
      <c r="U1825" s="18">
        <v>0.4400810185185185</v>
      </c>
      <c r="V1825">
        <v>5.0013200000000001E-2</v>
      </c>
      <c r="W1825" s="1" t="s">
        <v>449</v>
      </c>
      <c r="AB1825" t="s">
        <v>86</v>
      </c>
      <c r="AC1825" t="str">
        <f t="shared" ref="AC1825:AC1849" si="38">"A2-12"&amp;AB1825&amp;"-"&amp;AF1825</f>
        <v>A2-12SO-F11</v>
      </c>
      <c r="AF1825" t="s">
        <v>158</v>
      </c>
    </row>
    <row r="1826" spans="1:49" x14ac:dyDescent="0.25">
      <c r="A1826">
        <v>52</v>
      </c>
      <c r="B1826" t="s">
        <v>229</v>
      </c>
      <c r="C1826" t="s">
        <v>58</v>
      </c>
      <c r="G1826" s="1" t="s">
        <v>187</v>
      </c>
      <c r="I1826" s="1" t="s">
        <v>73</v>
      </c>
      <c r="J1826">
        <v>12</v>
      </c>
      <c r="K1826" t="s">
        <v>60</v>
      </c>
      <c r="L1826">
        <v>7000</v>
      </c>
      <c r="S1826" s="74">
        <v>2.98</v>
      </c>
      <c r="U1826" s="18">
        <v>0.4410648148148148</v>
      </c>
      <c r="V1826">
        <v>0.64499810000000002</v>
      </c>
      <c r="W1826" s="1" t="s">
        <v>449</v>
      </c>
      <c r="AB1826" t="s">
        <v>85</v>
      </c>
      <c r="AC1826" t="str">
        <f t="shared" si="38"/>
        <v>A2-12RT-B10</v>
      </c>
      <c r="AF1826" t="s">
        <v>154</v>
      </c>
    </row>
    <row r="1827" spans="1:49" x14ac:dyDescent="0.25">
      <c r="A1827">
        <v>53</v>
      </c>
      <c r="B1827" t="s">
        <v>229</v>
      </c>
      <c r="C1827" t="s">
        <v>58</v>
      </c>
      <c r="G1827" s="1" t="s">
        <v>187</v>
      </c>
      <c r="I1827" s="1" t="s">
        <v>73</v>
      </c>
      <c r="J1827">
        <v>12</v>
      </c>
      <c r="K1827" t="s">
        <v>60</v>
      </c>
      <c r="L1827">
        <v>7000</v>
      </c>
      <c r="S1827" s="74">
        <v>6.1180000000000003</v>
      </c>
      <c r="U1827" s="18">
        <v>0.4419907407407408</v>
      </c>
      <c r="V1827">
        <v>0.1015209</v>
      </c>
      <c r="W1827" s="1" t="s">
        <v>449</v>
      </c>
      <c r="AB1827" t="s">
        <v>86</v>
      </c>
      <c r="AC1827" t="str">
        <f t="shared" si="38"/>
        <v>A2-12SO-G7</v>
      </c>
      <c r="AF1827" t="s">
        <v>136</v>
      </c>
    </row>
    <row r="1828" spans="1:49" x14ac:dyDescent="0.25">
      <c r="A1828">
        <v>54</v>
      </c>
      <c r="B1828" t="s">
        <v>229</v>
      </c>
      <c r="C1828" t="s">
        <v>58</v>
      </c>
      <c r="G1828" s="1" t="s">
        <v>187</v>
      </c>
      <c r="I1828" s="1" t="s">
        <v>73</v>
      </c>
      <c r="J1828">
        <v>12</v>
      </c>
      <c r="K1828" t="s">
        <v>60</v>
      </c>
      <c r="L1828">
        <v>7000</v>
      </c>
      <c r="S1828" s="74">
        <v>7.1230000000000002</v>
      </c>
      <c r="U1828" s="18">
        <v>0.44271990740740735</v>
      </c>
      <c r="V1828" s="19">
        <v>2.0347609999999999E-2</v>
      </c>
      <c r="W1828" s="1" t="s">
        <v>449</v>
      </c>
      <c r="AB1828" t="s">
        <v>86</v>
      </c>
      <c r="AC1828" t="str">
        <f t="shared" si="38"/>
        <v>A2-12SO-D3</v>
      </c>
      <c r="AF1828" t="s">
        <v>155</v>
      </c>
    </row>
    <row r="1829" spans="1:49" x14ac:dyDescent="0.25">
      <c r="A1829">
        <v>55</v>
      </c>
      <c r="B1829" t="s">
        <v>229</v>
      </c>
      <c r="C1829" t="s">
        <v>58</v>
      </c>
      <c r="G1829" s="1" t="s">
        <v>187</v>
      </c>
      <c r="I1829" s="1" t="s">
        <v>73</v>
      </c>
      <c r="J1829">
        <v>12</v>
      </c>
      <c r="K1829" t="s">
        <v>60</v>
      </c>
      <c r="L1829">
        <v>7000</v>
      </c>
      <c r="S1829" s="74">
        <v>5.9119999999999999</v>
      </c>
      <c r="U1829" s="18">
        <v>0.44351851851851848</v>
      </c>
      <c r="V1829">
        <v>0.2236109</v>
      </c>
      <c r="W1829" s="1" t="s">
        <v>449</v>
      </c>
      <c r="AB1829" t="s">
        <v>86</v>
      </c>
      <c r="AC1829" t="str">
        <f t="shared" si="38"/>
        <v>A2-12SO-D2</v>
      </c>
      <c r="AF1829" t="s">
        <v>172</v>
      </c>
    </row>
    <row r="1830" spans="1:49" x14ac:dyDescent="0.25">
      <c r="A1830">
        <v>56</v>
      </c>
      <c r="B1830" t="s">
        <v>229</v>
      </c>
      <c r="C1830" t="s">
        <v>58</v>
      </c>
      <c r="G1830" s="1" t="s">
        <v>187</v>
      </c>
      <c r="I1830" s="1" t="s">
        <v>73</v>
      </c>
      <c r="J1830">
        <v>12</v>
      </c>
      <c r="K1830" t="s">
        <v>60</v>
      </c>
      <c r="L1830">
        <v>7000</v>
      </c>
      <c r="S1830" s="74">
        <v>5.6050000000000004</v>
      </c>
      <c r="U1830" s="18">
        <v>0.44443287037037038</v>
      </c>
      <c r="V1830" s="19">
        <v>3.2860420000000001E-2</v>
      </c>
      <c r="W1830" s="1" t="s">
        <v>449</v>
      </c>
      <c r="AB1830" t="s">
        <v>85</v>
      </c>
      <c r="AC1830" t="str">
        <f t="shared" si="38"/>
        <v>A2-12RT-F6</v>
      </c>
      <c r="AF1830" t="s">
        <v>291</v>
      </c>
    </row>
    <row r="1831" spans="1:49" x14ac:dyDescent="0.25">
      <c r="A1831">
        <v>57</v>
      </c>
      <c r="B1831" t="s">
        <v>229</v>
      </c>
      <c r="C1831" t="s">
        <v>58</v>
      </c>
      <c r="G1831" s="1" t="s">
        <v>187</v>
      </c>
      <c r="I1831" s="1" t="s">
        <v>73</v>
      </c>
      <c r="J1831">
        <v>12</v>
      </c>
      <c r="K1831" t="s">
        <v>60</v>
      </c>
      <c r="L1831">
        <v>7000</v>
      </c>
      <c r="S1831" s="74">
        <v>3.9350000000000001</v>
      </c>
      <c r="U1831" s="18">
        <v>0.44535879629629632</v>
      </c>
      <c r="V1831" s="19">
        <v>3.4360109999999999E-2</v>
      </c>
      <c r="W1831" s="1" t="s">
        <v>449</v>
      </c>
      <c r="AB1831" t="s">
        <v>86</v>
      </c>
      <c r="AC1831" t="str">
        <f t="shared" si="38"/>
        <v>A2-12SO-F1</v>
      </c>
      <c r="AF1831" t="s">
        <v>157</v>
      </c>
    </row>
    <row r="1832" spans="1:49" x14ac:dyDescent="0.25">
      <c r="A1832">
        <v>58</v>
      </c>
      <c r="B1832" t="s">
        <v>229</v>
      </c>
      <c r="C1832" t="s">
        <v>58</v>
      </c>
      <c r="G1832" s="1" t="s">
        <v>187</v>
      </c>
      <c r="I1832" s="1" t="s">
        <v>73</v>
      </c>
      <c r="J1832">
        <v>12</v>
      </c>
      <c r="K1832" t="s">
        <v>60</v>
      </c>
      <c r="L1832">
        <v>7000</v>
      </c>
      <c r="S1832" s="74">
        <v>5.16</v>
      </c>
      <c r="U1832" s="18">
        <v>0.44615740740740745</v>
      </c>
      <c r="V1832" s="19">
        <v>6.8924810000000003E-2</v>
      </c>
      <c r="W1832" s="1" t="s">
        <v>449</v>
      </c>
      <c r="AB1832" t="s">
        <v>86</v>
      </c>
      <c r="AC1832" t="str">
        <f t="shared" si="38"/>
        <v>A2-12SO-E5</v>
      </c>
      <c r="AF1832" t="s">
        <v>305</v>
      </c>
    </row>
    <row r="1833" spans="1:49" x14ac:dyDescent="0.25">
      <c r="A1833">
        <v>59</v>
      </c>
      <c r="B1833" t="s">
        <v>229</v>
      </c>
      <c r="C1833" t="s">
        <v>58</v>
      </c>
      <c r="G1833" s="1" t="s">
        <v>187</v>
      </c>
      <c r="I1833" s="1" t="s">
        <v>73</v>
      </c>
      <c r="J1833">
        <v>12</v>
      </c>
      <c r="K1833" t="s">
        <v>60</v>
      </c>
      <c r="L1833">
        <v>7000</v>
      </c>
      <c r="S1833" s="74">
        <v>6.5209999999999999</v>
      </c>
      <c r="U1833" s="18">
        <v>0.44725694444444447</v>
      </c>
      <c r="V1833">
        <v>0.71359499999999998</v>
      </c>
      <c r="W1833" s="1" t="s">
        <v>449</v>
      </c>
      <c r="AB1833" t="s">
        <v>86</v>
      </c>
      <c r="AC1833" t="str">
        <f t="shared" si="38"/>
        <v>A2-12SO-H2</v>
      </c>
      <c r="AF1833" t="s">
        <v>122</v>
      </c>
    </row>
    <row r="1834" spans="1:49" x14ac:dyDescent="0.25">
      <c r="A1834">
        <v>60</v>
      </c>
      <c r="B1834" t="s">
        <v>229</v>
      </c>
      <c r="C1834" t="s">
        <v>58</v>
      </c>
      <c r="G1834" s="1" t="s">
        <v>187</v>
      </c>
      <c r="I1834" s="1" t="s">
        <v>73</v>
      </c>
      <c r="J1834">
        <v>12</v>
      </c>
      <c r="K1834" t="s">
        <v>60</v>
      </c>
      <c r="L1834">
        <v>7000</v>
      </c>
      <c r="S1834" s="74">
        <v>6.8540000000000001</v>
      </c>
      <c r="U1834" s="18">
        <v>0.44821759259259258</v>
      </c>
      <c r="V1834">
        <v>0.57789979999999996</v>
      </c>
      <c r="W1834" s="1" t="s">
        <v>449</v>
      </c>
      <c r="AB1834" t="s">
        <v>86</v>
      </c>
      <c r="AC1834" t="str">
        <f t="shared" si="38"/>
        <v>A2-12SO-H6</v>
      </c>
      <c r="AF1834" t="s">
        <v>143</v>
      </c>
    </row>
    <row r="1835" spans="1:49" x14ac:dyDescent="0.25">
      <c r="A1835">
        <v>61</v>
      </c>
      <c r="B1835" t="s">
        <v>229</v>
      </c>
      <c r="C1835" t="s">
        <v>58</v>
      </c>
      <c r="G1835" s="1" t="s">
        <v>187</v>
      </c>
      <c r="I1835" s="1" t="s">
        <v>73</v>
      </c>
      <c r="J1835">
        <v>12</v>
      </c>
      <c r="K1835" t="s">
        <v>60</v>
      </c>
      <c r="L1835">
        <v>7000</v>
      </c>
      <c r="S1835" s="74">
        <v>10.101000000000001</v>
      </c>
      <c r="U1835" s="18">
        <v>0.4491087962962963</v>
      </c>
      <c r="V1835" s="19">
        <v>8.3917229999999995E-2</v>
      </c>
      <c r="W1835" s="1" t="s">
        <v>449</v>
      </c>
      <c r="AB1835" t="s">
        <v>85</v>
      </c>
      <c r="AC1835" t="str">
        <f t="shared" si="38"/>
        <v>A2-12RT-E11</v>
      </c>
      <c r="AF1835" t="s">
        <v>338</v>
      </c>
    </row>
    <row r="1836" spans="1:49" x14ac:dyDescent="0.25">
      <c r="A1836">
        <v>62</v>
      </c>
      <c r="B1836" t="s">
        <v>229</v>
      </c>
      <c r="C1836" t="s">
        <v>58</v>
      </c>
      <c r="G1836" s="1" t="s">
        <v>187</v>
      </c>
      <c r="I1836" s="1" t="s">
        <v>73</v>
      </c>
      <c r="J1836">
        <v>12</v>
      </c>
      <c r="K1836" t="s">
        <v>60</v>
      </c>
      <c r="L1836">
        <v>7000</v>
      </c>
      <c r="S1836" s="74">
        <v>8.0470000000000006</v>
      </c>
      <c r="U1836" s="18">
        <v>0.4498611111111111</v>
      </c>
      <c r="V1836">
        <v>0.87417579999999995</v>
      </c>
      <c r="W1836" s="1" t="s">
        <v>449</v>
      </c>
      <c r="AB1836" t="s">
        <v>85</v>
      </c>
      <c r="AC1836" t="str">
        <f t="shared" si="38"/>
        <v>A2-12RT-G8</v>
      </c>
      <c r="AD1836" s="8">
        <v>43386</v>
      </c>
      <c r="AE1836">
        <v>32</v>
      </c>
      <c r="AF1836" t="s">
        <v>148</v>
      </c>
      <c r="AI1836">
        <v>18</v>
      </c>
      <c r="AJ1836">
        <v>6</v>
      </c>
      <c r="AK1836" s="53">
        <v>0.57638888888888895</v>
      </c>
      <c r="AL1836" s="8">
        <v>43392</v>
      </c>
      <c r="AM1836" s="53">
        <v>0.82638888888888884</v>
      </c>
      <c r="AO1836">
        <v>7</v>
      </c>
      <c r="AP1836">
        <v>22</v>
      </c>
      <c r="AQ1836" s="8">
        <v>43392</v>
      </c>
      <c r="AR1836" s="53">
        <v>0.82638888888888884</v>
      </c>
      <c r="AS1836" s="8">
        <v>43475</v>
      </c>
      <c r="AT1836" s="53">
        <v>0.83333333333333337</v>
      </c>
      <c r="AV1836" s="8">
        <v>43475</v>
      </c>
      <c r="AW1836">
        <v>0</v>
      </c>
    </row>
    <row r="1837" spans="1:49" x14ac:dyDescent="0.25">
      <c r="A1837">
        <v>63</v>
      </c>
      <c r="B1837" t="s">
        <v>229</v>
      </c>
      <c r="C1837" t="s">
        <v>58</v>
      </c>
      <c r="G1837" s="1" t="s">
        <v>187</v>
      </c>
      <c r="I1837" s="1" t="s">
        <v>73</v>
      </c>
      <c r="J1837">
        <v>12</v>
      </c>
      <c r="K1837" t="s">
        <v>60</v>
      </c>
      <c r="L1837">
        <v>7000</v>
      </c>
      <c r="S1837" s="74">
        <v>6.9619999999999997</v>
      </c>
      <c r="U1837" s="18">
        <v>0.4508449074074074</v>
      </c>
      <c r="V1837" s="19">
        <v>6.4202670000000003E-2</v>
      </c>
      <c r="W1837" s="1" t="s">
        <v>449</v>
      </c>
      <c r="AB1837" t="s">
        <v>85</v>
      </c>
      <c r="AC1837" t="str">
        <f t="shared" si="38"/>
        <v>A2-12RT-C5</v>
      </c>
      <c r="AF1837" t="s">
        <v>123</v>
      </c>
    </row>
    <row r="1838" spans="1:49" x14ac:dyDescent="0.25">
      <c r="A1838">
        <v>64</v>
      </c>
      <c r="B1838" t="s">
        <v>229</v>
      </c>
      <c r="C1838" t="s">
        <v>58</v>
      </c>
      <c r="G1838" s="1" t="s">
        <v>187</v>
      </c>
      <c r="I1838" s="1" t="s">
        <v>73</v>
      </c>
      <c r="J1838">
        <v>12</v>
      </c>
      <c r="K1838" t="s">
        <v>60</v>
      </c>
      <c r="L1838">
        <v>7000</v>
      </c>
      <c r="S1838" s="74">
        <v>8.7859999999999996</v>
      </c>
      <c r="U1838" s="18">
        <v>0.45165509259259262</v>
      </c>
      <c r="V1838" s="19">
        <v>5.0987860000000003E-2</v>
      </c>
      <c r="W1838" s="1" t="s">
        <v>449</v>
      </c>
      <c r="AB1838" t="s">
        <v>86</v>
      </c>
      <c r="AC1838" t="str">
        <f t="shared" si="38"/>
        <v>A2-12SO-H9</v>
      </c>
      <c r="AF1838" t="s">
        <v>287</v>
      </c>
    </row>
    <row r="1839" spans="1:49" x14ac:dyDescent="0.25">
      <c r="A1839">
        <v>65</v>
      </c>
      <c r="B1839" t="s">
        <v>229</v>
      </c>
      <c r="C1839" t="s">
        <v>58</v>
      </c>
      <c r="G1839" s="1" t="s">
        <v>187</v>
      </c>
      <c r="I1839" s="1" t="s">
        <v>73</v>
      </c>
      <c r="J1839">
        <v>12</v>
      </c>
      <c r="K1839" t="s">
        <v>60</v>
      </c>
      <c r="L1839">
        <v>7000</v>
      </c>
      <c r="S1839" s="74">
        <v>6.6870000000000003</v>
      </c>
      <c r="U1839" s="18">
        <v>0.45238425925925929</v>
      </c>
      <c r="V1839" s="19">
        <v>4.7302160000000003E-2</v>
      </c>
      <c r="W1839" s="1" t="s">
        <v>449</v>
      </c>
      <c r="Z1839" t="s">
        <v>1128</v>
      </c>
      <c r="AB1839" t="s">
        <v>85</v>
      </c>
      <c r="AC1839" t="str">
        <f t="shared" si="38"/>
        <v>A2-12RT-F8</v>
      </c>
      <c r="AF1839" t="s">
        <v>134</v>
      </c>
    </row>
    <row r="1840" spans="1:49" x14ac:dyDescent="0.25">
      <c r="A1840">
        <v>66</v>
      </c>
      <c r="B1840" t="s">
        <v>229</v>
      </c>
      <c r="C1840" t="s">
        <v>58</v>
      </c>
      <c r="G1840" s="1" t="s">
        <v>187</v>
      </c>
      <c r="I1840" s="1" t="s">
        <v>73</v>
      </c>
      <c r="J1840">
        <v>12</v>
      </c>
      <c r="K1840" t="s">
        <v>60</v>
      </c>
      <c r="L1840">
        <v>7000</v>
      </c>
      <c r="S1840" s="74">
        <v>8.3330000000000002</v>
      </c>
      <c r="U1840" s="18">
        <v>0.45340277777777777</v>
      </c>
      <c r="V1840" s="19">
        <v>4.575017E-2</v>
      </c>
      <c r="W1840" s="1" t="s">
        <v>449</v>
      </c>
      <c r="AB1840" t="s">
        <v>85</v>
      </c>
      <c r="AC1840" t="str">
        <f t="shared" si="38"/>
        <v>A2-12RT-H11</v>
      </c>
      <c r="AF1840" t="s">
        <v>141</v>
      </c>
    </row>
    <row r="1841" spans="1:49" x14ac:dyDescent="0.25">
      <c r="A1841">
        <v>67</v>
      </c>
      <c r="B1841" t="s">
        <v>229</v>
      </c>
      <c r="C1841" t="s">
        <v>58</v>
      </c>
      <c r="G1841" s="1" t="s">
        <v>187</v>
      </c>
      <c r="I1841" s="1" t="s">
        <v>73</v>
      </c>
      <c r="J1841">
        <v>12</v>
      </c>
      <c r="K1841" t="s">
        <v>60</v>
      </c>
      <c r="L1841">
        <v>7000</v>
      </c>
      <c r="S1841" s="74">
        <v>9.0449999999999999</v>
      </c>
      <c r="U1841" s="18">
        <v>0.45449074074074075</v>
      </c>
      <c r="V1841" s="19">
        <v>7.7472429999999995E-2</v>
      </c>
      <c r="W1841" s="1" t="s">
        <v>449</v>
      </c>
      <c r="AB1841" t="s">
        <v>86</v>
      </c>
      <c r="AC1841" t="str">
        <f t="shared" si="38"/>
        <v>A2-12SO-F2</v>
      </c>
      <c r="AF1841" t="s">
        <v>370</v>
      </c>
    </row>
    <row r="1842" spans="1:49" x14ac:dyDescent="0.25">
      <c r="A1842">
        <v>68</v>
      </c>
      <c r="B1842" t="s">
        <v>229</v>
      </c>
      <c r="C1842" t="s">
        <v>58</v>
      </c>
      <c r="G1842" s="1" t="s">
        <v>187</v>
      </c>
      <c r="I1842" s="1" t="s">
        <v>73</v>
      </c>
      <c r="J1842">
        <v>12</v>
      </c>
      <c r="K1842" t="s">
        <v>60</v>
      </c>
      <c r="L1842">
        <v>7000</v>
      </c>
      <c r="S1842" s="74">
        <v>6.5830000000000002</v>
      </c>
      <c r="U1842" s="18">
        <v>0.4554050925925926</v>
      </c>
      <c r="V1842" s="19">
        <v>7.5409290000000004E-2</v>
      </c>
      <c r="W1842" s="1" t="s">
        <v>449</v>
      </c>
      <c r="AB1842" t="s">
        <v>86</v>
      </c>
      <c r="AC1842" t="str">
        <f t="shared" si="38"/>
        <v>A2-12SO-B5</v>
      </c>
      <c r="AF1842" t="s">
        <v>163</v>
      </c>
    </row>
    <row r="1843" spans="1:49" x14ac:dyDescent="0.25">
      <c r="A1843">
        <v>69</v>
      </c>
      <c r="B1843" t="s">
        <v>229</v>
      </c>
      <c r="C1843" t="s">
        <v>58</v>
      </c>
      <c r="G1843" s="1" t="s">
        <v>187</v>
      </c>
      <c r="I1843" s="1" t="s">
        <v>73</v>
      </c>
      <c r="J1843">
        <v>12</v>
      </c>
      <c r="K1843" t="s">
        <v>60</v>
      </c>
      <c r="L1843">
        <v>7000</v>
      </c>
      <c r="S1843" s="74">
        <v>8.4749999999999996</v>
      </c>
      <c r="U1843" s="18">
        <v>0.45650462962962962</v>
      </c>
      <c r="V1843" s="19">
        <v>8.4139459999999999E-2</v>
      </c>
      <c r="W1843" s="1" t="s">
        <v>449</v>
      </c>
      <c r="AB1843" t="s">
        <v>86</v>
      </c>
      <c r="AC1843" t="str">
        <f t="shared" si="38"/>
        <v>A2-12SO-B12</v>
      </c>
      <c r="AF1843" t="s">
        <v>132</v>
      </c>
    </row>
    <row r="1844" spans="1:49" x14ac:dyDescent="0.25">
      <c r="A1844">
        <v>70</v>
      </c>
      <c r="B1844" t="s">
        <v>229</v>
      </c>
      <c r="C1844" t="s">
        <v>58</v>
      </c>
      <c r="G1844" s="1" t="s">
        <v>187</v>
      </c>
      <c r="I1844" s="1" t="s">
        <v>73</v>
      </c>
      <c r="J1844">
        <v>12</v>
      </c>
      <c r="K1844" t="s">
        <v>60</v>
      </c>
      <c r="L1844">
        <v>7000</v>
      </c>
      <c r="S1844" s="74">
        <v>7.6210000000000004</v>
      </c>
      <c r="U1844" s="18">
        <v>0.45740740740740743</v>
      </c>
      <c r="V1844">
        <v>0.69865390000000005</v>
      </c>
      <c r="W1844" s="1" t="s">
        <v>449</v>
      </c>
      <c r="AB1844" t="s">
        <v>85</v>
      </c>
      <c r="AC1844" t="str">
        <f t="shared" si="38"/>
        <v>A2-12RT-D11</v>
      </c>
      <c r="AD1844" s="8">
        <v>43387</v>
      </c>
      <c r="AE1844">
        <v>33</v>
      </c>
      <c r="AF1844" t="s">
        <v>128</v>
      </c>
      <c r="AG1844" t="s">
        <v>956</v>
      </c>
      <c r="AH1844" s="8">
        <v>43387</v>
      </c>
      <c r="AI1844">
        <v>29</v>
      </c>
      <c r="AJ1844">
        <v>6</v>
      </c>
      <c r="AK1844" s="53">
        <v>0.61111111111111105</v>
      </c>
      <c r="AL1844" s="8">
        <v>43394</v>
      </c>
      <c r="AM1844" s="53">
        <v>0.82638888888888884</v>
      </c>
      <c r="AN1844" t="s">
        <v>1686</v>
      </c>
      <c r="AV1844" s="8">
        <v>43394</v>
      </c>
      <c r="AW1844">
        <v>0</v>
      </c>
    </row>
    <row r="1845" spans="1:49" x14ac:dyDescent="0.25">
      <c r="A1845">
        <v>71</v>
      </c>
      <c r="B1845" t="s">
        <v>229</v>
      </c>
      <c r="C1845" t="s">
        <v>58</v>
      </c>
      <c r="G1845" s="1" t="s">
        <v>187</v>
      </c>
      <c r="I1845" s="1" t="s">
        <v>73</v>
      </c>
      <c r="J1845">
        <v>12</v>
      </c>
      <c r="K1845" t="s">
        <v>60</v>
      </c>
      <c r="L1845">
        <v>7000</v>
      </c>
      <c r="S1845" s="74">
        <v>6.3440000000000003</v>
      </c>
      <c r="U1845" s="18">
        <v>0.45837962962962964</v>
      </c>
      <c r="V1845">
        <v>0.26931860000000002</v>
      </c>
      <c r="W1845" s="1" t="s">
        <v>449</v>
      </c>
      <c r="AB1845" t="s">
        <v>86</v>
      </c>
      <c r="AC1845" t="str">
        <f t="shared" si="38"/>
        <v>A2-12SO-G2</v>
      </c>
      <c r="AF1845" t="s">
        <v>127</v>
      </c>
    </row>
    <row r="1846" spans="1:49" x14ac:dyDescent="0.25">
      <c r="A1846">
        <v>72</v>
      </c>
      <c r="B1846" t="s">
        <v>229</v>
      </c>
      <c r="C1846" t="s">
        <v>58</v>
      </c>
      <c r="G1846" s="1" t="s">
        <v>187</v>
      </c>
      <c r="I1846" s="1" t="s">
        <v>73</v>
      </c>
      <c r="J1846">
        <v>12</v>
      </c>
      <c r="K1846" t="s">
        <v>60</v>
      </c>
      <c r="L1846">
        <v>7000</v>
      </c>
      <c r="S1846" s="74">
        <v>3.3290000000000002</v>
      </c>
      <c r="U1846" s="18">
        <v>0.45928240740740739</v>
      </c>
      <c r="V1846" s="19">
        <v>8.9651309999999994E-3</v>
      </c>
      <c r="W1846" s="1" t="s">
        <v>449</v>
      </c>
      <c r="AB1846" t="s">
        <v>85</v>
      </c>
      <c r="AC1846" t="str">
        <f t="shared" si="38"/>
        <v>A2-12RT-D5</v>
      </c>
      <c r="AD1846" s="8">
        <v>43398</v>
      </c>
      <c r="AE1846">
        <v>44</v>
      </c>
      <c r="AF1846" t="s">
        <v>251</v>
      </c>
      <c r="AG1846" t="s">
        <v>956</v>
      </c>
      <c r="AH1846" s="8">
        <v>43398</v>
      </c>
      <c r="AI1846">
        <v>8</v>
      </c>
      <c r="AJ1846">
        <v>1</v>
      </c>
      <c r="AK1846" s="53">
        <v>0.68055555555555547</v>
      </c>
      <c r="AL1846" s="8">
        <v>43406</v>
      </c>
      <c r="AM1846" s="53">
        <v>0.83333333333333337</v>
      </c>
      <c r="AO1846">
        <v>6</v>
      </c>
      <c r="AP1846">
        <v>29</v>
      </c>
      <c r="AQ1846" s="8">
        <v>43406</v>
      </c>
      <c r="AR1846" s="53">
        <v>0.83333333333333337</v>
      </c>
      <c r="AS1846" s="8">
        <v>43475</v>
      </c>
      <c r="AT1846" s="53">
        <v>0.83333333333333337</v>
      </c>
      <c r="AV1846" s="8">
        <v>43475</v>
      </c>
      <c r="AW1846">
        <v>0</v>
      </c>
    </row>
    <row r="1847" spans="1:49" x14ac:dyDescent="0.25">
      <c r="A1847">
        <v>73</v>
      </c>
      <c r="B1847" t="s">
        <v>229</v>
      </c>
      <c r="C1847" t="s">
        <v>58</v>
      </c>
      <c r="G1847" s="1" t="s">
        <v>187</v>
      </c>
      <c r="I1847" s="1" t="s">
        <v>73</v>
      </c>
      <c r="J1847">
        <v>12</v>
      </c>
      <c r="K1847" t="s">
        <v>60</v>
      </c>
      <c r="L1847">
        <v>7000</v>
      </c>
      <c r="S1847" s="74">
        <v>5.4989999999999997</v>
      </c>
      <c r="U1847" s="18">
        <v>0.4601041666666667</v>
      </c>
      <c r="V1847">
        <v>0.63281100000000001</v>
      </c>
      <c r="W1847" s="1" t="s">
        <v>449</v>
      </c>
      <c r="AB1847" t="s">
        <v>86</v>
      </c>
      <c r="AC1847" t="str">
        <f t="shared" si="38"/>
        <v>A2-12SO-B9</v>
      </c>
      <c r="AF1847" t="s">
        <v>125</v>
      </c>
    </row>
    <row r="1848" spans="1:49" x14ac:dyDescent="0.25">
      <c r="A1848">
        <v>74</v>
      </c>
      <c r="B1848" t="s">
        <v>229</v>
      </c>
      <c r="C1848" t="s">
        <v>58</v>
      </c>
      <c r="G1848" s="1" t="s">
        <v>187</v>
      </c>
      <c r="I1848" s="1" t="s">
        <v>73</v>
      </c>
      <c r="J1848">
        <v>12</v>
      </c>
      <c r="K1848" t="s">
        <v>60</v>
      </c>
      <c r="L1848">
        <v>7000</v>
      </c>
      <c r="S1848" s="74">
        <v>5.0780000000000003</v>
      </c>
      <c r="U1848" s="18">
        <v>0.46106481481481482</v>
      </c>
      <c r="V1848" s="19">
        <v>5.2773420000000001E-2</v>
      </c>
      <c r="W1848" s="1" t="s">
        <v>449</v>
      </c>
      <c r="AB1848" t="s">
        <v>85</v>
      </c>
      <c r="AC1848" t="str">
        <f t="shared" si="38"/>
        <v>A2-12RT-C2</v>
      </c>
      <c r="AF1848" t="s">
        <v>149</v>
      </c>
    </row>
    <row r="1849" spans="1:49" x14ac:dyDescent="0.25">
      <c r="A1849">
        <v>75</v>
      </c>
      <c r="B1849" t="s">
        <v>229</v>
      </c>
      <c r="C1849" t="s">
        <v>58</v>
      </c>
      <c r="G1849" s="1" t="s">
        <v>187</v>
      </c>
      <c r="I1849" s="1" t="s">
        <v>73</v>
      </c>
      <c r="J1849">
        <v>12</v>
      </c>
      <c r="K1849" t="s">
        <v>60</v>
      </c>
      <c r="L1849">
        <v>7000</v>
      </c>
      <c r="S1849" s="74">
        <v>5.9850000000000003</v>
      </c>
      <c r="U1849" s="18">
        <v>0.46197916666666666</v>
      </c>
      <c r="V1849">
        <v>0.56157690000000005</v>
      </c>
      <c r="W1849" s="1" t="s">
        <v>449</v>
      </c>
      <c r="AB1849" t="s">
        <v>86</v>
      </c>
      <c r="AC1849" t="str">
        <f t="shared" si="38"/>
        <v>A2-12SO-C11</v>
      </c>
      <c r="AF1849" t="s">
        <v>144</v>
      </c>
    </row>
    <row r="1850" spans="1:49" x14ac:dyDescent="0.25">
      <c r="A1850">
        <v>76</v>
      </c>
      <c r="B1850" t="s">
        <v>229</v>
      </c>
      <c r="C1850" t="s">
        <v>608</v>
      </c>
      <c r="G1850" s="1" t="s">
        <v>187</v>
      </c>
      <c r="I1850" s="1" t="s">
        <v>73</v>
      </c>
      <c r="J1850">
        <v>12</v>
      </c>
      <c r="K1850" t="s">
        <v>60</v>
      </c>
      <c r="L1850">
        <v>7000</v>
      </c>
      <c r="U1850" s="18">
        <v>0.46285879629629628</v>
      </c>
      <c r="V1850" s="19">
        <v>8.3609610000000001E-3</v>
      </c>
      <c r="W1850" s="1" t="s">
        <v>449</v>
      </c>
    </row>
    <row r="1851" spans="1:49" x14ac:dyDescent="0.25">
      <c r="A1851">
        <v>77</v>
      </c>
      <c r="B1851" t="s">
        <v>229</v>
      </c>
      <c r="C1851" t="s">
        <v>608</v>
      </c>
      <c r="G1851" s="1" t="s">
        <v>187</v>
      </c>
      <c r="I1851" s="1" t="s">
        <v>73</v>
      </c>
      <c r="J1851">
        <v>12</v>
      </c>
      <c r="K1851" t="s">
        <v>60</v>
      </c>
      <c r="L1851">
        <v>7000</v>
      </c>
      <c r="T1851" s="53">
        <v>0.65347222222222223</v>
      </c>
      <c r="U1851" s="18">
        <v>0.46375000000000005</v>
      </c>
      <c r="V1851" s="19">
        <v>9.8107409999999996E-3</v>
      </c>
      <c r="W1851" s="1" t="s">
        <v>449</v>
      </c>
    </row>
    <row r="1852" spans="1:49" x14ac:dyDescent="0.25">
      <c r="A1852">
        <v>1</v>
      </c>
      <c r="C1852" t="s">
        <v>201</v>
      </c>
      <c r="G1852" s="1" t="s">
        <v>187</v>
      </c>
      <c r="I1852" s="1" t="s">
        <v>74</v>
      </c>
      <c r="J1852">
        <v>13</v>
      </c>
      <c r="K1852" t="s">
        <v>60</v>
      </c>
      <c r="W1852" s="1" t="s">
        <v>450</v>
      </c>
      <c r="AB1852" t="s">
        <v>84</v>
      </c>
      <c r="AC1852" t="s">
        <v>971</v>
      </c>
    </row>
    <row r="1853" spans="1:49" x14ac:dyDescent="0.25">
      <c r="A1853">
        <v>1</v>
      </c>
      <c r="C1853" t="s">
        <v>201</v>
      </c>
      <c r="G1853" s="1" t="s">
        <v>187</v>
      </c>
      <c r="I1853" s="1" t="s">
        <v>74</v>
      </c>
      <c r="J1853">
        <v>13</v>
      </c>
      <c r="K1853" t="s">
        <v>60</v>
      </c>
      <c r="W1853" s="1" t="s">
        <v>450</v>
      </c>
      <c r="AB1853" t="s">
        <v>85</v>
      </c>
      <c r="AC1853" t="str">
        <f t="shared" ref="AC1853:AC1858" si="39">"A2-13"&amp;AB1853&amp;"-"&amp;AF1853</f>
        <v>A2-13RT-B1</v>
      </c>
      <c r="AF1853" t="s">
        <v>169</v>
      </c>
    </row>
    <row r="1854" spans="1:49" x14ac:dyDescent="0.25">
      <c r="A1854">
        <v>2</v>
      </c>
      <c r="C1854" t="s">
        <v>201</v>
      </c>
      <c r="G1854" s="1" t="s">
        <v>187</v>
      </c>
      <c r="I1854" s="1" t="s">
        <v>74</v>
      </c>
      <c r="J1854">
        <v>13</v>
      </c>
      <c r="K1854" t="s">
        <v>60</v>
      </c>
      <c r="W1854" s="1" t="s">
        <v>450</v>
      </c>
      <c r="AB1854" t="s">
        <v>85</v>
      </c>
      <c r="AC1854" t="str">
        <f t="shared" si="39"/>
        <v>A2-13RT-B2</v>
      </c>
      <c r="AF1854" t="s">
        <v>142</v>
      </c>
    </row>
    <row r="1855" spans="1:49" x14ac:dyDescent="0.25">
      <c r="A1855">
        <v>1</v>
      </c>
      <c r="C1855" t="s">
        <v>201</v>
      </c>
      <c r="G1855" s="1" t="s">
        <v>187</v>
      </c>
      <c r="I1855" s="1" t="s">
        <v>74</v>
      </c>
      <c r="J1855">
        <v>13</v>
      </c>
      <c r="K1855" t="s">
        <v>60</v>
      </c>
      <c r="W1855" s="1" t="s">
        <v>450</v>
      </c>
      <c r="AB1855" t="s">
        <v>86</v>
      </c>
      <c r="AC1855" t="str">
        <f t="shared" si="39"/>
        <v>A2-13SO-B1</v>
      </c>
      <c r="AF1855" t="s">
        <v>169</v>
      </c>
    </row>
    <row r="1856" spans="1:49" x14ac:dyDescent="0.25">
      <c r="A1856">
        <v>2</v>
      </c>
      <c r="C1856" t="s">
        <v>201</v>
      </c>
      <c r="G1856" s="1" t="s">
        <v>187</v>
      </c>
      <c r="I1856" s="1" t="s">
        <v>74</v>
      </c>
      <c r="J1856">
        <v>13</v>
      </c>
      <c r="K1856" t="s">
        <v>60</v>
      </c>
      <c r="W1856" s="1" t="s">
        <v>450</v>
      </c>
      <c r="AB1856" t="s">
        <v>86</v>
      </c>
      <c r="AC1856" t="str">
        <f t="shared" si="39"/>
        <v>A2-13SO-B2</v>
      </c>
      <c r="AF1856" t="s">
        <v>142</v>
      </c>
    </row>
    <row r="1857" spans="1:49" x14ac:dyDescent="0.25">
      <c r="A1857">
        <v>3</v>
      </c>
      <c r="C1857" t="s">
        <v>59</v>
      </c>
      <c r="G1857" s="1" t="s">
        <v>187</v>
      </c>
      <c r="I1857" s="1" t="s">
        <v>74</v>
      </c>
      <c r="J1857">
        <v>13</v>
      </c>
      <c r="K1857" t="s">
        <v>60</v>
      </c>
      <c r="W1857" s="1" t="s">
        <v>450</v>
      </c>
      <c r="AB1857" t="s">
        <v>85</v>
      </c>
      <c r="AC1857" t="str">
        <f t="shared" si="39"/>
        <v>A2-13RT-B3</v>
      </c>
      <c r="AF1857" t="s">
        <v>242</v>
      </c>
    </row>
    <row r="1858" spans="1:49" x14ac:dyDescent="0.25">
      <c r="A1858">
        <v>3</v>
      </c>
      <c r="C1858" t="s">
        <v>59</v>
      </c>
      <c r="G1858" s="1" t="s">
        <v>187</v>
      </c>
      <c r="I1858" s="1" t="s">
        <v>74</v>
      </c>
      <c r="J1858">
        <v>13</v>
      </c>
      <c r="K1858" t="s">
        <v>60</v>
      </c>
      <c r="W1858" s="1" t="s">
        <v>450</v>
      </c>
      <c r="AB1858" t="s">
        <v>86</v>
      </c>
      <c r="AC1858" t="str">
        <f t="shared" si="39"/>
        <v>A2-13SO-B3</v>
      </c>
      <c r="AF1858" t="s">
        <v>242</v>
      </c>
    </row>
    <row r="1859" spans="1:49" x14ac:dyDescent="0.25">
      <c r="A1859">
        <v>2</v>
      </c>
      <c r="C1859" t="s">
        <v>201</v>
      </c>
      <c r="G1859" s="1" t="s">
        <v>187</v>
      </c>
      <c r="I1859" s="1" t="s">
        <v>74</v>
      </c>
      <c r="J1859">
        <v>13</v>
      </c>
      <c r="K1859" t="s">
        <v>60</v>
      </c>
      <c r="W1859" s="1" t="s">
        <v>450</v>
      </c>
      <c r="AB1859" t="s">
        <v>84</v>
      </c>
      <c r="AC1859" t="s">
        <v>972</v>
      </c>
    </row>
    <row r="1860" spans="1:49" x14ac:dyDescent="0.25">
      <c r="A1860">
        <v>3</v>
      </c>
      <c r="C1860" t="s">
        <v>201</v>
      </c>
      <c r="G1860" s="1" t="s">
        <v>187</v>
      </c>
      <c r="I1860" s="1" t="s">
        <v>74</v>
      </c>
      <c r="J1860">
        <v>13</v>
      </c>
      <c r="K1860" t="s">
        <v>60</v>
      </c>
      <c r="W1860" s="1" t="s">
        <v>450</v>
      </c>
      <c r="AB1860" t="s">
        <v>84</v>
      </c>
      <c r="AC1860" t="s">
        <v>973</v>
      </c>
    </row>
    <row r="1861" spans="1:49" x14ac:dyDescent="0.25">
      <c r="A1861">
        <v>4</v>
      </c>
      <c r="C1861" t="s">
        <v>201</v>
      </c>
      <c r="G1861" s="1" t="s">
        <v>187</v>
      </c>
      <c r="I1861" s="1" t="s">
        <v>74</v>
      </c>
      <c r="J1861">
        <v>13</v>
      </c>
      <c r="K1861" t="s">
        <v>60</v>
      </c>
      <c r="W1861" s="1" t="s">
        <v>450</v>
      </c>
      <c r="AB1861" t="s">
        <v>84</v>
      </c>
      <c r="AC1861" t="s">
        <v>974</v>
      </c>
    </row>
    <row r="1862" spans="1:49" x14ac:dyDescent="0.25">
      <c r="A1862">
        <v>5</v>
      </c>
      <c r="C1862" t="s">
        <v>201</v>
      </c>
      <c r="G1862" s="1" t="s">
        <v>187</v>
      </c>
      <c r="I1862" s="1" t="s">
        <v>74</v>
      </c>
      <c r="J1862">
        <v>13</v>
      </c>
      <c r="K1862" t="s">
        <v>60</v>
      </c>
      <c r="W1862" s="1" t="s">
        <v>450</v>
      </c>
      <c r="AB1862" t="s">
        <v>84</v>
      </c>
      <c r="AC1862" t="s">
        <v>975</v>
      </c>
    </row>
    <row r="1863" spans="1:49" x14ac:dyDescent="0.25">
      <c r="A1863">
        <v>4</v>
      </c>
      <c r="C1863" t="s">
        <v>201</v>
      </c>
      <c r="G1863" s="1" t="s">
        <v>187</v>
      </c>
      <c r="I1863" s="1" t="s">
        <v>74</v>
      </c>
      <c r="J1863">
        <v>13</v>
      </c>
      <c r="K1863" t="s">
        <v>60</v>
      </c>
      <c r="W1863" s="1" t="s">
        <v>450</v>
      </c>
      <c r="AB1863" t="s">
        <v>85</v>
      </c>
      <c r="AC1863" t="str">
        <f t="shared" ref="AC1863:AC1874" si="40">"A2-13"&amp;AB1863&amp;"-"&amp;AF1863</f>
        <v>A2-13RT-C1</v>
      </c>
      <c r="AF1863" t="s">
        <v>146</v>
      </c>
    </row>
    <row r="1864" spans="1:49" x14ac:dyDescent="0.25">
      <c r="A1864">
        <v>5</v>
      </c>
      <c r="C1864" t="s">
        <v>201</v>
      </c>
      <c r="G1864" s="1" t="s">
        <v>187</v>
      </c>
      <c r="I1864" s="1" t="s">
        <v>74</v>
      </c>
      <c r="J1864">
        <v>13</v>
      </c>
      <c r="K1864" t="s">
        <v>60</v>
      </c>
      <c r="W1864" s="1" t="s">
        <v>450</v>
      </c>
      <c r="AB1864" t="s">
        <v>85</v>
      </c>
      <c r="AC1864" t="str">
        <f t="shared" si="40"/>
        <v>A2-13RT-C2</v>
      </c>
      <c r="AF1864" t="s">
        <v>149</v>
      </c>
    </row>
    <row r="1865" spans="1:49" x14ac:dyDescent="0.25">
      <c r="A1865">
        <v>6</v>
      </c>
      <c r="C1865" t="s">
        <v>201</v>
      </c>
      <c r="G1865" s="1" t="s">
        <v>187</v>
      </c>
      <c r="I1865" s="1" t="s">
        <v>74</v>
      </c>
      <c r="J1865">
        <v>13</v>
      </c>
      <c r="K1865" t="s">
        <v>60</v>
      </c>
      <c r="W1865" s="1" t="s">
        <v>450</v>
      </c>
      <c r="AB1865" t="s">
        <v>85</v>
      </c>
      <c r="AC1865" t="str">
        <f t="shared" si="40"/>
        <v>A2-13RT-C3</v>
      </c>
      <c r="AD1865" s="8">
        <v>43386</v>
      </c>
      <c r="AE1865">
        <v>31</v>
      </c>
      <c r="AF1865" t="s">
        <v>301</v>
      </c>
      <c r="AG1865" t="s">
        <v>956</v>
      </c>
      <c r="AI1865">
        <v>29</v>
      </c>
      <c r="AJ1865">
        <v>2</v>
      </c>
      <c r="AK1865" s="53">
        <v>0.57638888888888895</v>
      </c>
      <c r="AL1865" s="8">
        <v>43392</v>
      </c>
      <c r="AM1865" s="53">
        <v>0.82638888888888884</v>
      </c>
      <c r="AO1865">
        <v>7</v>
      </c>
      <c r="AP1865">
        <v>13</v>
      </c>
      <c r="AQ1865" s="8">
        <v>43392</v>
      </c>
      <c r="AR1865" s="53">
        <v>0.82638888888888884</v>
      </c>
      <c r="AS1865" s="8">
        <v>43483</v>
      </c>
      <c r="AT1865" s="53">
        <v>0.85416666666666663</v>
      </c>
      <c r="AV1865" s="8">
        <v>43483</v>
      </c>
      <c r="AW1865">
        <v>0</v>
      </c>
    </row>
    <row r="1866" spans="1:49" x14ac:dyDescent="0.25">
      <c r="A1866">
        <v>7</v>
      </c>
      <c r="C1866" t="s">
        <v>201</v>
      </c>
      <c r="G1866" s="1" t="s">
        <v>187</v>
      </c>
      <c r="I1866" s="1" t="s">
        <v>74</v>
      </c>
      <c r="J1866">
        <v>13</v>
      </c>
      <c r="K1866" t="s">
        <v>60</v>
      </c>
      <c r="W1866" s="1" t="s">
        <v>450</v>
      </c>
      <c r="AB1866" t="s">
        <v>85</v>
      </c>
      <c r="AC1866" t="str">
        <f t="shared" si="40"/>
        <v>A2-13RT-C4</v>
      </c>
      <c r="AD1866" s="8">
        <v>43387</v>
      </c>
      <c r="AE1866">
        <v>32</v>
      </c>
      <c r="AF1866" t="s">
        <v>161</v>
      </c>
      <c r="AG1866" t="s">
        <v>956</v>
      </c>
      <c r="AI1866">
        <v>13</v>
      </c>
      <c r="AJ1866">
        <v>6</v>
      </c>
      <c r="AK1866" s="53">
        <v>0.61111111111111105</v>
      </c>
      <c r="AL1866" s="8">
        <v>43394</v>
      </c>
      <c r="AM1866" s="53">
        <v>0.82638888888888884</v>
      </c>
      <c r="AN1866" t="s">
        <v>1743</v>
      </c>
      <c r="AO1866">
        <v>3</v>
      </c>
      <c r="AP1866">
        <v>23</v>
      </c>
      <c r="AQ1866" s="8">
        <v>43412</v>
      </c>
      <c r="AR1866" s="53">
        <v>0.84375</v>
      </c>
      <c r="AS1866" s="8">
        <v>43483</v>
      </c>
      <c r="AT1866" s="53">
        <v>0.85416666666666663</v>
      </c>
      <c r="AU1866" t="s">
        <v>1764</v>
      </c>
      <c r="AV1866" s="8">
        <v>43483</v>
      </c>
      <c r="AW1866">
        <v>0</v>
      </c>
    </row>
    <row r="1867" spans="1:49" x14ac:dyDescent="0.25">
      <c r="A1867">
        <v>8</v>
      </c>
      <c r="C1867" t="s">
        <v>201</v>
      </c>
      <c r="G1867" s="1" t="s">
        <v>187</v>
      </c>
      <c r="I1867" s="1" t="s">
        <v>74</v>
      </c>
      <c r="J1867">
        <v>13</v>
      </c>
      <c r="K1867" t="s">
        <v>60</v>
      </c>
      <c r="W1867" s="1" t="s">
        <v>450</v>
      </c>
      <c r="AB1867" t="s">
        <v>85</v>
      </c>
      <c r="AC1867" t="str">
        <f t="shared" si="40"/>
        <v>A2-13RT-C5</v>
      </c>
      <c r="AD1867" s="8">
        <v>43388</v>
      </c>
      <c r="AE1867">
        <v>33</v>
      </c>
      <c r="AF1867" t="s">
        <v>123</v>
      </c>
      <c r="AG1867" t="s">
        <v>956</v>
      </c>
      <c r="AI1867">
        <v>10</v>
      </c>
      <c r="AJ1867">
        <v>2</v>
      </c>
      <c r="AK1867" s="53">
        <v>0.60069444444444442</v>
      </c>
      <c r="AL1867" s="8">
        <v>43397</v>
      </c>
      <c r="AM1867" s="53">
        <v>0.79166666666666663</v>
      </c>
      <c r="AN1867" t="s">
        <v>1742</v>
      </c>
      <c r="AO1867">
        <v>4</v>
      </c>
      <c r="AP1867">
        <v>20</v>
      </c>
      <c r="AQ1867" s="8">
        <v>43410</v>
      </c>
      <c r="AR1867" s="53">
        <v>0.85416666666666663</v>
      </c>
      <c r="AS1867" s="8">
        <v>43422</v>
      </c>
      <c r="AT1867" s="53">
        <v>0.84375</v>
      </c>
      <c r="AV1867" s="8">
        <v>43422</v>
      </c>
      <c r="AW1867">
        <v>0</v>
      </c>
    </row>
    <row r="1868" spans="1:49" x14ac:dyDescent="0.25">
      <c r="A1868">
        <v>9</v>
      </c>
      <c r="C1868" t="s">
        <v>201</v>
      </c>
      <c r="G1868" s="1" t="s">
        <v>187</v>
      </c>
      <c r="I1868" s="1" t="s">
        <v>74</v>
      </c>
      <c r="J1868">
        <v>13</v>
      </c>
      <c r="K1868" t="s">
        <v>60</v>
      </c>
      <c r="W1868" s="1" t="s">
        <v>450</v>
      </c>
      <c r="AB1868" t="s">
        <v>85</v>
      </c>
      <c r="AC1868" t="str">
        <f t="shared" si="40"/>
        <v>A2-13RT-C6</v>
      </c>
      <c r="AF1868" t="s">
        <v>168</v>
      </c>
    </row>
    <row r="1869" spans="1:49" x14ac:dyDescent="0.25">
      <c r="A1869">
        <v>4</v>
      </c>
      <c r="C1869" t="s">
        <v>201</v>
      </c>
      <c r="G1869" s="1" t="s">
        <v>187</v>
      </c>
      <c r="I1869" s="1" t="s">
        <v>74</v>
      </c>
      <c r="J1869">
        <v>13</v>
      </c>
      <c r="K1869" t="s">
        <v>60</v>
      </c>
      <c r="W1869" s="1" t="s">
        <v>450</v>
      </c>
      <c r="AB1869" t="s">
        <v>86</v>
      </c>
      <c r="AC1869" t="str">
        <f t="shared" si="40"/>
        <v>A2-13SO-C1</v>
      </c>
      <c r="AF1869" t="s">
        <v>146</v>
      </c>
    </row>
    <row r="1870" spans="1:49" x14ac:dyDescent="0.25">
      <c r="A1870">
        <v>5</v>
      </c>
      <c r="C1870" t="s">
        <v>201</v>
      </c>
      <c r="G1870" s="1" t="s">
        <v>187</v>
      </c>
      <c r="I1870" s="1" t="s">
        <v>74</v>
      </c>
      <c r="J1870">
        <v>13</v>
      </c>
      <c r="K1870" t="s">
        <v>60</v>
      </c>
      <c r="W1870" s="1" t="s">
        <v>450</v>
      </c>
      <c r="AB1870" t="s">
        <v>86</v>
      </c>
      <c r="AC1870" t="str">
        <f t="shared" si="40"/>
        <v>A2-13SO-C2</v>
      </c>
      <c r="AF1870" t="s">
        <v>149</v>
      </c>
    </row>
    <row r="1871" spans="1:49" x14ac:dyDescent="0.25">
      <c r="A1871">
        <v>6</v>
      </c>
      <c r="C1871" t="s">
        <v>201</v>
      </c>
      <c r="G1871" s="1" t="s">
        <v>187</v>
      </c>
      <c r="I1871" s="1" t="s">
        <v>74</v>
      </c>
      <c r="J1871">
        <v>13</v>
      </c>
      <c r="K1871" t="s">
        <v>60</v>
      </c>
      <c r="W1871" s="1" t="s">
        <v>450</v>
      </c>
      <c r="AB1871" t="s">
        <v>86</v>
      </c>
      <c r="AC1871" t="str">
        <f t="shared" si="40"/>
        <v>A2-13SO-C3</v>
      </c>
      <c r="AF1871" t="s">
        <v>301</v>
      </c>
    </row>
    <row r="1872" spans="1:49" x14ac:dyDescent="0.25">
      <c r="A1872">
        <v>7</v>
      </c>
      <c r="C1872" t="s">
        <v>201</v>
      </c>
      <c r="G1872" s="1" t="s">
        <v>187</v>
      </c>
      <c r="I1872" s="1" t="s">
        <v>74</v>
      </c>
      <c r="J1872">
        <v>13</v>
      </c>
      <c r="K1872" t="s">
        <v>60</v>
      </c>
      <c r="W1872" s="1" t="s">
        <v>450</v>
      </c>
      <c r="AB1872" t="s">
        <v>86</v>
      </c>
      <c r="AC1872" t="str">
        <f t="shared" si="40"/>
        <v>A2-13SO-C4</v>
      </c>
      <c r="AF1872" t="s">
        <v>161</v>
      </c>
    </row>
    <row r="1873" spans="1:49" x14ac:dyDescent="0.25">
      <c r="A1873">
        <v>8</v>
      </c>
      <c r="C1873" t="s">
        <v>201</v>
      </c>
      <c r="G1873" s="1" t="s">
        <v>187</v>
      </c>
      <c r="I1873" s="1" t="s">
        <v>74</v>
      </c>
      <c r="J1873">
        <v>13</v>
      </c>
      <c r="K1873" t="s">
        <v>60</v>
      </c>
      <c r="W1873" s="1" t="s">
        <v>450</v>
      </c>
      <c r="AB1873" t="s">
        <v>86</v>
      </c>
      <c r="AC1873" t="str">
        <f t="shared" si="40"/>
        <v>A2-13SO-C5</v>
      </c>
      <c r="AF1873" t="s">
        <v>123</v>
      </c>
    </row>
    <row r="1874" spans="1:49" x14ac:dyDescent="0.25">
      <c r="A1874">
        <v>9</v>
      </c>
      <c r="C1874" t="s">
        <v>201</v>
      </c>
      <c r="G1874" s="1" t="s">
        <v>187</v>
      </c>
      <c r="I1874" s="1" t="s">
        <v>74</v>
      </c>
      <c r="J1874">
        <v>13</v>
      </c>
      <c r="K1874" t="s">
        <v>60</v>
      </c>
      <c r="W1874" s="1" t="s">
        <v>450</v>
      </c>
      <c r="AB1874" t="s">
        <v>86</v>
      </c>
      <c r="AC1874" t="str">
        <f t="shared" si="40"/>
        <v>A2-13SO-C6</v>
      </c>
      <c r="AF1874" t="s">
        <v>168</v>
      </c>
    </row>
    <row r="1875" spans="1:49" x14ac:dyDescent="0.25">
      <c r="A1875">
        <v>6</v>
      </c>
      <c r="C1875" t="s">
        <v>58</v>
      </c>
      <c r="G1875" s="1" t="s">
        <v>187</v>
      </c>
      <c r="I1875" s="1" t="s">
        <v>74</v>
      </c>
      <c r="J1875">
        <v>13</v>
      </c>
      <c r="K1875" t="s">
        <v>60</v>
      </c>
      <c r="W1875" s="1" t="s">
        <v>450</v>
      </c>
      <c r="AB1875" t="s">
        <v>84</v>
      </c>
      <c r="AC1875" t="s">
        <v>976</v>
      </c>
    </row>
    <row r="1876" spans="1:49" x14ac:dyDescent="0.25">
      <c r="A1876">
        <v>7</v>
      </c>
      <c r="C1876" t="s">
        <v>58</v>
      </c>
      <c r="G1876" s="1" t="s">
        <v>187</v>
      </c>
      <c r="I1876" s="1" t="s">
        <v>74</v>
      </c>
      <c r="J1876">
        <v>13</v>
      </c>
      <c r="K1876" t="s">
        <v>60</v>
      </c>
      <c r="W1876" s="1" t="s">
        <v>450</v>
      </c>
      <c r="AB1876" t="s">
        <v>84</v>
      </c>
      <c r="AC1876" t="s">
        <v>977</v>
      </c>
    </row>
    <row r="1877" spans="1:49" x14ac:dyDescent="0.25">
      <c r="A1877">
        <v>8</v>
      </c>
      <c r="C1877" t="s">
        <v>58</v>
      </c>
      <c r="G1877" s="1" t="s">
        <v>187</v>
      </c>
      <c r="I1877" s="1" t="s">
        <v>74</v>
      </c>
      <c r="J1877">
        <v>13</v>
      </c>
      <c r="K1877" t="s">
        <v>60</v>
      </c>
      <c r="W1877" s="1" t="s">
        <v>450</v>
      </c>
      <c r="AB1877" t="s">
        <v>84</v>
      </c>
      <c r="AC1877" t="s">
        <v>978</v>
      </c>
    </row>
    <row r="1878" spans="1:49" x14ac:dyDescent="0.25">
      <c r="A1878">
        <v>9</v>
      </c>
      <c r="C1878" t="s">
        <v>58</v>
      </c>
      <c r="G1878" s="1" t="s">
        <v>187</v>
      </c>
      <c r="I1878" s="1" t="s">
        <v>74</v>
      </c>
      <c r="J1878">
        <v>13</v>
      </c>
      <c r="K1878" t="s">
        <v>60</v>
      </c>
      <c r="W1878" s="1" t="s">
        <v>450</v>
      </c>
      <c r="AB1878" t="s">
        <v>84</v>
      </c>
      <c r="AC1878" t="s">
        <v>979</v>
      </c>
    </row>
    <row r="1879" spans="1:49" x14ac:dyDescent="0.25">
      <c r="A1879">
        <v>10</v>
      </c>
      <c r="C1879" t="s">
        <v>58</v>
      </c>
      <c r="G1879" s="1" t="s">
        <v>187</v>
      </c>
      <c r="I1879" s="1" t="s">
        <v>74</v>
      </c>
      <c r="J1879">
        <v>13</v>
      </c>
      <c r="K1879" t="s">
        <v>60</v>
      </c>
      <c r="W1879" s="1" t="s">
        <v>450</v>
      </c>
      <c r="AB1879" t="s">
        <v>84</v>
      </c>
      <c r="AC1879" t="s">
        <v>980</v>
      </c>
    </row>
    <row r="1880" spans="1:49" x14ac:dyDescent="0.25">
      <c r="A1880">
        <v>11</v>
      </c>
      <c r="C1880" t="s">
        <v>58</v>
      </c>
      <c r="G1880" s="1" t="s">
        <v>187</v>
      </c>
      <c r="I1880" s="1" t="s">
        <v>74</v>
      </c>
      <c r="J1880">
        <v>13</v>
      </c>
      <c r="K1880" t="s">
        <v>60</v>
      </c>
      <c r="W1880" s="1" t="s">
        <v>450</v>
      </c>
      <c r="AB1880" t="s">
        <v>84</v>
      </c>
      <c r="AC1880" t="s">
        <v>981</v>
      </c>
    </row>
    <row r="1881" spans="1:49" x14ac:dyDescent="0.25">
      <c r="A1881">
        <v>12</v>
      </c>
      <c r="C1881" t="s">
        <v>58</v>
      </c>
      <c r="G1881" s="1" t="s">
        <v>187</v>
      </c>
      <c r="I1881" s="1" t="s">
        <v>74</v>
      </c>
      <c r="J1881">
        <v>13</v>
      </c>
      <c r="K1881" t="s">
        <v>60</v>
      </c>
      <c r="W1881" s="1" t="s">
        <v>450</v>
      </c>
      <c r="AB1881" t="s">
        <v>84</v>
      </c>
      <c r="AC1881" t="s">
        <v>982</v>
      </c>
    </row>
    <row r="1882" spans="1:49" x14ac:dyDescent="0.25">
      <c r="A1882">
        <v>13</v>
      </c>
      <c r="C1882" t="s">
        <v>58</v>
      </c>
      <c r="G1882" s="1" t="s">
        <v>187</v>
      </c>
      <c r="I1882" s="1" t="s">
        <v>74</v>
      </c>
      <c r="J1882">
        <v>13</v>
      </c>
      <c r="K1882" t="s">
        <v>60</v>
      </c>
      <c r="W1882" s="1" t="s">
        <v>450</v>
      </c>
      <c r="AB1882" t="s">
        <v>84</v>
      </c>
      <c r="AC1882" t="s">
        <v>983</v>
      </c>
    </row>
    <row r="1883" spans="1:49" x14ac:dyDescent="0.25">
      <c r="A1883">
        <v>14</v>
      </c>
      <c r="C1883" t="s">
        <v>58</v>
      </c>
      <c r="G1883" s="1" t="s">
        <v>187</v>
      </c>
      <c r="I1883" s="1" t="s">
        <v>74</v>
      </c>
      <c r="J1883">
        <v>13</v>
      </c>
      <c r="K1883" t="s">
        <v>60</v>
      </c>
      <c r="W1883" s="1" t="s">
        <v>450</v>
      </c>
      <c r="AB1883" t="s">
        <v>84</v>
      </c>
      <c r="AC1883" t="s">
        <v>984</v>
      </c>
    </row>
    <row r="1884" spans="1:49" x14ac:dyDescent="0.25">
      <c r="A1884">
        <v>15</v>
      </c>
      <c r="C1884" t="s">
        <v>58</v>
      </c>
      <c r="G1884" s="1" t="s">
        <v>187</v>
      </c>
      <c r="I1884" s="1" t="s">
        <v>74</v>
      </c>
      <c r="J1884">
        <v>13</v>
      </c>
      <c r="K1884" t="s">
        <v>60</v>
      </c>
      <c r="W1884" s="1" t="s">
        <v>450</v>
      </c>
      <c r="AB1884" t="s">
        <v>84</v>
      </c>
      <c r="AC1884" t="s">
        <v>970</v>
      </c>
    </row>
    <row r="1885" spans="1:49" x14ac:dyDescent="0.25">
      <c r="A1885">
        <v>10</v>
      </c>
      <c r="C1885" t="s">
        <v>58</v>
      </c>
      <c r="G1885" s="1" t="s">
        <v>187</v>
      </c>
      <c r="I1885" s="1" t="s">
        <v>74</v>
      </c>
      <c r="J1885">
        <v>13</v>
      </c>
      <c r="K1885" t="s">
        <v>60</v>
      </c>
      <c r="W1885" s="1" t="s">
        <v>450</v>
      </c>
      <c r="AB1885" t="s">
        <v>85</v>
      </c>
      <c r="AC1885" t="str">
        <f t="shared" ref="AC1885:AC1914" si="41">"A2-13"&amp;AB1885&amp;"-"&amp;AF1885</f>
        <v>A2-13RT-E1</v>
      </c>
      <c r="AF1885" t="s">
        <v>137</v>
      </c>
    </row>
    <row r="1886" spans="1:49" x14ac:dyDescent="0.25">
      <c r="A1886">
        <v>11</v>
      </c>
      <c r="C1886" t="s">
        <v>58</v>
      </c>
      <c r="G1886" s="1" t="s">
        <v>187</v>
      </c>
      <c r="I1886" s="1" t="s">
        <v>74</v>
      </c>
      <c r="J1886">
        <v>13</v>
      </c>
      <c r="K1886" t="s">
        <v>60</v>
      </c>
      <c r="W1886" s="1" t="s">
        <v>450</v>
      </c>
      <c r="AB1886" t="s">
        <v>85</v>
      </c>
      <c r="AC1886" t="str">
        <f t="shared" si="41"/>
        <v>A2-13RT-E2</v>
      </c>
      <c r="AD1886" s="8">
        <v>43405</v>
      </c>
      <c r="AE1886" s="83">
        <f>AD1886-I1886</f>
        <v>50</v>
      </c>
      <c r="AF1886" t="s">
        <v>178</v>
      </c>
      <c r="AG1886" t="s">
        <v>956</v>
      </c>
      <c r="AN1886" t="s">
        <v>1765</v>
      </c>
      <c r="AV1886" s="8">
        <v>43405</v>
      </c>
      <c r="AW1886">
        <v>1</v>
      </c>
    </row>
    <row r="1887" spans="1:49" x14ac:dyDescent="0.25">
      <c r="A1887">
        <v>12</v>
      </c>
      <c r="C1887" t="s">
        <v>58</v>
      </c>
      <c r="G1887" s="1" t="s">
        <v>187</v>
      </c>
      <c r="I1887" s="1" t="s">
        <v>74</v>
      </c>
      <c r="J1887">
        <v>13</v>
      </c>
      <c r="K1887" t="s">
        <v>60</v>
      </c>
      <c r="W1887" s="1" t="s">
        <v>450</v>
      </c>
      <c r="AB1887" t="s">
        <v>85</v>
      </c>
      <c r="AC1887" t="str">
        <f t="shared" si="41"/>
        <v>A2-13RT-E3</v>
      </c>
      <c r="AD1887" s="8">
        <v>43386</v>
      </c>
      <c r="AE1887">
        <v>31</v>
      </c>
      <c r="AF1887" t="s">
        <v>179</v>
      </c>
      <c r="AG1887" t="s">
        <v>956</v>
      </c>
      <c r="AI1887">
        <v>9</v>
      </c>
      <c r="AJ1887">
        <v>6</v>
      </c>
      <c r="AK1887" s="53">
        <v>0.57638888888888895</v>
      </c>
      <c r="AL1887" s="8">
        <v>43392</v>
      </c>
      <c r="AM1887" s="53">
        <v>0.82638888888888884</v>
      </c>
      <c r="AO1887">
        <v>7</v>
      </c>
      <c r="AP1887">
        <v>26</v>
      </c>
      <c r="AQ1887" s="8">
        <v>43392</v>
      </c>
      <c r="AR1887" s="53">
        <v>0.82638888888888884</v>
      </c>
      <c r="AS1887" s="8">
        <v>43475</v>
      </c>
      <c r="AT1887" s="53">
        <v>0.83333333333333337</v>
      </c>
    </row>
    <row r="1888" spans="1:49" x14ac:dyDescent="0.25">
      <c r="A1888">
        <v>13</v>
      </c>
      <c r="C1888" t="s">
        <v>58</v>
      </c>
      <c r="G1888" s="1" t="s">
        <v>187</v>
      </c>
      <c r="I1888" s="1" t="s">
        <v>74</v>
      </c>
      <c r="J1888">
        <v>13</v>
      </c>
      <c r="K1888" t="s">
        <v>60</v>
      </c>
      <c r="W1888" s="1" t="s">
        <v>450</v>
      </c>
      <c r="AB1888" t="s">
        <v>85</v>
      </c>
      <c r="AC1888" t="str">
        <f t="shared" si="41"/>
        <v>A2-13RT-E4</v>
      </c>
      <c r="AD1888" s="8">
        <v>43387</v>
      </c>
      <c r="AE1888">
        <v>32</v>
      </c>
      <c r="AF1888" t="s">
        <v>304</v>
      </c>
      <c r="AG1888" t="s">
        <v>956</v>
      </c>
      <c r="AI1888">
        <v>10</v>
      </c>
      <c r="AJ1888">
        <v>6</v>
      </c>
      <c r="AK1888" s="53">
        <v>0.61111111111111105</v>
      </c>
      <c r="AL1888" s="8">
        <v>43394</v>
      </c>
      <c r="AM1888" s="53">
        <v>0.82638888888888884</v>
      </c>
      <c r="AN1888" t="s">
        <v>1742</v>
      </c>
      <c r="AV1888" s="8">
        <v>43447</v>
      </c>
      <c r="AW1888">
        <v>0</v>
      </c>
    </row>
    <row r="1889" spans="1:49" x14ac:dyDescent="0.25">
      <c r="A1889">
        <v>14</v>
      </c>
      <c r="C1889" t="s">
        <v>58</v>
      </c>
      <c r="G1889" s="1" t="s">
        <v>187</v>
      </c>
      <c r="I1889" s="1" t="s">
        <v>74</v>
      </c>
      <c r="J1889">
        <v>13</v>
      </c>
      <c r="K1889" t="s">
        <v>60</v>
      </c>
      <c r="W1889" s="1" t="s">
        <v>450</v>
      </c>
      <c r="AB1889" t="s">
        <v>85</v>
      </c>
      <c r="AC1889" t="str">
        <f t="shared" si="41"/>
        <v>A2-13RT-E5</v>
      </c>
      <c r="AD1889" s="8">
        <v>43420</v>
      </c>
      <c r="AE1889" s="83">
        <f>AD1889-I1889</f>
        <v>65</v>
      </c>
      <c r="AF1889" t="s">
        <v>305</v>
      </c>
      <c r="AG1889" t="s">
        <v>956</v>
      </c>
      <c r="AH1889" s="8">
        <v>43420</v>
      </c>
      <c r="AN1889" t="s">
        <v>1765</v>
      </c>
      <c r="AV1889" s="8">
        <v>43474</v>
      </c>
      <c r="AW1889">
        <v>1</v>
      </c>
    </row>
    <row r="1890" spans="1:49" x14ac:dyDescent="0.25">
      <c r="A1890">
        <v>15</v>
      </c>
      <c r="C1890" t="s">
        <v>58</v>
      </c>
      <c r="G1890" s="1" t="s">
        <v>187</v>
      </c>
      <c r="I1890" s="1" t="s">
        <v>74</v>
      </c>
      <c r="J1890">
        <v>13</v>
      </c>
      <c r="K1890" t="s">
        <v>60</v>
      </c>
      <c r="W1890" s="1" t="s">
        <v>450</v>
      </c>
      <c r="AB1890" t="s">
        <v>85</v>
      </c>
      <c r="AC1890" t="str">
        <f t="shared" si="41"/>
        <v>A2-13RT-E6</v>
      </c>
      <c r="AD1890" s="8">
        <v>43385</v>
      </c>
      <c r="AE1890">
        <v>30</v>
      </c>
      <c r="AF1890" t="s">
        <v>156</v>
      </c>
      <c r="AG1890" t="s">
        <v>956</v>
      </c>
      <c r="AI1890">
        <v>12</v>
      </c>
      <c r="AJ1890">
        <v>2</v>
      </c>
      <c r="AK1890" s="53">
        <v>0.49305555555555558</v>
      </c>
      <c r="AL1890" s="8">
        <v>43391</v>
      </c>
      <c r="AM1890" s="53">
        <v>0.82638888888888884</v>
      </c>
      <c r="AN1890" t="s">
        <v>1020</v>
      </c>
      <c r="AV1890" s="8">
        <v>43391</v>
      </c>
      <c r="AW1890">
        <v>1</v>
      </c>
    </row>
    <row r="1891" spans="1:49" x14ac:dyDescent="0.25">
      <c r="A1891">
        <v>16</v>
      </c>
      <c r="C1891" t="s">
        <v>58</v>
      </c>
      <c r="G1891" s="1" t="s">
        <v>187</v>
      </c>
      <c r="I1891" s="1" t="s">
        <v>74</v>
      </c>
      <c r="J1891">
        <v>13</v>
      </c>
      <c r="K1891" t="s">
        <v>60</v>
      </c>
      <c r="W1891" s="1" t="s">
        <v>450</v>
      </c>
      <c r="AB1891" t="s">
        <v>85</v>
      </c>
      <c r="AC1891" t="str">
        <f t="shared" si="41"/>
        <v>A2-13RT-E7</v>
      </c>
      <c r="AD1891" s="8">
        <v>43386</v>
      </c>
      <c r="AE1891">
        <v>31</v>
      </c>
      <c r="AF1891" t="s">
        <v>131</v>
      </c>
      <c r="AG1891" t="s">
        <v>956</v>
      </c>
      <c r="AI1891">
        <v>11</v>
      </c>
      <c r="AJ1891">
        <v>6</v>
      </c>
      <c r="AK1891" s="53">
        <v>0.57638888888888895</v>
      </c>
      <c r="AL1891" s="8">
        <v>43392</v>
      </c>
      <c r="AM1891" s="53">
        <v>0.82638888888888884</v>
      </c>
      <c r="AV1891" s="8">
        <v>43392</v>
      </c>
      <c r="AW1891">
        <v>0</v>
      </c>
    </row>
    <row r="1892" spans="1:49" x14ac:dyDescent="0.25">
      <c r="A1892">
        <v>17</v>
      </c>
      <c r="C1892" t="s">
        <v>58</v>
      </c>
      <c r="G1892" s="1" t="s">
        <v>187</v>
      </c>
      <c r="I1892" s="1" t="s">
        <v>74</v>
      </c>
      <c r="J1892">
        <v>13</v>
      </c>
      <c r="K1892" t="s">
        <v>60</v>
      </c>
      <c r="W1892" s="1" t="s">
        <v>450</v>
      </c>
      <c r="AB1892" t="s">
        <v>85</v>
      </c>
      <c r="AC1892" t="str">
        <f t="shared" si="41"/>
        <v>A2-13RT-E8</v>
      </c>
      <c r="AF1892" t="s">
        <v>292</v>
      </c>
    </row>
    <row r="1893" spans="1:49" x14ac:dyDescent="0.25">
      <c r="A1893">
        <v>18</v>
      </c>
      <c r="C1893" t="s">
        <v>58</v>
      </c>
      <c r="G1893" s="1" t="s">
        <v>187</v>
      </c>
      <c r="I1893" s="1" t="s">
        <v>74</v>
      </c>
      <c r="J1893">
        <v>13</v>
      </c>
      <c r="K1893" t="s">
        <v>60</v>
      </c>
      <c r="W1893" s="1" t="s">
        <v>450</v>
      </c>
      <c r="AB1893" t="s">
        <v>85</v>
      </c>
      <c r="AC1893" t="str">
        <f t="shared" si="41"/>
        <v>A2-13RT-E9</v>
      </c>
      <c r="AD1893" s="8">
        <v>43388</v>
      </c>
      <c r="AE1893">
        <v>33</v>
      </c>
      <c r="AF1893" t="s">
        <v>167</v>
      </c>
      <c r="AG1893" t="s">
        <v>956</v>
      </c>
      <c r="AI1893">
        <v>9</v>
      </c>
      <c r="AJ1893">
        <v>2</v>
      </c>
      <c r="AK1893" s="53">
        <v>0.60069444444444442</v>
      </c>
      <c r="AL1893" s="8">
        <v>43397</v>
      </c>
      <c r="AM1893" s="53">
        <v>0.79166666666666663</v>
      </c>
      <c r="AN1893" t="s">
        <v>1742</v>
      </c>
      <c r="AO1893">
        <v>3</v>
      </c>
      <c r="AP1893">
        <v>12</v>
      </c>
      <c r="AQ1893" s="8">
        <v>43412</v>
      </c>
      <c r="AR1893" s="53">
        <v>0.84375</v>
      </c>
      <c r="AS1893" s="8">
        <v>43483</v>
      </c>
      <c r="AT1893" s="53">
        <v>0.85416666666666663</v>
      </c>
      <c r="AV1893" s="8">
        <v>43483</v>
      </c>
      <c r="AW1893">
        <v>0</v>
      </c>
    </row>
    <row r="1894" spans="1:49" x14ac:dyDescent="0.25">
      <c r="A1894">
        <v>19</v>
      </c>
      <c r="C1894" t="s">
        <v>58</v>
      </c>
      <c r="G1894" s="1" t="s">
        <v>187</v>
      </c>
      <c r="I1894" s="1" t="s">
        <v>74</v>
      </c>
      <c r="J1894">
        <v>13</v>
      </c>
      <c r="K1894" t="s">
        <v>60</v>
      </c>
      <c r="W1894" s="1" t="s">
        <v>450</v>
      </c>
      <c r="AB1894" t="s">
        <v>85</v>
      </c>
      <c r="AC1894" t="str">
        <f t="shared" si="41"/>
        <v>A2-13RT-E10</v>
      </c>
      <c r="AF1894" t="s">
        <v>248</v>
      </c>
    </row>
    <row r="1895" spans="1:49" x14ac:dyDescent="0.25">
      <c r="A1895">
        <v>20</v>
      </c>
      <c r="C1895" t="s">
        <v>58</v>
      </c>
      <c r="G1895" s="1" t="s">
        <v>187</v>
      </c>
      <c r="I1895" s="1" t="s">
        <v>74</v>
      </c>
      <c r="J1895">
        <v>13</v>
      </c>
      <c r="K1895" t="s">
        <v>60</v>
      </c>
      <c r="W1895" s="1" t="s">
        <v>450</v>
      </c>
      <c r="AB1895" t="s">
        <v>85</v>
      </c>
      <c r="AC1895" t="str">
        <f t="shared" si="41"/>
        <v>A2-13RT-E11</v>
      </c>
      <c r="AD1895" s="8">
        <v>43387</v>
      </c>
      <c r="AE1895">
        <v>32</v>
      </c>
      <c r="AF1895" t="s">
        <v>338</v>
      </c>
      <c r="AG1895" t="s">
        <v>956</v>
      </c>
      <c r="AI1895">
        <v>23</v>
      </c>
      <c r="AJ1895">
        <v>6</v>
      </c>
      <c r="AK1895" s="53">
        <v>0.61111111111111105</v>
      </c>
      <c r="AL1895" s="8">
        <v>43394</v>
      </c>
      <c r="AM1895" s="53">
        <v>0.82638888888888884</v>
      </c>
      <c r="AN1895" t="s">
        <v>1742</v>
      </c>
      <c r="AO1895">
        <v>3</v>
      </c>
      <c r="AP1895">
        <v>14</v>
      </c>
      <c r="AQ1895" s="8">
        <v>43447</v>
      </c>
      <c r="AR1895" s="53">
        <v>0.83333333333333337</v>
      </c>
      <c r="AS1895" s="8">
        <v>43483</v>
      </c>
      <c r="AT1895" s="53">
        <v>0.85416666666666663</v>
      </c>
    </row>
    <row r="1896" spans="1:49" x14ac:dyDescent="0.25">
      <c r="A1896">
        <v>21</v>
      </c>
      <c r="C1896" t="s">
        <v>58</v>
      </c>
      <c r="G1896" s="1" t="s">
        <v>187</v>
      </c>
      <c r="I1896" s="1" t="s">
        <v>74</v>
      </c>
      <c r="J1896">
        <v>13</v>
      </c>
      <c r="K1896" t="s">
        <v>60</v>
      </c>
      <c r="W1896" s="1" t="s">
        <v>450</v>
      </c>
      <c r="AB1896" t="s">
        <v>85</v>
      </c>
      <c r="AC1896" t="str">
        <f t="shared" si="41"/>
        <v>A2-13RT-E12</v>
      </c>
      <c r="AF1896" t="s">
        <v>175</v>
      </c>
    </row>
    <row r="1897" spans="1:49" x14ac:dyDescent="0.25">
      <c r="A1897">
        <v>22</v>
      </c>
      <c r="C1897" t="s">
        <v>58</v>
      </c>
      <c r="G1897" s="1" t="s">
        <v>187</v>
      </c>
      <c r="I1897" s="1" t="s">
        <v>74</v>
      </c>
      <c r="J1897">
        <v>13</v>
      </c>
      <c r="K1897" t="s">
        <v>60</v>
      </c>
      <c r="W1897" s="1" t="s">
        <v>450</v>
      </c>
      <c r="AB1897" t="s">
        <v>85</v>
      </c>
      <c r="AC1897" t="str">
        <f t="shared" si="41"/>
        <v>A2-13RT-G1</v>
      </c>
      <c r="AD1897" s="8">
        <v>43386</v>
      </c>
      <c r="AE1897">
        <v>31</v>
      </c>
      <c r="AF1897" t="s">
        <v>290</v>
      </c>
      <c r="AG1897" t="s">
        <v>956</v>
      </c>
      <c r="AI1897">
        <v>30</v>
      </c>
      <c r="AJ1897">
        <v>6</v>
      </c>
      <c r="AK1897" s="53">
        <v>0.57638888888888895</v>
      </c>
      <c r="AL1897" s="8">
        <v>43392</v>
      </c>
      <c r="AM1897" s="53">
        <v>0.82638888888888884</v>
      </c>
      <c r="AO1897">
        <v>4</v>
      </c>
      <c r="AP1897">
        <v>25</v>
      </c>
      <c r="AQ1897" s="8">
        <v>43392</v>
      </c>
      <c r="AR1897" s="53">
        <v>0.82638888888888884</v>
      </c>
      <c r="AS1897" s="8">
        <v>43447</v>
      </c>
      <c r="AT1897" s="53">
        <v>0.83333333333333337</v>
      </c>
      <c r="AV1897" s="8">
        <v>43447</v>
      </c>
      <c r="AW1897">
        <v>0</v>
      </c>
    </row>
    <row r="1898" spans="1:49" x14ac:dyDescent="0.25">
      <c r="A1898">
        <v>23</v>
      </c>
      <c r="C1898" t="s">
        <v>58</v>
      </c>
      <c r="G1898" s="1" t="s">
        <v>187</v>
      </c>
      <c r="I1898" s="1" t="s">
        <v>74</v>
      </c>
      <c r="J1898">
        <v>13</v>
      </c>
      <c r="K1898" t="s">
        <v>60</v>
      </c>
      <c r="W1898" s="1" t="s">
        <v>450</v>
      </c>
      <c r="AB1898" t="s">
        <v>85</v>
      </c>
      <c r="AC1898" t="str">
        <f t="shared" si="41"/>
        <v>A2-13RT-G2</v>
      </c>
      <c r="AF1898" t="s">
        <v>127</v>
      </c>
    </row>
    <row r="1899" spans="1:49" x14ac:dyDescent="0.25">
      <c r="A1899">
        <v>24</v>
      </c>
      <c r="C1899" t="s">
        <v>58</v>
      </c>
      <c r="G1899" s="1" t="s">
        <v>187</v>
      </c>
      <c r="I1899" s="1" t="s">
        <v>74</v>
      </c>
      <c r="J1899">
        <v>13</v>
      </c>
      <c r="K1899" t="s">
        <v>60</v>
      </c>
      <c r="W1899" s="1" t="s">
        <v>450</v>
      </c>
      <c r="AB1899" t="s">
        <v>85</v>
      </c>
      <c r="AC1899" t="str">
        <f t="shared" si="41"/>
        <v>A2-13RT-G3</v>
      </c>
      <c r="AD1899" s="8">
        <v>43424</v>
      </c>
      <c r="AE1899">
        <v>69</v>
      </c>
      <c r="AF1899" t="s">
        <v>139</v>
      </c>
      <c r="AG1899" t="s">
        <v>956</v>
      </c>
      <c r="AL1899" s="8">
        <v>43433</v>
      </c>
      <c r="AM1899" s="53">
        <v>0.55763888888888891</v>
      </c>
      <c r="AN1899" t="s">
        <v>1812</v>
      </c>
      <c r="AV1899" s="8">
        <v>43433</v>
      </c>
      <c r="AW1899">
        <v>0</v>
      </c>
    </row>
    <row r="1900" spans="1:49" x14ac:dyDescent="0.25">
      <c r="A1900">
        <v>10</v>
      </c>
      <c r="C1900" t="s">
        <v>58</v>
      </c>
      <c r="G1900" s="1" t="s">
        <v>187</v>
      </c>
      <c r="I1900" s="1" t="s">
        <v>74</v>
      </c>
      <c r="J1900">
        <v>13</v>
      </c>
      <c r="K1900" t="s">
        <v>60</v>
      </c>
      <c r="W1900" s="1" t="s">
        <v>450</v>
      </c>
      <c r="AB1900" t="s">
        <v>86</v>
      </c>
      <c r="AC1900" t="str">
        <f t="shared" si="41"/>
        <v>A2-13SO-E1</v>
      </c>
      <c r="AF1900" t="s">
        <v>137</v>
      </c>
    </row>
    <row r="1901" spans="1:49" x14ac:dyDescent="0.25">
      <c r="A1901">
        <v>11</v>
      </c>
      <c r="C1901" t="s">
        <v>58</v>
      </c>
      <c r="G1901" s="1" t="s">
        <v>187</v>
      </c>
      <c r="I1901" s="1" t="s">
        <v>74</v>
      </c>
      <c r="J1901">
        <v>13</v>
      </c>
      <c r="K1901" t="s">
        <v>60</v>
      </c>
      <c r="W1901" s="1" t="s">
        <v>450</v>
      </c>
      <c r="AB1901" t="s">
        <v>86</v>
      </c>
      <c r="AC1901" t="str">
        <f t="shared" si="41"/>
        <v>A2-13SO-E2</v>
      </c>
      <c r="AF1901" t="s">
        <v>178</v>
      </c>
    </row>
    <row r="1902" spans="1:49" x14ac:dyDescent="0.25">
      <c r="A1902">
        <v>12</v>
      </c>
      <c r="C1902" t="s">
        <v>58</v>
      </c>
      <c r="G1902" s="1" t="s">
        <v>187</v>
      </c>
      <c r="I1902" s="1" t="s">
        <v>74</v>
      </c>
      <c r="J1902">
        <v>13</v>
      </c>
      <c r="K1902" t="s">
        <v>60</v>
      </c>
      <c r="W1902" s="1" t="s">
        <v>450</v>
      </c>
      <c r="AB1902" t="s">
        <v>86</v>
      </c>
      <c r="AC1902" t="str">
        <f t="shared" si="41"/>
        <v>A2-13SO-E3</v>
      </c>
      <c r="AF1902" t="s">
        <v>179</v>
      </c>
    </row>
    <row r="1903" spans="1:49" x14ac:dyDescent="0.25">
      <c r="A1903">
        <v>13</v>
      </c>
      <c r="C1903" t="s">
        <v>58</v>
      </c>
      <c r="G1903" s="1" t="s">
        <v>187</v>
      </c>
      <c r="I1903" s="1" t="s">
        <v>74</v>
      </c>
      <c r="J1903">
        <v>13</v>
      </c>
      <c r="K1903" t="s">
        <v>60</v>
      </c>
      <c r="W1903" s="1" t="s">
        <v>450</v>
      </c>
      <c r="AB1903" t="s">
        <v>86</v>
      </c>
      <c r="AC1903" t="str">
        <f t="shared" si="41"/>
        <v>A2-13SO-E4</v>
      </c>
      <c r="AF1903" t="s">
        <v>304</v>
      </c>
    </row>
    <row r="1904" spans="1:49" x14ac:dyDescent="0.25">
      <c r="A1904">
        <v>14</v>
      </c>
      <c r="C1904" t="s">
        <v>58</v>
      </c>
      <c r="G1904" s="1" t="s">
        <v>187</v>
      </c>
      <c r="I1904" s="1" t="s">
        <v>74</v>
      </c>
      <c r="J1904">
        <v>13</v>
      </c>
      <c r="K1904" t="s">
        <v>60</v>
      </c>
      <c r="W1904" s="1" t="s">
        <v>450</v>
      </c>
      <c r="AB1904" t="s">
        <v>86</v>
      </c>
      <c r="AC1904" t="str">
        <f t="shared" si="41"/>
        <v>A2-13SO-E5</v>
      </c>
      <c r="AF1904" t="s">
        <v>305</v>
      </c>
    </row>
    <row r="1905" spans="1:49" x14ac:dyDescent="0.25">
      <c r="A1905">
        <v>15</v>
      </c>
      <c r="C1905" t="s">
        <v>58</v>
      </c>
      <c r="G1905" s="1" t="s">
        <v>187</v>
      </c>
      <c r="I1905" s="1" t="s">
        <v>74</v>
      </c>
      <c r="J1905">
        <v>13</v>
      </c>
      <c r="K1905" t="s">
        <v>60</v>
      </c>
      <c r="W1905" s="1" t="s">
        <v>450</v>
      </c>
      <c r="AB1905" t="s">
        <v>86</v>
      </c>
      <c r="AC1905" t="str">
        <f>"A2-13"&amp;AB1905&amp;"-"&amp;AF1905</f>
        <v>A2-13SO-E6</v>
      </c>
      <c r="AD1905" s="8">
        <v>43539</v>
      </c>
      <c r="AF1905" t="s">
        <v>156</v>
      </c>
      <c r="AG1905" t="s">
        <v>956</v>
      </c>
      <c r="AH1905" s="8">
        <v>43539</v>
      </c>
      <c r="AI1905">
        <v>26</v>
      </c>
      <c r="AJ1905">
        <v>1</v>
      </c>
      <c r="AK1905" s="53">
        <v>0.70833333333333337</v>
      </c>
      <c r="AL1905" s="8">
        <v>43543</v>
      </c>
      <c r="AM1905" s="53">
        <v>0.5805555555555556</v>
      </c>
      <c r="AV1905" s="8">
        <v>43543</v>
      </c>
      <c r="AW1905">
        <v>0</v>
      </c>
    </row>
    <row r="1906" spans="1:49" x14ac:dyDescent="0.25">
      <c r="A1906">
        <v>16</v>
      </c>
      <c r="C1906" t="s">
        <v>58</v>
      </c>
      <c r="G1906" s="1" t="s">
        <v>187</v>
      </c>
      <c r="I1906" s="1" t="s">
        <v>74</v>
      </c>
      <c r="J1906">
        <v>13</v>
      </c>
      <c r="K1906" t="s">
        <v>60</v>
      </c>
      <c r="W1906" s="1" t="s">
        <v>450</v>
      </c>
      <c r="AB1906" t="s">
        <v>86</v>
      </c>
      <c r="AC1906" t="str">
        <f t="shared" si="41"/>
        <v>A2-13SO-E7</v>
      </c>
      <c r="AF1906" t="s">
        <v>131</v>
      </c>
    </row>
    <row r="1907" spans="1:49" x14ac:dyDescent="0.25">
      <c r="A1907">
        <v>17</v>
      </c>
      <c r="C1907" t="s">
        <v>58</v>
      </c>
      <c r="G1907" s="1" t="s">
        <v>187</v>
      </c>
      <c r="I1907" s="1" t="s">
        <v>74</v>
      </c>
      <c r="J1907">
        <v>13</v>
      </c>
      <c r="K1907" t="s">
        <v>60</v>
      </c>
      <c r="W1907" s="1" t="s">
        <v>450</v>
      </c>
      <c r="AB1907" t="s">
        <v>86</v>
      </c>
      <c r="AC1907" t="str">
        <f t="shared" si="41"/>
        <v>A2-13SO-E8</v>
      </c>
      <c r="AF1907" t="s">
        <v>292</v>
      </c>
    </row>
    <row r="1908" spans="1:49" x14ac:dyDescent="0.25">
      <c r="A1908">
        <v>18</v>
      </c>
      <c r="C1908" t="s">
        <v>58</v>
      </c>
      <c r="G1908" s="1" t="s">
        <v>187</v>
      </c>
      <c r="I1908" s="1" t="s">
        <v>74</v>
      </c>
      <c r="J1908">
        <v>13</v>
      </c>
      <c r="K1908" t="s">
        <v>60</v>
      </c>
      <c r="W1908" s="1" t="s">
        <v>450</v>
      </c>
      <c r="AB1908" t="s">
        <v>86</v>
      </c>
      <c r="AC1908" t="str">
        <f t="shared" si="41"/>
        <v>A2-13SO-E9</v>
      </c>
      <c r="AF1908" t="s">
        <v>167</v>
      </c>
    </row>
    <row r="1909" spans="1:49" x14ac:dyDescent="0.25">
      <c r="A1909">
        <v>19</v>
      </c>
      <c r="C1909" t="s">
        <v>58</v>
      </c>
      <c r="G1909" s="1" t="s">
        <v>187</v>
      </c>
      <c r="I1909" s="1" t="s">
        <v>74</v>
      </c>
      <c r="J1909">
        <v>13</v>
      </c>
      <c r="K1909" t="s">
        <v>60</v>
      </c>
      <c r="W1909" s="1" t="s">
        <v>450</v>
      </c>
      <c r="AB1909" t="s">
        <v>86</v>
      </c>
      <c r="AC1909" t="str">
        <f t="shared" si="41"/>
        <v>A2-13SO-E10</v>
      </c>
      <c r="AF1909" t="s">
        <v>248</v>
      </c>
    </row>
    <row r="1910" spans="1:49" x14ac:dyDescent="0.25">
      <c r="A1910">
        <v>20</v>
      </c>
      <c r="C1910" t="s">
        <v>58</v>
      </c>
      <c r="G1910" s="1" t="s">
        <v>187</v>
      </c>
      <c r="I1910" s="1" t="s">
        <v>74</v>
      </c>
      <c r="J1910">
        <v>13</v>
      </c>
      <c r="K1910" t="s">
        <v>60</v>
      </c>
      <c r="W1910" s="1" t="s">
        <v>450</v>
      </c>
      <c r="AB1910" t="s">
        <v>86</v>
      </c>
      <c r="AC1910" t="str">
        <f t="shared" si="41"/>
        <v>A2-13SO-E11</v>
      </c>
      <c r="AF1910" t="s">
        <v>338</v>
      </c>
    </row>
    <row r="1911" spans="1:49" x14ac:dyDescent="0.25">
      <c r="A1911">
        <v>21</v>
      </c>
      <c r="C1911" t="s">
        <v>58</v>
      </c>
      <c r="G1911" s="1" t="s">
        <v>187</v>
      </c>
      <c r="I1911" s="1" t="s">
        <v>74</v>
      </c>
      <c r="J1911">
        <v>13</v>
      </c>
      <c r="K1911" t="s">
        <v>60</v>
      </c>
      <c r="W1911" s="1" t="s">
        <v>450</v>
      </c>
      <c r="AB1911" t="s">
        <v>86</v>
      </c>
      <c r="AC1911" t="str">
        <f t="shared" si="41"/>
        <v>A2-13SO-E12</v>
      </c>
      <c r="AF1911" t="s">
        <v>175</v>
      </c>
    </row>
    <row r="1912" spans="1:49" x14ac:dyDescent="0.25">
      <c r="A1912">
        <v>22</v>
      </c>
      <c r="C1912" t="s">
        <v>58</v>
      </c>
      <c r="G1912" s="1" t="s">
        <v>187</v>
      </c>
      <c r="I1912" s="1" t="s">
        <v>74</v>
      </c>
      <c r="J1912">
        <v>13</v>
      </c>
      <c r="K1912" t="s">
        <v>60</v>
      </c>
      <c r="W1912" s="1" t="s">
        <v>450</v>
      </c>
      <c r="AB1912" t="s">
        <v>86</v>
      </c>
      <c r="AC1912" t="str">
        <f t="shared" si="41"/>
        <v>A2-13SO-G1</v>
      </c>
      <c r="AF1912" t="s">
        <v>290</v>
      </c>
    </row>
    <row r="1913" spans="1:49" x14ac:dyDescent="0.25">
      <c r="A1913">
        <v>23</v>
      </c>
      <c r="C1913" t="s">
        <v>58</v>
      </c>
      <c r="G1913" s="1" t="s">
        <v>187</v>
      </c>
      <c r="I1913" s="1" t="s">
        <v>74</v>
      </c>
      <c r="J1913">
        <v>13</v>
      </c>
      <c r="K1913" t="s">
        <v>60</v>
      </c>
      <c r="W1913" s="1" t="s">
        <v>450</v>
      </c>
      <c r="AB1913" t="s">
        <v>86</v>
      </c>
      <c r="AC1913" t="str">
        <f t="shared" si="41"/>
        <v>A2-13SO-G2</v>
      </c>
      <c r="AF1913" t="s">
        <v>127</v>
      </c>
    </row>
    <row r="1914" spans="1:49" x14ac:dyDescent="0.25">
      <c r="A1914">
        <v>24</v>
      </c>
      <c r="C1914" t="s">
        <v>58</v>
      </c>
      <c r="G1914" s="1" t="s">
        <v>187</v>
      </c>
      <c r="I1914" s="1" t="s">
        <v>74</v>
      </c>
      <c r="J1914">
        <v>13</v>
      </c>
      <c r="K1914" t="s">
        <v>60</v>
      </c>
      <c r="W1914" s="1" t="s">
        <v>450</v>
      </c>
      <c r="AB1914" t="s">
        <v>86</v>
      </c>
      <c r="AC1914" t="str">
        <f t="shared" si="41"/>
        <v>A2-13SO-G3</v>
      </c>
      <c r="AF1914" t="s">
        <v>139</v>
      </c>
    </row>
    <row r="1915" spans="1:49" x14ac:dyDescent="0.25">
      <c r="A1915">
        <v>1</v>
      </c>
      <c r="C1915" t="s">
        <v>59</v>
      </c>
      <c r="G1915" s="1" t="s">
        <v>187</v>
      </c>
      <c r="I1915" s="1" t="s">
        <v>75</v>
      </c>
      <c r="J1915">
        <v>14</v>
      </c>
      <c r="K1915" t="s">
        <v>60</v>
      </c>
      <c r="W1915" s="1" t="s">
        <v>583</v>
      </c>
      <c r="AB1915" t="s">
        <v>84</v>
      </c>
      <c r="AC1915" t="s">
        <v>1001</v>
      </c>
    </row>
    <row r="1916" spans="1:49" x14ac:dyDescent="0.25">
      <c r="A1916">
        <v>2</v>
      </c>
      <c r="C1916" t="s">
        <v>201</v>
      </c>
      <c r="G1916" s="1" t="s">
        <v>187</v>
      </c>
      <c r="I1916" s="1" t="s">
        <v>75</v>
      </c>
      <c r="J1916">
        <v>14</v>
      </c>
      <c r="K1916" t="s">
        <v>60</v>
      </c>
      <c r="W1916" s="1" t="s">
        <v>583</v>
      </c>
      <c r="AB1916" t="s">
        <v>84</v>
      </c>
      <c r="AC1916" t="s">
        <v>1002</v>
      </c>
    </row>
    <row r="1917" spans="1:49" x14ac:dyDescent="0.25">
      <c r="A1917">
        <v>3</v>
      </c>
      <c r="C1917" t="s">
        <v>201</v>
      </c>
      <c r="G1917" s="1" t="s">
        <v>187</v>
      </c>
      <c r="I1917" s="1" t="s">
        <v>75</v>
      </c>
      <c r="J1917">
        <v>14</v>
      </c>
      <c r="K1917" t="s">
        <v>60</v>
      </c>
      <c r="W1917" s="1" t="s">
        <v>583</v>
      </c>
      <c r="AB1917" t="s">
        <v>84</v>
      </c>
      <c r="AC1917" t="s">
        <v>1003</v>
      </c>
    </row>
    <row r="1918" spans="1:49" x14ac:dyDescent="0.25">
      <c r="A1918">
        <v>4</v>
      </c>
      <c r="C1918" t="s">
        <v>201</v>
      </c>
      <c r="G1918" s="1" t="s">
        <v>187</v>
      </c>
      <c r="I1918" s="1" t="s">
        <v>75</v>
      </c>
      <c r="J1918">
        <v>14</v>
      </c>
      <c r="K1918" t="s">
        <v>60</v>
      </c>
      <c r="W1918" s="1" t="s">
        <v>583</v>
      </c>
      <c r="AB1918" t="s">
        <v>84</v>
      </c>
      <c r="AC1918" t="s">
        <v>1004</v>
      </c>
    </row>
    <row r="1919" spans="1:49" x14ac:dyDescent="0.25">
      <c r="A1919">
        <v>5</v>
      </c>
      <c r="C1919" t="s">
        <v>201</v>
      </c>
      <c r="G1919" s="1" t="s">
        <v>187</v>
      </c>
      <c r="I1919" s="1" t="s">
        <v>75</v>
      </c>
      <c r="J1919">
        <v>14</v>
      </c>
      <c r="K1919" t="s">
        <v>60</v>
      </c>
      <c r="W1919" s="1" t="s">
        <v>583</v>
      </c>
      <c r="AB1919" t="s">
        <v>84</v>
      </c>
      <c r="AC1919" t="s">
        <v>1005</v>
      </c>
    </row>
    <row r="1920" spans="1:49" x14ac:dyDescent="0.25">
      <c r="A1920">
        <v>6</v>
      </c>
      <c r="C1920" t="s">
        <v>201</v>
      </c>
      <c r="G1920" s="1" t="s">
        <v>187</v>
      </c>
      <c r="I1920" s="1" t="s">
        <v>75</v>
      </c>
      <c r="J1920">
        <v>14</v>
      </c>
      <c r="K1920" t="s">
        <v>60</v>
      </c>
      <c r="W1920" s="1" t="s">
        <v>583</v>
      </c>
      <c r="AB1920" t="s">
        <v>84</v>
      </c>
      <c r="AC1920" t="s">
        <v>1006</v>
      </c>
    </row>
    <row r="1921" spans="1:29" x14ac:dyDescent="0.25">
      <c r="A1921">
        <v>7</v>
      </c>
      <c r="C1921" t="s">
        <v>201</v>
      </c>
      <c r="G1921" s="1" t="s">
        <v>187</v>
      </c>
      <c r="I1921" s="1" t="s">
        <v>75</v>
      </c>
      <c r="J1921">
        <v>14</v>
      </c>
      <c r="K1921" t="s">
        <v>60</v>
      </c>
      <c r="W1921" s="1" t="s">
        <v>583</v>
      </c>
      <c r="AB1921" t="s">
        <v>84</v>
      </c>
      <c r="AC1921" t="s">
        <v>1007</v>
      </c>
    </row>
    <row r="1922" spans="1:29" x14ac:dyDescent="0.25">
      <c r="A1922">
        <v>8</v>
      </c>
      <c r="C1922" t="s">
        <v>58</v>
      </c>
      <c r="G1922" s="1" t="s">
        <v>187</v>
      </c>
      <c r="I1922" s="1" t="s">
        <v>75</v>
      </c>
      <c r="J1922">
        <v>14</v>
      </c>
      <c r="K1922" t="s">
        <v>60</v>
      </c>
      <c r="W1922" s="1" t="s">
        <v>583</v>
      </c>
      <c r="AB1922" t="s">
        <v>84</v>
      </c>
      <c r="AC1922" t="s">
        <v>1008</v>
      </c>
    </row>
    <row r="1923" spans="1:29" x14ac:dyDescent="0.25">
      <c r="A1923">
        <v>9</v>
      </c>
      <c r="C1923" t="s">
        <v>58</v>
      </c>
      <c r="G1923" s="1" t="s">
        <v>187</v>
      </c>
      <c r="I1923" s="1" t="s">
        <v>75</v>
      </c>
      <c r="J1923">
        <v>14</v>
      </c>
      <c r="K1923" t="s">
        <v>60</v>
      </c>
      <c r="W1923" s="1" t="s">
        <v>583</v>
      </c>
      <c r="AB1923" t="s">
        <v>84</v>
      </c>
      <c r="AC1923" t="s">
        <v>1009</v>
      </c>
    </row>
    <row r="1924" spans="1:29" x14ac:dyDescent="0.25">
      <c r="A1924">
        <v>10</v>
      </c>
      <c r="C1924" t="s">
        <v>58</v>
      </c>
      <c r="G1924" s="1" t="s">
        <v>187</v>
      </c>
      <c r="I1924" s="1" t="s">
        <v>75</v>
      </c>
      <c r="J1924">
        <v>14</v>
      </c>
      <c r="K1924" t="s">
        <v>60</v>
      </c>
      <c r="W1924" s="1" t="s">
        <v>583</v>
      </c>
      <c r="AB1924" t="s">
        <v>84</v>
      </c>
      <c r="AC1924" t="s">
        <v>1010</v>
      </c>
    </row>
    <row r="1925" spans="1:29" x14ac:dyDescent="0.25">
      <c r="A1925">
        <v>11</v>
      </c>
      <c r="C1925" t="s">
        <v>58</v>
      </c>
      <c r="G1925" s="1" t="s">
        <v>187</v>
      </c>
      <c r="I1925" s="1" t="s">
        <v>75</v>
      </c>
      <c r="J1925">
        <v>14</v>
      </c>
      <c r="K1925" t="s">
        <v>60</v>
      </c>
      <c r="W1925" s="1" t="s">
        <v>583</v>
      </c>
      <c r="AB1925" t="s">
        <v>84</v>
      </c>
      <c r="AC1925" t="s">
        <v>1011</v>
      </c>
    </row>
    <row r="1926" spans="1:29" x14ac:dyDescent="0.25">
      <c r="A1926">
        <v>12</v>
      </c>
      <c r="C1926" t="s">
        <v>58</v>
      </c>
      <c r="G1926" s="1" t="s">
        <v>187</v>
      </c>
      <c r="I1926" s="1" t="s">
        <v>75</v>
      </c>
      <c r="J1926">
        <v>14</v>
      </c>
      <c r="K1926" t="s">
        <v>60</v>
      </c>
      <c r="W1926" s="1" t="s">
        <v>583</v>
      </c>
      <c r="AB1926" t="s">
        <v>84</v>
      </c>
      <c r="AC1926" t="s">
        <v>1012</v>
      </c>
    </row>
    <row r="1927" spans="1:29" x14ac:dyDescent="0.25">
      <c r="A1927">
        <v>13</v>
      </c>
      <c r="C1927" t="s">
        <v>58</v>
      </c>
      <c r="G1927" s="1" t="s">
        <v>187</v>
      </c>
      <c r="I1927" s="1" t="s">
        <v>75</v>
      </c>
      <c r="J1927">
        <v>14</v>
      </c>
      <c r="K1927" t="s">
        <v>60</v>
      </c>
      <c r="W1927" s="1" t="s">
        <v>583</v>
      </c>
      <c r="AB1927" t="s">
        <v>84</v>
      </c>
      <c r="AC1927" t="s">
        <v>1013</v>
      </c>
    </row>
    <row r="1928" spans="1:29" x14ac:dyDescent="0.25">
      <c r="A1928">
        <v>14</v>
      </c>
      <c r="C1928" t="s">
        <v>58</v>
      </c>
      <c r="G1928" s="1" t="s">
        <v>187</v>
      </c>
      <c r="I1928" s="1" t="s">
        <v>75</v>
      </c>
      <c r="J1928">
        <v>14</v>
      </c>
      <c r="K1928" t="s">
        <v>60</v>
      </c>
      <c r="W1928" s="1" t="s">
        <v>583</v>
      </c>
      <c r="AB1928" t="s">
        <v>84</v>
      </c>
      <c r="AC1928" t="s">
        <v>1014</v>
      </c>
    </row>
    <row r="1929" spans="1:29" x14ac:dyDescent="0.25">
      <c r="A1929">
        <v>15</v>
      </c>
      <c r="C1929" t="s">
        <v>58</v>
      </c>
      <c r="G1929" s="1" t="s">
        <v>187</v>
      </c>
      <c r="I1929" s="1" t="s">
        <v>75</v>
      </c>
      <c r="J1929">
        <v>14</v>
      </c>
      <c r="K1929" t="s">
        <v>60</v>
      </c>
      <c r="W1929" s="1" t="s">
        <v>583</v>
      </c>
      <c r="AB1929" t="s">
        <v>84</v>
      </c>
      <c r="AC1929" t="s">
        <v>985</v>
      </c>
    </row>
    <row r="1930" spans="1:29" x14ac:dyDescent="0.25">
      <c r="A1930">
        <v>16</v>
      </c>
      <c r="C1930" t="s">
        <v>58</v>
      </c>
      <c r="G1930" s="1" t="s">
        <v>187</v>
      </c>
      <c r="I1930" s="1" t="s">
        <v>75</v>
      </c>
      <c r="J1930">
        <v>14</v>
      </c>
      <c r="K1930" t="s">
        <v>60</v>
      </c>
      <c r="W1930" s="1" t="s">
        <v>583</v>
      </c>
      <c r="AB1930" t="s">
        <v>84</v>
      </c>
      <c r="AC1930" t="s">
        <v>986</v>
      </c>
    </row>
    <row r="1931" spans="1:29" x14ac:dyDescent="0.25">
      <c r="A1931">
        <v>17</v>
      </c>
      <c r="C1931" t="s">
        <v>58</v>
      </c>
      <c r="G1931" s="1" t="s">
        <v>187</v>
      </c>
      <c r="I1931" s="1" t="s">
        <v>75</v>
      </c>
      <c r="J1931">
        <v>14</v>
      </c>
      <c r="K1931" t="s">
        <v>60</v>
      </c>
      <c r="W1931" s="1" t="s">
        <v>583</v>
      </c>
      <c r="AB1931" t="s">
        <v>84</v>
      </c>
      <c r="AC1931" t="s">
        <v>987</v>
      </c>
    </row>
    <row r="1932" spans="1:29" x14ac:dyDescent="0.25">
      <c r="A1932">
        <v>18</v>
      </c>
      <c r="C1932" t="s">
        <v>58</v>
      </c>
      <c r="G1932" s="1" t="s">
        <v>187</v>
      </c>
      <c r="I1932" s="1" t="s">
        <v>75</v>
      </c>
      <c r="J1932">
        <v>14</v>
      </c>
      <c r="K1932" t="s">
        <v>60</v>
      </c>
      <c r="W1932" s="1" t="s">
        <v>583</v>
      </c>
      <c r="AB1932" t="s">
        <v>84</v>
      </c>
      <c r="AC1932" t="s">
        <v>988</v>
      </c>
    </row>
    <row r="1933" spans="1:29" x14ac:dyDescent="0.25">
      <c r="A1933">
        <v>19</v>
      </c>
      <c r="C1933" t="s">
        <v>58</v>
      </c>
      <c r="G1933" s="1" t="s">
        <v>187</v>
      </c>
      <c r="I1933" s="1" t="s">
        <v>75</v>
      </c>
      <c r="J1933">
        <v>14</v>
      </c>
      <c r="K1933" t="s">
        <v>60</v>
      </c>
      <c r="W1933" s="1" t="s">
        <v>583</v>
      </c>
      <c r="AB1933" t="s">
        <v>84</v>
      </c>
      <c r="AC1933" t="s">
        <v>989</v>
      </c>
    </row>
    <row r="1934" spans="1:29" x14ac:dyDescent="0.25">
      <c r="A1934">
        <v>20</v>
      </c>
      <c r="C1934" t="s">
        <v>58</v>
      </c>
      <c r="G1934" s="1" t="s">
        <v>187</v>
      </c>
      <c r="I1934" s="1" t="s">
        <v>75</v>
      </c>
      <c r="J1934">
        <v>14</v>
      </c>
      <c r="K1934" t="s">
        <v>60</v>
      </c>
      <c r="W1934" s="1" t="s">
        <v>583</v>
      </c>
      <c r="AB1934" t="s">
        <v>84</v>
      </c>
      <c r="AC1934" t="s">
        <v>990</v>
      </c>
    </row>
    <row r="1935" spans="1:29" x14ac:dyDescent="0.25">
      <c r="A1935">
        <v>21</v>
      </c>
      <c r="C1935" t="s">
        <v>58</v>
      </c>
      <c r="G1935" s="1" t="s">
        <v>187</v>
      </c>
      <c r="I1935" s="1" t="s">
        <v>75</v>
      </c>
      <c r="J1935">
        <v>14</v>
      </c>
      <c r="K1935" t="s">
        <v>60</v>
      </c>
      <c r="W1935" s="1" t="s">
        <v>583</v>
      </c>
      <c r="AB1935" t="s">
        <v>84</v>
      </c>
      <c r="AC1935" t="s">
        <v>991</v>
      </c>
    </row>
    <row r="1936" spans="1:29" x14ac:dyDescent="0.25">
      <c r="A1936">
        <v>22</v>
      </c>
      <c r="C1936" t="s">
        <v>58</v>
      </c>
      <c r="G1936" s="1" t="s">
        <v>187</v>
      </c>
      <c r="I1936" s="1" t="s">
        <v>75</v>
      </c>
      <c r="J1936">
        <v>14</v>
      </c>
      <c r="K1936" t="s">
        <v>60</v>
      </c>
      <c r="W1936" s="1" t="s">
        <v>583</v>
      </c>
      <c r="AB1936" t="s">
        <v>84</v>
      </c>
      <c r="AC1936" t="s">
        <v>992</v>
      </c>
    </row>
    <row r="1937" spans="1:49" x14ac:dyDescent="0.25">
      <c r="A1937">
        <v>23</v>
      </c>
      <c r="C1937" t="s">
        <v>58</v>
      </c>
      <c r="G1937" s="1" t="s">
        <v>187</v>
      </c>
      <c r="I1937" s="1" t="s">
        <v>75</v>
      </c>
      <c r="J1937">
        <v>14</v>
      </c>
      <c r="K1937" t="s">
        <v>60</v>
      </c>
      <c r="W1937" s="1" t="s">
        <v>583</v>
      </c>
      <c r="AB1937" t="s">
        <v>84</v>
      </c>
      <c r="AC1937" t="s">
        <v>993</v>
      </c>
    </row>
    <row r="1938" spans="1:49" x14ac:dyDescent="0.25">
      <c r="A1938">
        <v>24</v>
      </c>
      <c r="C1938" t="s">
        <v>58</v>
      </c>
      <c r="G1938" s="1" t="s">
        <v>187</v>
      </c>
      <c r="I1938" s="1" t="s">
        <v>75</v>
      </c>
      <c r="J1938">
        <v>14</v>
      </c>
      <c r="K1938" t="s">
        <v>60</v>
      </c>
      <c r="W1938" s="1" t="s">
        <v>583</v>
      </c>
      <c r="AB1938" t="s">
        <v>84</v>
      </c>
      <c r="AC1938" t="s">
        <v>994</v>
      </c>
    </row>
    <row r="1939" spans="1:49" x14ac:dyDescent="0.25">
      <c r="A1939">
        <v>25</v>
      </c>
      <c r="C1939" t="s">
        <v>58</v>
      </c>
      <c r="G1939" s="1" t="s">
        <v>187</v>
      </c>
      <c r="I1939" s="1" t="s">
        <v>75</v>
      </c>
      <c r="J1939">
        <v>14</v>
      </c>
      <c r="K1939" t="s">
        <v>60</v>
      </c>
      <c r="W1939" s="1" t="s">
        <v>583</v>
      </c>
      <c r="AB1939" t="s">
        <v>84</v>
      </c>
      <c r="AC1939" t="s">
        <v>995</v>
      </c>
    </row>
    <row r="1940" spans="1:49" x14ac:dyDescent="0.25">
      <c r="A1940">
        <v>26</v>
      </c>
      <c r="C1940" t="s">
        <v>58</v>
      </c>
      <c r="G1940" s="1" t="s">
        <v>187</v>
      </c>
      <c r="I1940" s="1" t="s">
        <v>75</v>
      </c>
      <c r="J1940">
        <v>14</v>
      </c>
      <c r="K1940" t="s">
        <v>60</v>
      </c>
      <c r="W1940" s="1" t="s">
        <v>583</v>
      </c>
      <c r="AB1940" t="s">
        <v>84</v>
      </c>
      <c r="AC1940" t="s">
        <v>996</v>
      </c>
    </row>
    <row r="1941" spans="1:49" x14ac:dyDescent="0.25">
      <c r="A1941">
        <v>27</v>
      </c>
      <c r="C1941" t="s">
        <v>58</v>
      </c>
      <c r="G1941" s="1" t="s">
        <v>187</v>
      </c>
      <c r="I1941" s="1" t="s">
        <v>75</v>
      </c>
      <c r="J1941">
        <v>14</v>
      </c>
      <c r="K1941" t="s">
        <v>60</v>
      </c>
      <c r="W1941" s="1" t="s">
        <v>583</v>
      </c>
      <c r="AB1941" t="s">
        <v>84</v>
      </c>
      <c r="AC1941" t="s">
        <v>997</v>
      </c>
    </row>
    <row r="1942" spans="1:49" x14ac:dyDescent="0.25">
      <c r="A1942">
        <v>28</v>
      </c>
      <c r="C1942" t="s">
        <v>58</v>
      </c>
      <c r="G1942" s="1" t="s">
        <v>187</v>
      </c>
      <c r="I1942" s="1" t="s">
        <v>75</v>
      </c>
      <c r="J1942">
        <v>14</v>
      </c>
      <c r="K1942" t="s">
        <v>60</v>
      </c>
      <c r="W1942" s="1" t="s">
        <v>583</v>
      </c>
      <c r="AB1942" t="s">
        <v>84</v>
      </c>
      <c r="AC1942" t="s">
        <v>998</v>
      </c>
    </row>
    <row r="1943" spans="1:49" x14ac:dyDescent="0.25">
      <c r="A1943">
        <v>29</v>
      </c>
      <c r="C1943" t="s">
        <v>58</v>
      </c>
      <c r="G1943" s="1" t="s">
        <v>187</v>
      </c>
      <c r="I1943" s="1" t="s">
        <v>75</v>
      </c>
      <c r="J1943">
        <v>14</v>
      </c>
      <c r="K1943" t="s">
        <v>60</v>
      </c>
      <c r="W1943" s="1" t="s">
        <v>583</v>
      </c>
      <c r="AB1943" t="s">
        <v>84</v>
      </c>
      <c r="AC1943" t="s">
        <v>999</v>
      </c>
    </row>
    <row r="1944" spans="1:49" x14ac:dyDescent="0.25">
      <c r="A1944">
        <v>30</v>
      </c>
      <c r="C1944" t="s">
        <v>58</v>
      </c>
      <c r="G1944" s="1" t="s">
        <v>187</v>
      </c>
      <c r="I1944" s="1" t="s">
        <v>75</v>
      </c>
      <c r="J1944">
        <v>14</v>
      </c>
      <c r="K1944" t="s">
        <v>60</v>
      </c>
      <c r="W1944" s="1" t="s">
        <v>583</v>
      </c>
      <c r="AB1944" t="s">
        <v>84</v>
      </c>
      <c r="AC1944" t="s">
        <v>1000</v>
      </c>
    </row>
    <row r="1945" spans="1:49" x14ac:dyDescent="0.25">
      <c r="A1945">
        <v>1</v>
      </c>
      <c r="C1945" t="s">
        <v>59</v>
      </c>
      <c r="G1945" s="1" t="s">
        <v>187</v>
      </c>
      <c r="I1945" s="1" t="s">
        <v>75</v>
      </c>
      <c r="J1945">
        <v>14</v>
      </c>
      <c r="K1945" t="s">
        <v>60</v>
      </c>
      <c r="W1945" s="1" t="s">
        <v>583</v>
      </c>
      <c r="AB1945" t="s">
        <v>85</v>
      </c>
      <c r="AC1945" t="str">
        <f t="shared" ref="AC1945:AC1976" si="42">"A2-14"&amp;AB1945&amp;"-"&amp;AF1945</f>
        <v>A2-14RT-A1</v>
      </c>
      <c r="AF1945" t="s">
        <v>247</v>
      </c>
    </row>
    <row r="1946" spans="1:49" x14ac:dyDescent="0.25">
      <c r="A1946">
        <v>2</v>
      </c>
      <c r="C1946" t="s">
        <v>59</v>
      </c>
      <c r="G1946" s="1" t="s">
        <v>187</v>
      </c>
      <c r="I1946" s="1" t="s">
        <v>75</v>
      </c>
      <c r="J1946">
        <v>14</v>
      </c>
      <c r="K1946" t="s">
        <v>60</v>
      </c>
      <c r="W1946" s="1" t="s">
        <v>583</v>
      </c>
      <c r="AB1946" t="s">
        <v>85</v>
      </c>
      <c r="AC1946" t="str">
        <f t="shared" si="42"/>
        <v>A2-14RT-A2</v>
      </c>
      <c r="AD1946" s="8">
        <v>43442</v>
      </c>
      <c r="AE1946" s="83">
        <f>AD1946-I1946</f>
        <v>86</v>
      </c>
      <c r="AF1946" t="s">
        <v>120</v>
      </c>
      <c r="AG1946" t="s">
        <v>956</v>
      </c>
      <c r="AH1946" s="8">
        <v>43454</v>
      </c>
      <c r="AI1946">
        <v>3</v>
      </c>
      <c r="AJ1946">
        <v>1</v>
      </c>
      <c r="AK1946" s="53">
        <v>0.47916666666666669</v>
      </c>
      <c r="AL1946" s="8">
        <v>43468</v>
      </c>
      <c r="AM1946" s="53">
        <v>0.83333333333333337</v>
      </c>
      <c r="AO1946">
        <v>4</v>
      </c>
      <c r="AP1946">
        <v>1</v>
      </c>
      <c r="AQ1946" s="8">
        <v>43468</v>
      </c>
      <c r="AR1946" s="53">
        <v>0.83333333333333337</v>
      </c>
      <c r="AS1946" s="8">
        <v>43483</v>
      </c>
      <c r="AT1946" s="53">
        <v>0.85416666666666663</v>
      </c>
      <c r="AV1946" s="8">
        <v>43483</v>
      </c>
      <c r="AW1946">
        <v>0</v>
      </c>
    </row>
    <row r="1947" spans="1:49" x14ac:dyDescent="0.25">
      <c r="A1947">
        <v>3</v>
      </c>
      <c r="C1947" t="s">
        <v>201</v>
      </c>
      <c r="G1947" s="1" t="s">
        <v>187</v>
      </c>
      <c r="I1947" s="1" t="s">
        <v>75</v>
      </c>
      <c r="J1947">
        <v>14</v>
      </c>
      <c r="K1947" t="s">
        <v>60</v>
      </c>
      <c r="W1947" s="1" t="s">
        <v>583</v>
      </c>
      <c r="AB1947" t="s">
        <v>85</v>
      </c>
      <c r="AC1947" t="str">
        <f t="shared" si="42"/>
        <v>A2-14RT-A3</v>
      </c>
      <c r="AD1947" s="8">
        <v>43413</v>
      </c>
      <c r="AE1947" s="83">
        <f>AD1947-I1947</f>
        <v>57</v>
      </c>
      <c r="AF1947" t="s">
        <v>245</v>
      </c>
      <c r="AG1947" t="s">
        <v>956</v>
      </c>
      <c r="AH1947" s="8">
        <v>43413</v>
      </c>
      <c r="AI1947">
        <v>32</v>
      </c>
      <c r="AJ1947">
        <v>2</v>
      </c>
      <c r="AK1947" s="53">
        <v>0.48958333333333331</v>
      </c>
      <c r="AL1947" s="8">
        <v>43421</v>
      </c>
      <c r="AM1947" s="53">
        <v>0.84722222222222221</v>
      </c>
      <c r="AO1947">
        <v>4</v>
      </c>
      <c r="AP1947">
        <v>28</v>
      </c>
      <c r="AQ1947" s="8">
        <v>43421</v>
      </c>
      <c r="AR1947" s="53">
        <v>0.84722222222222221</v>
      </c>
      <c r="AS1947" s="8">
        <v>43475</v>
      </c>
      <c r="AT1947" s="53">
        <v>0.83333333333333337</v>
      </c>
      <c r="AV1947" s="8">
        <v>43475</v>
      </c>
      <c r="AW1947">
        <v>0</v>
      </c>
    </row>
    <row r="1948" spans="1:49" x14ac:dyDescent="0.25">
      <c r="A1948">
        <v>4</v>
      </c>
      <c r="C1948" t="s">
        <v>201</v>
      </c>
      <c r="G1948" s="1" t="s">
        <v>187</v>
      </c>
      <c r="I1948" s="1" t="s">
        <v>75</v>
      </c>
      <c r="J1948">
        <v>14</v>
      </c>
      <c r="K1948" t="s">
        <v>60</v>
      </c>
      <c r="W1948" s="1" t="s">
        <v>583</v>
      </c>
      <c r="AB1948" t="s">
        <v>85</v>
      </c>
      <c r="AC1948" t="str">
        <f t="shared" si="42"/>
        <v>A2-14RT-A4</v>
      </c>
      <c r="AF1948" t="s">
        <v>252</v>
      </c>
    </row>
    <row r="1949" spans="1:49" x14ac:dyDescent="0.25">
      <c r="A1949">
        <v>5</v>
      </c>
      <c r="C1949" t="s">
        <v>201</v>
      </c>
      <c r="G1949" s="1" t="s">
        <v>187</v>
      </c>
      <c r="I1949" s="1" t="s">
        <v>75</v>
      </c>
      <c r="J1949">
        <v>14</v>
      </c>
      <c r="K1949" t="s">
        <v>60</v>
      </c>
      <c r="W1949" s="1" t="s">
        <v>583</v>
      </c>
      <c r="AB1949" t="s">
        <v>85</v>
      </c>
      <c r="AC1949" t="str">
        <f t="shared" si="42"/>
        <v>A2-14RT-A5</v>
      </c>
      <c r="AD1949" s="8">
        <v>43447</v>
      </c>
      <c r="AE1949" s="83">
        <f>AD1949-I1949</f>
        <v>91</v>
      </c>
      <c r="AF1949" t="s">
        <v>246</v>
      </c>
      <c r="AG1949" t="s">
        <v>956</v>
      </c>
      <c r="AN1949" t="s">
        <v>1830</v>
      </c>
      <c r="AV1949" s="8">
        <v>43474</v>
      </c>
      <c r="AW1949">
        <v>1</v>
      </c>
    </row>
    <row r="1950" spans="1:49" x14ac:dyDescent="0.25">
      <c r="A1950">
        <v>6</v>
      </c>
      <c r="C1950" t="s">
        <v>201</v>
      </c>
      <c r="G1950" s="1" t="s">
        <v>187</v>
      </c>
      <c r="I1950" s="1" t="s">
        <v>75</v>
      </c>
      <c r="J1950">
        <v>14</v>
      </c>
      <c r="K1950" t="s">
        <v>60</v>
      </c>
      <c r="W1950" s="1" t="s">
        <v>583</v>
      </c>
      <c r="AB1950" t="s">
        <v>85</v>
      </c>
      <c r="AC1950" t="str">
        <f t="shared" si="42"/>
        <v>A2-14RT-A6</v>
      </c>
      <c r="AF1950" t="s">
        <v>244</v>
      </c>
    </row>
    <row r="1951" spans="1:49" x14ac:dyDescent="0.25">
      <c r="A1951">
        <v>7</v>
      </c>
      <c r="C1951" t="s">
        <v>201</v>
      </c>
      <c r="G1951" s="1" t="s">
        <v>187</v>
      </c>
      <c r="I1951" s="1" t="s">
        <v>75</v>
      </c>
      <c r="J1951">
        <v>14</v>
      </c>
      <c r="K1951" t="s">
        <v>60</v>
      </c>
      <c r="W1951" s="1" t="s">
        <v>583</v>
      </c>
      <c r="AB1951" t="s">
        <v>85</v>
      </c>
      <c r="AC1951" t="str">
        <f t="shared" si="42"/>
        <v>A2-14RT-A7</v>
      </c>
      <c r="AF1951" t="s">
        <v>164</v>
      </c>
    </row>
    <row r="1952" spans="1:49" x14ac:dyDescent="0.25">
      <c r="A1952">
        <v>8</v>
      </c>
      <c r="C1952" t="s">
        <v>58</v>
      </c>
      <c r="G1952" s="1" t="s">
        <v>187</v>
      </c>
      <c r="I1952" s="1" t="s">
        <v>75</v>
      </c>
      <c r="J1952">
        <v>14</v>
      </c>
      <c r="K1952" t="s">
        <v>60</v>
      </c>
      <c r="W1952" s="1" t="s">
        <v>583</v>
      </c>
      <c r="AB1952" t="s">
        <v>85</v>
      </c>
      <c r="AC1952" t="str">
        <f t="shared" si="42"/>
        <v>A2-14RT-A8</v>
      </c>
      <c r="AD1952" s="8">
        <v>43388</v>
      </c>
      <c r="AE1952">
        <v>32</v>
      </c>
      <c r="AF1952" t="s">
        <v>166</v>
      </c>
      <c r="AG1952" t="s">
        <v>956</v>
      </c>
      <c r="AH1952" s="8">
        <v>43388</v>
      </c>
      <c r="AI1952">
        <v>3</v>
      </c>
      <c r="AJ1952">
        <v>1</v>
      </c>
      <c r="AK1952" s="53">
        <v>0.60069444444444442</v>
      </c>
      <c r="AL1952" s="8">
        <v>43397</v>
      </c>
      <c r="AM1952" s="53">
        <v>0.79166666666666663</v>
      </c>
      <c r="AN1952" t="s">
        <v>1742</v>
      </c>
      <c r="AO1952">
        <v>3</v>
      </c>
      <c r="AP1952">
        <v>31</v>
      </c>
      <c r="AQ1952" s="8">
        <v>43410</v>
      </c>
      <c r="AR1952" s="53">
        <v>0.85416666666666663</v>
      </c>
      <c r="AS1952" s="8">
        <v>43483</v>
      </c>
      <c r="AT1952" s="53">
        <v>0.85416666666666663</v>
      </c>
      <c r="AU1952" t="s">
        <v>1764</v>
      </c>
      <c r="AV1952" s="8">
        <v>43483</v>
      </c>
      <c r="AW1952">
        <v>0</v>
      </c>
    </row>
    <row r="1953" spans="1:49" x14ac:dyDescent="0.25">
      <c r="A1953">
        <v>9</v>
      </c>
      <c r="C1953" t="s">
        <v>58</v>
      </c>
      <c r="G1953" s="1" t="s">
        <v>187</v>
      </c>
      <c r="I1953" s="1" t="s">
        <v>75</v>
      </c>
      <c r="J1953">
        <v>14</v>
      </c>
      <c r="K1953" t="s">
        <v>60</v>
      </c>
      <c r="W1953" s="1" t="s">
        <v>583</v>
      </c>
      <c r="AB1953" t="s">
        <v>85</v>
      </c>
      <c r="AC1953" t="str">
        <f t="shared" si="42"/>
        <v>A2-14RT-A9</v>
      </c>
      <c r="AF1953" t="s">
        <v>133</v>
      </c>
    </row>
    <row r="1954" spans="1:49" x14ac:dyDescent="0.25">
      <c r="A1954">
        <v>10</v>
      </c>
      <c r="C1954" t="s">
        <v>58</v>
      </c>
      <c r="G1954" s="1" t="s">
        <v>187</v>
      </c>
      <c r="I1954" s="1" t="s">
        <v>75</v>
      </c>
      <c r="J1954">
        <v>14</v>
      </c>
      <c r="K1954" t="s">
        <v>60</v>
      </c>
      <c r="W1954" s="1" t="s">
        <v>583</v>
      </c>
      <c r="AB1954" t="s">
        <v>85</v>
      </c>
      <c r="AC1954" t="str">
        <f t="shared" si="42"/>
        <v>A2-14RT-A10</v>
      </c>
      <c r="AF1954" t="s">
        <v>138</v>
      </c>
    </row>
    <row r="1955" spans="1:49" x14ac:dyDescent="0.25">
      <c r="A1955">
        <v>11</v>
      </c>
      <c r="C1955" t="s">
        <v>58</v>
      </c>
      <c r="G1955" s="1" t="s">
        <v>187</v>
      </c>
      <c r="I1955" s="1" t="s">
        <v>75</v>
      </c>
      <c r="J1955">
        <v>14</v>
      </c>
      <c r="K1955" t="s">
        <v>60</v>
      </c>
      <c r="W1955" s="1" t="s">
        <v>583</v>
      </c>
      <c r="AB1955" t="s">
        <v>85</v>
      </c>
      <c r="AC1955" t="str">
        <f t="shared" si="42"/>
        <v>A2-14RT-A11</v>
      </c>
      <c r="AF1955" t="s">
        <v>237</v>
      </c>
    </row>
    <row r="1956" spans="1:49" x14ac:dyDescent="0.25">
      <c r="A1956">
        <v>12</v>
      </c>
      <c r="C1956" t="s">
        <v>58</v>
      </c>
      <c r="G1956" s="1" t="s">
        <v>187</v>
      </c>
      <c r="I1956" s="1" t="s">
        <v>75</v>
      </c>
      <c r="J1956">
        <v>14</v>
      </c>
      <c r="K1956" t="s">
        <v>60</v>
      </c>
      <c r="W1956" s="1" t="s">
        <v>583</v>
      </c>
      <c r="AB1956" t="s">
        <v>85</v>
      </c>
      <c r="AC1956" t="str">
        <f t="shared" si="42"/>
        <v>A2-14RT-A12</v>
      </c>
      <c r="AD1956" s="8">
        <v>43393</v>
      </c>
      <c r="AE1956">
        <v>37</v>
      </c>
      <c r="AF1956" t="s">
        <v>284</v>
      </c>
      <c r="AG1956" t="s">
        <v>956</v>
      </c>
      <c r="AN1956" t="s">
        <v>1700</v>
      </c>
      <c r="AV1956" s="8">
        <v>43393</v>
      </c>
      <c r="AW1956">
        <v>0</v>
      </c>
    </row>
    <row r="1957" spans="1:49" x14ac:dyDescent="0.25">
      <c r="A1957">
        <v>13</v>
      </c>
      <c r="C1957" t="s">
        <v>58</v>
      </c>
      <c r="G1957" s="1" t="s">
        <v>187</v>
      </c>
      <c r="I1957" s="1" t="s">
        <v>75</v>
      </c>
      <c r="J1957">
        <v>14</v>
      </c>
      <c r="K1957" t="s">
        <v>60</v>
      </c>
      <c r="W1957" s="1" t="s">
        <v>583</v>
      </c>
      <c r="AB1957" t="s">
        <v>85</v>
      </c>
      <c r="AC1957" t="str">
        <f t="shared" si="42"/>
        <v>A2-14RT-C1</v>
      </c>
      <c r="AD1957" s="8">
        <v>43388</v>
      </c>
      <c r="AE1957">
        <v>32</v>
      </c>
      <c r="AF1957" t="s">
        <v>146</v>
      </c>
      <c r="AG1957" t="s">
        <v>956</v>
      </c>
      <c r="AI1957">
        <v>4</v>
      </c>
      <c r="AJ1957">
        <v>1</v>
      </c>
      <c r="AK1957" s="53">
        <v>0.60069444444444442</v>
      </c>
      <c r="AL1957" s="8">
        <v>43397</v>
      </c>
      <c r="AM1957" s="53">
        <v>0.79166666666666663</v>
      </c>
      <c r="AN1957" t="s">
        <v>1742</v>
      </c>
      <c r="AO1957">
        <v>3</v>
      </c>
      <c r="AP1957">
        <v>1</v>
      </c>
      <c r="AQ1957" s="8">
        <v>43412</v>
      </c>
      <c r="AR1957" s="53">
        <v>0.84375</v>
      </c>
      <c r="AS1957" s="8">
        <v>43460</v>
      </c>
      <c r="AT1957" s="53">
        <v>0.83333333333333337</v>
      </c>
      <c r="AU1957" t="s">
        <v>1793</v>
      </c>
      <c r="AV1957" s="8">
        <v>43460</v>
      </c>
      <c r="AW1957">
        <v>0</v>
      </c>
    </row>
    <row r="1958" spans="1:49" x14ac:dyDescent="0.25">
      <c r="A1958">
        <v>14</v>
      </c>
      <c r="C1958" t="s">
        <v>58</v>
      </c>
      <c r="G1958" s="1" t="s">
        <v>187</v>
      </c>
      <c r="I1958" s="1" t="s">
        <v>75</v>
      </c>
      <c r="J1958">
        <v>14</v>
      </c>
      <c r="K1958" t="s">
        <v>60</v>
      </c>
      <c r="W1958" s="1" t="s">
        <v>583</v>
      </c>
      <c r="AB1958" t="s">
        <v>85</v>
      </c>
      <c r="AC1958" t="str">
        <f t="shared" si="42"/>
        <v>A2-14RT-C2</v>
      </c>
      <c r="AD1958" s="8">
        <v>43424</v>
      </c>
      <c r="AE1958" s="83">
        <f>AD1958-I1958</f>
        <v>68</v>
      </c>
      <c r="AF1958" t="s">
        <v>149</v>
      </c>
      <c r="AG1958" t="s">
        <v>956</v>
      </c>
      <c r="AL1958" s="8">
        <v>43430</v>
      </c>
      <c r="AM1958" s="53">
        <v>0.63194444444444442</v>
      </c>
      <c r="AN1958" t="s">
        <v>1808</v>
      </c>
      <c r="AV1958" s="8">
        <v>43430</v>
      </c>
      <c r="AW1958">
        <v>0</v>
      </c>
    </row>
    <row r="1959" spans="1:49" x14ac:dyDescent="0.25">
      <c r="A1959">
        <v>15</v>
      </c>
      <c r="C1959" t="s">
        <v>58</v>
      </c>
      <c r="G1959" s="1" t="s">
        <v>187</v>
      </c>
      <c r="I1959" s="1" t="s">
        <v>75</v>
      </c>
      <c r="J1959">
        <v>14</v>
      </c>
      <c r="K1959" t="s">
        <v>60</v>
      </c>
      <c r="W1959" s="1" t="s">
        <v>583</v>
      </c>
      <c r="AB1959" t="s">
        <v>85</v>
      </c>
      <c r="AC1959" t="str">
        <f t="shared" si="42"/>
        <v>A2-14RT-C3</v>
      </c>
      <c r="AF1959" t="s">
        <v>301</v>
      </c>
    </row>
    <row r="1960" spans="1:49" x14ac:dyDescent="0.25">
      <c r="A1960">
        <v>16</v>
      </c>
      <c r="C1960" t="s">
        <v>58</v>
      </c>
      <c r="G1960" s="1" t="s">
        <v>187</v>
      </c>
      <c r="I1960" s="1" t="s">
        <v>75</v>
      </c>
      <c r="J1960">
        <v>14</v>
      </c>
      <c r="K1960" t="s">
        <v>60</v>
      </c>
      <c r="W1960" s="1" t="s">
        <v>583</v>
      </c>
      <c r="AB1960" t="s">
        <v>85</v>
      </c>
      <c r="AC1960" t="str">
        <f t="shared" si="42"/>
        <v>A2-14RT-C4</v>
      </c>
      <c r="AD1960" s="8">
        <v>43386</v>
      </c>
      <c r="AE1960">
        <v>30</v>
      </c>
      <c r="AF1960" t="s">
        <v>161</v>
      </c>
      <c r="AG1960" t="s">
        <v>956</v>
      </c>
      <c r="AI1960">
        <v>16</v>
      </c>
      <c r="AJ1960">
        <v>6</v>
      </c>
      <c r="AK1960" s="53">
        <v>0.57638888888888895</v>
      </c>
      <c r="AL1960" s="8">
        <v>43392</v>
      </c>
      <c r="AM1960" s="53">
        <v>0.82638888888888884</v>
      </c>
      <c r="AO1960">
        <v>4</v>
      </c>
      <c r="AP1960">
        <v>21</v>
      </c>
      <c r="AQ1960" s="8">
        <v>43392</v>
      </c>
      <c r="AR1960" s="53">
        <v>0.82638888888888884</v>
      </c>
      <c r="AS1960" s="8">
        <v>43420</v>
      </c>
      <c r="AT1960" s="53">
        <v>0.83333333333333337</v>
      </c>
      <c r="AV1960" s="8">
        <v>43420</v>
      </c>
      <c r="AW1960">
        <v>0</v>
      </c>
    </row>
    <row r="1961" spans="1:49" x14ac:dyDescent="0.25">
      <c r="A1961">
        <v>17</v>
      </c>
      <c r="C1961" t="s">
        <v>58</v>
      </c>
      <c r="G1961" s="1" t="s">
        <v>187</v>
      </c>
      <c r="I1961" s="1" t="s">
        <v>75</v>
      </c>
      <c r="J1961">
        <v>14</v>
      </c>
      <c r="K1961" t="s">
        <v>60</v>
      </c>
      <c r="W1961" s="1" t="s">
        <v>583</v>
      </c>
      <c r="AB1961" t="s">
        <v>85</v>
      </c>
      <c r="AC1961" t="str">
        <f t="shared" si="42"/>
        <v>A2-14RT-C5</v>
      </c>
      <c r="AF1961" t="s">
        <v>123</v>
      </c>
    </row>
    <row r="1962" spans="1:49" x14ac:dyDescent="0.25">
      <c r="A1962">
        <v>18</v>
      </c>
      <c r="C1962" t="s">
        <v>58</v>
      </c>
      <c r="G1962" s="1" t="s">
        <v>187</v>
      </c>
      <c r="I1962" s="1" t="s">
        <v>75</v>
      </c>
      <c r="J1962">
        <v>14</v>
      </c>
      <c r="K1962" t="s">
        <v>60</v>
      </c>
      <c r="W1962" s="1" t="s">
        <v>583</v>
      </c>
      <c r="AB1962" t="s">
        <v>85</v>
      </c>
      <c r="AC1962" t="str">
        <f t="shared" si="42"/>
        <v>A2-14RT-C6</v>
      </c>
      <c r="AD1962" s="8">
        <v>43387</v>
      </c>
      <c r="AE1962">
        <v>31</v>
      </c>
      <c r="AF1962" t="s">
        <v>168</v>
      </c>
      <c r="AG1962" t="s">
        <v>956</v>
      </c>
      <c r="AI1962">
        <v>26</v>
      </c>
      <c r="AJ1962">
        <v>6</v>
      </c>
      <c r="AK1962" s="53">
        <v>0.61111111111111105</v>
      </c>
      <c r="AL1962" s="8">
        <v>43394</v>
      </c>
      <c r="AM1962" s="53">
        <v>0.82638888888888884</v>
      </c>
      <c r="AN1962" t="s">
        <v>1742</v>
      </c>
      <c r="AV1962" s="8">
        <v>43447</v>
      </c>
      <c r="AW1962">
        <v>0</v>
      </c>
    </row>
    <row r="1963" spans="1:49" x14ac:dyDescent="0.25">
      <c r="A1963">
        <v>19</v>
      </c>
      <c r="C1963" t="s">
        <v>58</v>
      </c>
      <c r="G1963" s="1" t="s">
        <v>187</v>
      </c>
      <c r="I1963" s="1" t="s">
        <v>75</v>
      </c>
      <c r="J1963">
        <v>14</v>
      </c>
      <c r="K1963" t="s">
        <v>60</v>
      </c>
      <c r="W1963" s="1" t="s">
        <v>583</v>
      </c>
      <c r="AB1963" t="s">
        <v>85</v>
      </c>
      <c r="AC1963" t="str">
        <f t="shared" si="42"/>
        <v>A2-14RT-C7</v>
      </c>
      <c r="AF1963" t="s">
        <v>135</v>
      </c>
    </row>
    <row r="1964" spans="1:49" x14ac:dyDescent="0.25">
      <c r="A1964">
        <v>20</v>
      </c>
      <c r="C1964" t="s">
        <v>58</v>
      </c>
      <c r="G1964" s="1" t="s">
        <v>187</v>
      </c>
      <c r="I1964" s="1" t="s">
        <v>75</v>
      </c>
      <c r="J1964">
        <v>14</v>
      </c>
      <c r="K1964" t="s">
        <v>60</v>
      </c>
      <c r="W1964" s="1" t="s">
        <v>583</v>
      </c>
      <c r="AB1964" t="s">
        <v>85</v>
      </c>
      <c r="AC1964" t="str">
        <f t="shared" si="42"/>
        <v>A2-14RT-C8</v>
      </c>
      <c r="AD1964" s="8">
        <v>43388</v>
      </c>
      <c r="AE1964">
        <v>32</v>
      </c>
      <c r="AF1964" t="s">
        <v>238</v>
      </c>
      <c r="AG1964" t="s">
        <v>956</v>
      </c>
      <c r="AI1964">
        <v>5</v>
      </c>
      <c r="AJ1964">
        <v>1</v>
      </c>
      <c r="AK1964" s="53">
        <v>0.60069444444444442</v>
      </c>
      <c r="AL1964" s="8">
        <v>43397</v>
      </c>
      <c r="AM1964" s="53">
        <v>0.79166666666666663</v>
      </c>
      <c r="AN1964" t="s">
        <v>1747</v>
      </c>
      <c r="AV1964" s="8">
        <v>43397</v>
      </c>
      <c r="AW1964">
        <v>1</v>
      </c>
    </row>
    <row r="1965" spans="1:49" x14ac:dyDescent="0.25">
      <c r="A1965">
        <v>21</v>
      </c>
      <c r="C1965" t="s">
        <v>58</v>
      </c>
      <c r="G1965" s="1" t="s">
        <v>187</v>
      </c>
      <c r="I1965" s="1" t="s">
        <v>75</v>
      </c>
      <c r="J1965">
        <v>14</v>
      </c>
      <c r="K1965" t="s">
        <v>60</v>
      </c>
      <c r="W1965" s="1" t="s">
        <v>583</v>
      </c>
      <c r="AB1965" t="s">
        <v>85</v>
      </c>
      <c r="AC1965" t="str">
        <f t="shared" si="42"/>
        <v>A2-14RT-C9</v>
      </c>
      <c r="AF1965" t="s">
        <v>176</v>
      </c>
    </row>
    <row r="1966" spans="1:49" x14ac:dyDescent="0.25">
      <c r="A1966">
        <v>22</v>
      </c>
      <c r="C1966" t="s">
        <v>58</v>
      </c>
      <c r="G1966" s="1" t="s">
        <v>187</v>
      </c>
      <c r="I1966" s="1" t="s">
        <v>75</v>
      </c>
      <c r="J1966">
        <v>14</v>
      </c>
      <c r="K1966" t="s">
        <v>60</v>
      </c>
      <c r="W1966" s="1" t="s">
        <v>583</v>
      </c>
      <c r="AB1966" t="s">
        <v>85</v>
      </c>
      <c r="AC1966" t="str">
        <f t="shared" si="42"/>
        <v>A2-14RT-C10</v>
      </c>
      <c r="AF1966" t="s">
        <v>126</v>
      </c>
    </row>
    <row r="1967" spans="1:49" x14ac:dyDescent="0.25">
      <c r="A1967">
        <v>23</v>
      </c>
      <c r="C1967" t="s">
        <v>58</v>
      </c>
      <c r="G1967" s="1" t="s">
        <v>187</v>
      </c>
      <c r="I1967" s="1" t="s">
        <v>75</v>
      </c>
      <c r="J1967">
        <v>14</v>
      </c>
      <c r="K1967" t="s">
        <v>60</v>
      </c>
      <c r="W1967" s="1" t="s">
        <v>583</v>
      </c>
      <c r="AB1967" t="s">
        <v>85</v>
      </c>
      <c r="AC1967" t="str">
        <f t="shared" si="42"/>
        <v>A2-14RT-C11</v>
      </c>
      <c r="AF1967" t="s">
        <v>144</v>
      </c>
    </row>
    <row r="1968" spans="1:49" x14ac:dyDescent="0.25">
      <c r="A1968">
        <v>24</v>
      </c>
      <c r="C1968" t="s">
        <v>58</v>
      </c>
      <c r="G1968" s="1" t="s">
        <v>187</v>
      </c>
      <c r="I1968" s="1" t="s">
        <v>75</v>
      </c>
      <c r="J1968">
        <v>14</v>
      </c>
      <c r="K1968" t="s">
        <v>60</v>
      </c>
      <c r="W1968" s="1" t="s">
        <v>583</v>
      </c>
      <c r="AB1968" t="s">
        <v>85</v>
      </c>
      <c r="AC1968" t="str">
        <f t="shared" si="42"/>
        <v>A2-14RT-C12</v>
      </c>
      <c r="AF1968" t="s">
        <v>303</v>
      </c>
    </row>
    <row r="1969" spans="1:49" x14ac:dyDescent="0.25">
      <c r="A1969">
        <v>25</v>
      </c>
      <c r="C1969" t="s">
        <v>58</v>
      </c>
      <c r="G1969" s="1" t="s">
        <v>187</v>
      </c>
      <c r="I1969" s="1" t="s">
        <v>75</v>
      </c>
      <c r="J1969">
        <v>14</v>
      </c>
      <c r="K1969" t="s">
        <v>60</v>
      </c>
      <c r="W1969" s="1" t="s">
        <v>583</v>
      </c>
      <c r="AB1969" t="s">
        <v>85</v>
      </c>
      <c r="AC1969" t="str">
        <f t="shared" si="42"/>
        <v>A2-14RT-E1</v>
      </c>
      <c r="AD1969" s="8">
        <v>43389</v>
      </c>
      <c r="AE1969">
        <v>33</v>
      </c>
      <c r="AF1969" t="s">
        <v>137</v>
      </c>
      <c r="AG1969" t="s">
        <v>956</v>
      </c>
      <c r="AI1969">
        <v>9</v>
      </c>
      <c r="AJ1969">
        <v>1</v>
      </c>
      <c r="AK1969" s="53">
        <v>0.53472222222222221</v>
      </c>
      <c r="AL1969" s="8">
        <v>43397</v>
      </c>
      <c r="AM1969" s="53">
        <v>0.83333333333333337</v>
      </c>
      <c r="AN1969" t="s">
        <v>1742</v>
      </c>
      <c r="AO1969">
        <v>3</v>
      </c>
      <c r="AP1969">
        <v>10</v>
      </c>
      <c r="AQ1969" s="8">
        <v>43443</v>
      </c>
      <c r="AR1969" s="53">
        <v>0.83333333333333337</v>
      </c>
      <c r="AS1969" s="8">
        <v>43460</v>
      </c>
      <c r="AT1969" s="53">
        <v>0.83333333333333337</v>
      </c>
      <c r="AV1969" s="8">
        <v>43460</v>
      </c>
      <c r="AW1969">
        <v>0</v>
      </c>
    </row>
    <row r="1970" spans="1:49" x14ac:dyDescent="0.25">
      <c r="A1970">
        <v>26</v>
      </c>
      <c r="C1970" t="s">
        <v>58</v>
      </c>
      <c r="G1970" s="1" t="s">
        <v>187</v>
      </c>
      <c r="I1970" s="1" t="s">
        <v>75</v>
      </c>
      <c r="J1970">
        <v>14</v>
      </c>
      <c r="K1970" t="s">
        <v>60</v>
      </c>
      <c r="W1970" s="1" t="s">
        <v>583</v>
      </c>
      <c r="AB1970" t="s">
        <v>85</v>
      </c>
      <c r="AC1970" t="str">
        <f t="shared" si="42"/>
        <v>A2-14RT-E2</v>
      </c>
      <c r="AF1970" t="s">
        <v>178</v>
      </c>
    </row>
    <row r="1971" spans="1:49" x14ac:dyDescent="0.25">
      <c r="A1971">
        <v>27</v>
      </c>
      <c r="C1971" t="s">
        <v>58</v>
      </c>
      <c r="G1971" s="1" t="s">
        <v>187</v>
      </c>
      <c r="I1971" s="1" t="s">
        <v>75</v>
      </c>
      <c r="J1971">
        <v>14</v>
      </c>
      <c r="K1971" t="s">
        <v>60</v>
      </c>
      <c r="W1971" s="1" t="s">
        <v>583</v>
      </c>
      <c r="AB1971" t="s">
        <v>85</v>
      </c>
      <c r="AC1971" t="str">
        <f t="shared" si="42"/>
        <v>A2-14RT-E3</v>
      </c>
      <c r="AF1971" t="s">
        <v>179</v>
      </c>
    </row>
    <row r="1972" spans="1:49" x14ac:dyDescent="0.25">
      <c r="A1972">
        <v>28</v>
      </c>
      <c r="C1972" t="s">
        <v>58</v>
      </c>
      <c r="G1972" s="1" t="s">
        <v>187</v>
      </c>
      <c r="I1972" s="1" t="s">
        <v>75</v>
      </c>
      <c r="J1972">
        <v>14</v>
      </c>
      <c r="K1972" t="s">
        <v>60</v>
      </c>
      <c r="W1972" s="1" t="s">
        <v>583</v>
      </c>
      <c r="AB1972" t="s">
        <v>85</v>
      </c>
      <c r="AC1972" t="str">
        <f t="shared" si="42"/>
        <v>A2-14RT-E4</v>
      </c>
      <c r="AD1972" s="8">
        <v>43386</v>
      </c>
      <c r="AE1972">
        <v>30</v>
      </c>
      <c r="AF1972" t="s">
        <v>304</v>
      </c>
      <c r="AG1972" t="s">
        <v>956</v>
      </c>
      <c r="AI1972">
        <v>2</v>
      </c>
      <c r="AJ1972">
        <v>1</v>
      </c>
      <c r="AK1972" s="53">
        <v>0.57638888888888895</v>
      </c>
      <c r="AL1972" s="8">
        <v>43439</v>
      </c>
      <c r="AM1972" s="53">
        <v>0.4513888888888889</v>
      </c>
      <c r="AV1972" s="8">
        <v>43439</v>
      </c>
      <c r="AW1972">
        <v>0</v>
      </c>
    </row>
    <row r="1973" spans="1:49" x14ac:dyDescent="0.25">
      <c r="A1973">
        <v>29</v>
      </c>
      <c r="C1973" t="s">
        <v>58</v>
      </c>
      <c r="G1973" s="1" t="s">
        <v>187</v>
      </c>
      <c r="I1973" s="1" t="s">
        <v>75</v>
      </c>
      <c r="J1973">
        <v>14</v>
      </c>
      <c r="K1973" t="s">
        <v>60</v>
      </c>
      <c r="W1973" s="1" t="s">
        <v>583</v>
      </c>
      <c r="AB1973" t="s">
        <v>85</v>
      </c>
      <c r="AC1973" t="str">
        <f t="shared" si="42"/>
        <v>A2-14RT-E5</v>
      </c>
      <c r="AF1973" t="s">
        <v>305</v>
      </c>
    </row>
    <row r="1974" spans="1:49" x14ac:dyDescent="0.25">
      <c r="A1974">
        <v>30</v>
      </c>
      <c r="C1974" t="s">
        <v>58</v>
      </c>
      <c r="G1974" s="1" t="s">
        <v>187</v>
      </c>
      <c r="I1974" s="1" t="s">
        <v>75</v>
      </c>
      <c r="J1974">
        <v>14</v>
      </c>
      <c r="K1974" t="s">
        <v>60</v>
      </c>
      <c r="W1974" s="1" t="s">
        <v>583</v>
      </c>
      <c r="AB1974" t="s">
        <v>85</v>
      </c>
      <c r="AC1974" t="str">
        <f t="shared" si="42"/>
        <v>A2-14RT-E6</v>
      </c>
      <c r="AD1974" s="8">
        <v>43413</v>
      </c>
      <c r="AE1974">
        <v>57</v>
      </c>
      <c r="AF1974" t="s">
        <v>156</v>
      </c>
      <c r="AG1974" t="s">
        <v>956</v>
      </c>
      <c r="AH1974" s="8">
        <v>43413</v>
      </c>
      <c r="AI1974">
        <v>16</v>
      </c>
      <c r="AJ1974">
        <v>2</v>
      </c>
      <c r="AK1974" s="53">
        <v>0.48958333333333331</v>
      </c>
      <c r="AL1974" s="8">
        <v>43421</v>
      </c>
      <c r="AM1974" s="53">
        <v>0.84722222222222221</v>
      </c>
      <c r="AO1974">
        <v>3</v>
      </c>
      <c r="AP1974">
        <v>19</v>
      </c>
      <c r="AQ1974" s="8">
        <v>43421</v>
      </c>
      <c r="AR1974" s="53">
        <v>0.84722222222222221</v>
      </c>
      <c r="AS1974" s="8">
        <v>43516</v>
      </c>
      <c r="AT1974" s="53">
        <v>0.83333333333333337</v>
      </c>
      <c r="AV1974" s="8">
        <v>43516</v>
      </c>
      <c r="AW1974">
        <v>0</v>
      </c>
    </row>
    <row r="1975" spans="1:49" x14ac:dyDescent="0.25">
      <c r="A1975">
        <v>1</v>
      </c>
      <c r="C1975" t="s">
        <v>59</v>
      </c>
      <c r="G1975" s="1" t="s">
        <v>187</v>
      </c>
      <c r="I1975" s="1" t="s">
        <v>75</v>
      </c>
      <c r="J1975">
        <v>14</v>
      </c>
      <c r="K1975" t="s">
        <v>60</v>
      </c>
      <c r="W1975" s="1" t="s">
        <v>583</v>
      </c>
      <c r="AB1975" t="s">
        <v>86</v>
      </c>
      <c r="AC1975" t="str">
        <f t="shared" si="42"/>
        <v>A2-14SO-A1</v>
      </c>
      <c r="AF1975" t="s">
        <v>247</v>
      </c>
    </row>
    <row r="1976" spans="1:49" x14ac:dyDescent="0.25">
      <c r="A1976">
        <v>2</v>
      </c>
      <c r="C1976" t="s">
        <v>59</v>
      </c>
      <c r="G1976" s="1" t="s">
        <v>187</v>
      </c>
      <c r="I1976" s="1" t="s">
        <v>75</v>
      </c>
      <c r="J1976">
        <v>14</v>
      </c>
      <c r="K1976" t="s">
        <v>60</v>
      </c>
      <c r="W1976" s="1" t="s">
        <v>583</v>
      </c>
      <c r="AB1976" t="s">
        <v>86</v>
      </c>
      <c r="AC1976" t="str">
        <f t="shared" si="42"/>
        <v>A2-14SO-A2</v>
      </c>
      <c r="AF1976" t="s">
        <v>120</v>
      </c>
    </row>
    <row r="1977" spans="1:49" x14ac:dyDescent="0.25">
      <c r="A1977">
        <v>3</v>
      </c>
      <c r="C1977" t="s">
        <v>201</v>
      </c>
      <c r="G1977" s="1" t="s">
        <v>187</v>
      </c>
      <c r="I1977" s="1" t="s">
        <v>75</v>
      </c>
      <c r="J1977">
        <v>14</v>
      </c>
      <c r="K1977" t="s">
        <v>60</v>
      </c>
      <c r="W1977" s="1" t="s">
        <v>583</v>
      </c>
      <c r="AB1977" t="s">
        <v>86</v>
      </c>
      <c r="AC1977" t="str">
        <f t="shared" ref="AC1977:AC2004" si="43">"A2-14"&amp;AB1977&amp;"-"&amp;AF1977</f>
        <v>A2-14SO-A3</v>
      </c>
      <c r="AF1977" t="s">
        <v>245</v>
      </c>
    </row>
    <row r="1978" spans="1:49" x14ac:dyDescent="0.25">
      <c r="A1978">
        <v>4</v>
      </c>
      <c r="C1978" t="s">
        <v>201</v>
      </c>
      <c r="G1978" s="1" t="s">
        <v>187</v>
      </c>
      <c r="I1978" s="1" t="s">
        <v>75</v>
      </c>
      <c r="J1978">
        <v>14</v>
      </c>
      <c r="K1978" t="s">
        <v>60</v>
      </c>
      <c r="W1978" s="1" t="s">
        <v>583</v>
      </c>
      <c r="AB1978" t="s">
        <v>86</v>
      </c>
      <c r="AC1978" t="str">
        <f t="shared" si="43"/>
        <v>A2-14SO-A4</v>
      </c>
      <c r="AF1978" t="s">
        <v>252</v>
      </c>
    </row>
    <row r="1979" spans="1:49" x14ac:dyDescent="0.25">
      <c r="A1979">
        <v>5</v>
      </c>
      <c r="C1979" t="s">
        <v>201</v>
      </c>
      <c r="G1979" s="1" t="s">
        <v>187</v>
      </c>
      <c r="I1979" s="1" t="s">
        <v>75</v>
      </c>
      <c r="J1979">
        <v>14</v>
      </c>
      <c r="K1979" t="s">
        <v>60</v>
      </c>
      <c r="W1979" s="1" t="s">
        <v>583</v>
      </c>
      <c r="AB1979" t="s">
        <v>86</v>
      </c>
      <c r="AC1979" t="str">
        <f t="shared" si="43"/>
        <v>A2-14SO-A5</v>
      </c>
      <c r="AD1979" s="8">
        <v>43557</v>
      </c>
      <c r="AF1979" t="s">
        <v>246</v>
      </c>
      <c r="AG1979" t="s">
        <v>956</v>
      </c>
      <c r="AH1979" s="8">
        <v>43557</v>
      </c>
      <c r="AI1979">
        <v>25</v>
      </c>
      <c r="AJ1979">
        <v>1</v>
      </c>
      <c r="AK1979" s="53">
        <v>0.70347222222222217</v>
      </c>
    </row>
    <row r="1980" spans="1:49" x14ac:dyDescent="0.25">
      <c r="A1980">
        <v>6</v>
      </c>
      <c r="C1980" t="s">
        <v>201</v>
      </c>
      <c r="G1980" s="1" t="s">
        <v>187</v>
      </c>
      <c r="I1980" s="1" t="s">
        <v>75</v>
      </c>
      <c r="J1980">
        <v>14</v>
      </c>
      <c r="K1980" t="s">
        <v>60</v>
      </c>
      <c r="W1980" s="1" t="s">
        <v>583</v>
      </c>
      <c r="AB1980" t="s">
        <v>86</v>
      </c>
      <c r="AC1980" t="str">
        <f t="shared" si="43"/>
        <v>A2-14SO-A6</v>
      </c>
      <c r="AF1980" t="s">
        <v>244</v>
      </c>
    </row>
    <row r="1981" spans="1:49" x14ac:dyDescent="0.25">
      <c r="A1981">
        <v>7</v>
      </c>
      <c r="C1981" t="s">
        <v>201</v>
      </c>
      <c r="G1981" s="1" t="s">
        <v>187</v>
      </c>
      <c r="I1981" s="1" t="s">
        <v>75</v>
      </c>
      <c r="J1981">
        <v>14</v>
      </c>
      <c r="K1981" t="s">
        <v>60</v>
      </c>
      <c r="W1981" s="1" t="s">
        <v>583</v>
      </c>
      <c r="AB1981" t="s">
        <v>86</v>
      </c>
      <c r="AC1981" t="str">
        <f t="shared" si="43"/>
        <v>A2-14SO-A7</v>
      </c>
      <c r="AF1981" t="s">
        <v>164</v>
      </c>
    </row>
    <row r="1982" spans="1:49" x14ac:dyDescent="0.25">
      <c r="A1982">
        <v>8</v>
      </c>
      <c r="C1982" t="s">
        <v>201</v>
      </c>
      <c r="G1982" s="1" t="s">
        <v>187</v>
      </c>
      <c r="I1982" s="1" t="s">
        <v>75</v>
      </c>
      <c r="J1982">
        <v>14</v>
      </c>
      <c r="K1982" t="s">
        <v>60</v>
      </c>
      <c r="W1982" s="1" t="s">
        <v>583</v>
      </c>
      <c r="AB1982" t="s">
        <v>86</v>
      </c>
      <c r="AC1982" t="str">
        <f t="shared" si="43"/>
        <v>A2-14SO-A8</v>
      </c>
      <c r="AF1982" t="s">
        <v>166</v>
      </c>
    </row>
    <row r="1983" spans="1:49" x14ac:dyDescent="0.25">
      <c r="A1983">
        <v>9</v>
      </c>
      <c r="C1983" t="s">
        <v>58</v>
      </c>
      <c r="G1983" s="1" t="s">
        <v>187</v>
      </c>
      <c r="I1983" s="1" t="s">
        <v>75</v>
      </c>
      <c r="J1983">
        <v>14</v>
      </c>
      <c r="K1983" t="s">
        <v>60</v>
      </c>
      <c r="W1983" s="1" t="s">
        <v>583</v>
      </c>
      <c r="AB1983" t="s">
        <v>86</v>
      </c>
      <c r="AC1983" t="str">
        <f t="shared" si="43"/>
        <v>A2-14SO-A9</v>
      </c>
      <c r="AF1983" t="s">
        <v>133</v>
      </c>
    </row>
    <row r="1984" spans="1:49" x14ac:dyDescent="0.25">
      <c r="A1984">
        <v>10</v>
      </c>
      <c r="C1984" t="s">
        <v>58</v>
      </c>
      <c r="G1984" s="1" t="s">
        <v>187</v>
      </c>
      <c r="I1984" s="1" t="s">
        <v>75</v>
      </c>
      <c r="J1984">
        <v>14</v>
      </c>
      <c r="K1984" t="s">
        <v>60</v>
      </c>
      <c r="W1984" s="1" t="s">
        <v>583</v>
      </c>
      <c r="AB1984" t="s">
        <v>86</v>
      </c>
      <c r="AC1984" t="str">
        <f t="shared" si="43"/>
        <v>A2-14SO-A10</v>
      </c>
      <c r="AF1984" t="s">
        <v>138</v>
      </c>
    </row>
    <row r="1985" spans="1:32" x14ac:dyDescent="0.25">
      <c r="A1985">
        <v>11</v>
      </c>
      <c r="C1985" t="s">
        <v>58</v>
      </c>
      <c r="G1985" s="1" t="s">
        <v>187</v>
      </c>
      <c r="I1985" s="1" t="s">
        <v>75</v>
      </c>
      <c r="J1985">
        <v>14</v>
      </c>
      <c r="K1985" t="s">
        <v>60</v>
      </c>
      <c r="W1985" s="1" t="s">
        <v>583</v>
      </c>
      <c r="AB1985" t="s">
        <v>86</v>
      </c>
      <c r="AC1985" t="str">
        <f t="shared" si="43"/>
        <v>A2-14SO-A11</v>
      </c>
      <c r="AF1985" t="s">
        <v>237</v>
      </c>
    </row>
    <row r="1986" spans="1:32" x14ac:dyDescent="0.25">
      <c r="A1986">
        <v>12</v>
      </c>
      <c r="C1986" t="s">
        <v>58</v>
      </c>
      <c r="G1986" s="1" t="s">
        <v>187</v>
      </c>
      <c r="I1986" s="1" t="s">
        <v>75</v>
      </c>
      <c r="J1986">
        <v>14</v>
      </c>
      <c r="K1986" t="s">
        <v>60</v>
      </c>
      <c r="W1986" s="1" t="s">
        <v>583</v>
      </c>
      <c r="AB1986" t="s">
        <v>86</v>
      </c>
      <c r="AC1986" t="str">
        <f t="shared" si="43"/>
        <v>A2-14SO-A12</v>
      </c>
      <c r="AF1986" t="s">
        <v>284</v>
      </c>
    </row>
    <row r="1987" spans="1:32" x14ac:dyDescent="0.25">
      <c r="A1987">
        <v>13</v>
      </c>
      <c r="C1987" t="s">
        <v>58</v>
      </c>
      <c r="G1987" s="1" t="s">
        <v>187</v>
      </c>
      <c r="I1987" s="1" t="s">
        <v>75</v>
      </c>
      <c r="J1987">
        <v>14</v>
      </c>
      <c r="K1987" t="s">
        <v>60</v>
      </c>
      <c r="W1987" s="1" t="s">
        <v>583</v>
      </c>
      <c r="AB1987" t="s">
        <v>86</v>
      </c>
      <c r="AC1987" t="str">
        <f t="shared" si="43"/>
        <v>A2-14SO-C1</v>
      </c>
      <c r="AF1987" t="s">
        <v>146</v>
      </c>
    </row>
    <row r="1988" spans="1:32" x14ac:dyDescent="0.25">
      <c r="A1988">
        <v>14</v>
      </c>
      <c r="C1988" t="s">
        <v>58</v>
      </c>
      <c r="G1988" s="1" t="s">
        <v>187</v>
      </c>
      <c r="I1988" s="1" t="s">
        <v>75</v>
      </c>
      <c r="J1988">
        <v>14</v>
      </c>
      <c r="K1988" t="s">
        <v>60</v>
      </c>
      <c r="W1988" s="1" t="s">
        <v>583</v>
      </c>
      <c r="AB1988" t="s">
        <v>86</v>
      </c>
      <c r="AC1988" t="str">
        <f t="shared" si="43"/>
        <v>A2-14SO-C2</v>
      </c>
      <c r="AF1988" t="s">
        <v>149</v>
      </c>
    </row>
    <row r="1989" spans="1:32" x14ac:dyDescent="0.25">
      <c r="A1989">
        <v>15</v>
      </c>
      <c r="C1989" t="s">
        <v>58</v>
      </c>
      <c r="G1989" s="1" t="s">
        <v>187</v>
      </c>
      <c r="I1989" s="1" t="s">
        <v>75</v>
      </c>
      <c r="J1989">
        <v>14</v>
      </c>
      <c r="K1989" t="s">
        <v>60</v>
      </c>
      <c r="W1989" s="1" t="s">
        <v>583</v>
      </c>
      <c r="AB1989" t="s">
        <v>86</v>
      </c>
      <c r="AC1989" t="str">
        <f t="shared" si="43"/>
        <v>A2-14SO-C3</v>
      </c>
      <c r="AF1989" t="s">
        <v>301</v>
      </c>
    </row>
    <row r="1990" spans="1:32" x14ac:dyDescent="0.25">
      <c r="A1990">
        <v>16</v>
      </c>
      <c r="C1990" t="s">
        <v>58</v>
      </c>
      <c r="G1990" s="1" t="s">
        <v>187</v>
      </c>
      <c r="I1990" s="1" t="s">
        <v>75</v>
      </c>
      <c r="J1990">
        <v>14</v>
      </c>
      <c r="K1990" t="s">
        <v>60</v>
      </c>
      <c r="W1990" s="1" t="s">
        <v>583</v>
      </c>
      <c r="AB1990" t="s">
        <v>86</v>
      </c>
      <c r="AC1990" t="str">
        <f t="shared" si="43"/>
        <v>A2-14SO-C4</v>
      </c>
      <c r="AF1990" t="s">
        <v>161</v>
      </c>
    </row>
    <row r="1991" spans="1:32" x14ac:dyDescent="0.25">
      <c r="A1991">
        <v>17</v>
      </c>
      <c r="C1991" t="s">
        <v>58</v>
      </c>
      <c r="G1991" s="1" t="s">
        <v>187</v>
      </c>
      <c r="I1991" s="1" t="s">
        <v>75</v>
      </c>
      <c r="J1991">
        <v>14</v>
      </c>
      <c r="K1991" t="s">
        <v>60</v>
      </c>
      <c r="W1991" s="1" t="s">
        <v>583</v>
      </c>
      <c r="AB1991" t="s">
        <v>86</v>
      </c>
      <c r="AC1991" t="str">
        <f t="shared" si="43"/>
        <v>A2-14SO-C5</v>
      </c>
      <c r="AF1991" t="s">
        <v>123</v>
      </c>
    </row>
    <row r="1992" spans="1:32" x14ac:dyDescent="0.25">
      <c r="A1992">
        <v>18</v>
      </c>
      <c r="C1992" t="s">
        <v>58</v>
      </c>
      <c r="G1992" s="1" t="s">
        <v>187</v>
      </c>
      <c r="I1992" s="1" t="s">
        <v>75</v>
      </c>
      <c r="J1992">
        <v>14</v>
      </c>
      <c r="K1992" t="s">
        <v>60</v>
      </c>
      <c r="W1992" s="1" t="s">
        <v>583</v>
      </c>
      <c r="AB1992" t="s">
        <v>86</v>
      </c>
      <c r="AC1992" t="str">
        <f t="shared" si="43"/>
        <v>A2-14SO-C6</v>
      </c>
      <c r="AF1992" t="s">
        <v>168</v>
      </c>
    </row>
    <row r="1993" spans="1:32" x14ac:dyDescent="0.25">
      <c r="A1993">
        <v>19</v>
      </c>
      <c r="C1993" t="s">
        <v>58</v>
      </c>
      <c r="G1993" s="1" t="s">
        <v>187</v>
      </c>
      <c r="I1993" s="1" t="s">
        <v>75</v>
      </c>
      <c r="J1993">
        <v>14</v>
      </c>
      <c r="K1993" t="s">
        <v>60</v>
      </c>
      <c r="W1993" s="1" t="s">
        <v>583</v>
      </c>
      <c r="AB1993" t="s">
        <v>86</v>
      </c>
      <c r="AC1993" t="str">
        <f t="shared" si="43"/>
        <v>A2-14SO-C7</v>
      </c>
      <c r="AF1993" t="s">
        <v>135</v>
      </c>
    </row>
    <row r="1994" spans="1:32" x14ac:dyDescent="0.25">
      <c r="A1994">
        <v>20</v>
      </c>
      <c r="C1994" t="s">
        <v>58</v>
      </c>
      <c r="G1994" s="1" t="s">
        <v>187</v>
      </c>
      <c r="I1994" s="1" t="s">
        <v>75</v>
      </c>
      <c r="J1994">
        <v>14</v>
      </c>
      <c r="K1994" t="s">
        <v>60</v>
      </c>
      <c r="W1994" s="1" t="s">
        <v>583</v>
      </c>
      <c r="AB1994" t="s">
        <v>86</v>
      </c>
      <c r="AC1994" t="str">
        <f t="shared" si="43"/>
        <v>A2-14SO-C8</v>
      </c>
      <c r="AF1994" t="s">
        <v>238</v>
      </c>
    </row>
    <row r="1995" spans="1:32" x14ac:dyDescent="0.25">
      <c r="A1995">
        <v>21</v>
      </c>
      <c r="C1995" t="s">
        <v>58</v>
      </c>
      <c r="G1995" s="1" t="s">
        <v>187</v>
      </c>
      <c r="I1995" s="1" t="s">
        <v>75</v>
      </c>
      <c r="J1995">
        <v>14</v>
      </c>
      <c r="K1995" t="s">
        <v>60</v>
      </c>
      <c r="W1995" s="1" t="s">
        <v>583</v>
      </c>
      <c r="AB1995" t="s">
        <v>86</v>
      </c>
      <c r="AC1995" t="str">
        <f t="shared" si="43"/>
        <v>A2-14SO-C9</v>
      </c>
      <c r="AF1995" t="s">
        <v>176</v>
      </c>
    </row>
    <row r="1996" spans="1:32" x14ac:dyDescent="0.25">
      <c r="A1996">
        <v>22</v>
      </c>
      <c r="C1996" t="s">
        <v>58</v>
      </c>
      <c r="G1996" s="1" t="s">
        <v>187</v>
      </c>
      <c r="I1996" s="1" t="s">
        <v>75</v>
      </c>
      <c r="J1996">
        <v>14</v>
      </c>
      <c r="K1996" t="s">
        <v>60</v>
      </c>
      <c r="W1996" s="1" t="s">
        <v>583</v>
      </c>
      <c r="AB1996" t="s">
        <v>86</v>
      </c>
      <c r="AC1996" t="str">
        <f t="shared" si="43"/>
        <v>A2-14SO-C10</v>
      </c>
      <c r="AF1996" t="s">
        <v>126</v>
      </c>
    </row>
    <row r="1997" spans="1:32" x14ac:dyDescent="0.25">
      <c r="A1997">
        <v>23</v>
      </c>
      <c r="C1997" t="s">
        <v>58</v>
      </c>
      <c r="G1997" s="1" t="s">
        <v>187</v>
      </c>
      <c r="I1997" s="1" t="s">
        <v>75</v>
      </c>
      <c r="J1997">
        <v>14</v>
      </c>
      <c r="K1997" t="s">
        <v>60</v>
      </c>
      <c r="W1997" s="1" t="s">
        <v>583</v>
      </c>
      <c r="AB1997" t="s">
        <v>86</v>
      </c>
      <c r="AC1997" t="str">
        <f t="shared" si="43"/>
        <v>A2-14SO-C11</v>
      </c>
      <c r="AF1997" t="s">
        <v>144</v>
      </c>
    </row>
    <row r="1998" spans="1:32" x14ac:dyDescent="0.25">
      <c r="A1998">
        <v>24</v>
      </c>
      <c r="C1998" t="s">
        <v>58</v>
      </c>
      <c r="G1998" s="1" t="s">
        <v>187</v>
      </c>
      <c r="I1998" s="1" t="s">
        <v>75</v>
      </c>
      <c r="J1998">
        <v>14</v>
      </c>
      <c r="K1998" t="s">
        <v>60</v>
      </c>
      <c r="W1998" s="1" t="s">
        <v>583</v>
      </c>
      <c r="AB1998" t="s">
        <v>86</v>
      </c>
      <c r="AC1998" t="str">
        <f t="shared" si="43"/>
        <v>A2-14SO-C12</v>
      </c>
      <c r="AF1998" t="s">
        <v>303</v>
      </c>
    </row>
    <row r="1999" spans="1:32" x14ac:dyDescent="0.25">
      <c r="A1999">
        <v>25</v>
      </c>
      <c r="C1999" t="s">
        <v>58</v>
      </c>
      <c r="G1999" s="1" t="s">
        <v>187</v>
      </c>
      <c r="I1999" s="1" t="s">
        <v>75</v>
      </c>
      <c r="J1999">
        <v>14</v>
      </c>
      <c r="K1999" t="s">
        <v>60</v>
      </c>
      <c r="W1999" s="1" t="s">
        <v>583</v>
      </c>
      <c r="AB1999" t="s">
        <v>86</v>
      </c>
      <c r="AC1999" t="str">
        <f t="shared" si="43"/>
        <v>A2-14SO-E1</v>
      </c>
      <c r="AF1999" t="s">
        <v>137</v>
      </c>
    </row>
    <row r="2000" spans="1:32" x14ac:dyDescent="0.25">
      <c r="A2000">
        <v>26</v>
      </c>
      <c r="C2000" t="s">
        <v>58</v>
      </c>
      <c r="G2000" s="1" t="s">
        <v>187</v>
      </c>
      <c r="I2000" s="1" t="s">
        <v>75</v>
      </c>
      <c r="J2000">
        <v>14</v>
      </c>
      <c r="K2000" t="s">
        <v>60</v>
      </c>
      <c r="W2000" s="1" t="s">
        <v>583</v>
      </c>
      <c r="AB2000" t="s">
        <v>86</v>
      </c>
      <c r="AC2000" t="str">
        <f t="shared" si="43"/>
        <v>A2-14SO-E2</v>
      </c>
      <c r="AF2000" t="s">
        <v>178</v>
      </c>
    </row>
    <row r="2001" spans="1:32" x14ac:dyDescent="0.25">
      <c r="A2001">
        <v>27</v>
      </c>
      <c r="C2001" t="s">
        <v>58</v>
      </c>
      <c r="G2001" s="1" t="s">
        <v>187</v>
      </c>
      <c r="I2001" s="1" t="s">
        <v>75</v>
      </c>
      <c r="J2001">
        <v>14</v>
      </c>
      <c r="K2001" t="s">
        <v>60</v>
      </c>
      <c r="W2001" s="1" t="s">
        <v>583</v>
      </c>
      <c r="AB2001" t="s">
        <v>86</v>
      </c>
      <c r="AC2001" t="str">
        <f t="shared" si="43"/>
        <v>A2-14SO-E3</v>
      </c>
      <c r="AF2001" t="s">
        <v>179</v>
      </c>
    </row>
    <row r="2002" spans="1:32" x14ac:dyDescent="0.25">
      <c r="A2002">
        <v>28</v>
      </c>
      <c r="C2002" t="s">
        <v>58</v>
      </c>
      <c r="G2002" s="1" t="s">
        <v>187</v>
      </c>
      <c r="I2002" s="1" t="s">
        <v>75</v>
      </c>
      <c r="J2002">
        <v>14</v>
      </c>
      <c r="K2002" t="s">
        <v>60</v>
      </c>
      <c r="W2002" s="1" t="s">
        <v>583</v>
      </c>
      <c r="AB2002" t="s">
        <v>86</v>
      </c>
      <c r="AC2002" t="str">
        <f t="shared" si="43"/>
        <v>A2-14SO-E4</v>
      </c>
      <c r="AF2002" t="s">
        <v>304</v>
      </c>
    </row>
    <row r="2003" spans="1:32" x14ac:dyDescent="0.25">
      <c r="A2003">
        <v>29</v>
      </c>
      <c r="C2003" t="s">
        <v>58</v>
      </c>
      <c r="G2003" s="1" t="s">
        <v>187</v>
      </c>
      <c r="I2003" s="1" t="s">
        <v>75</v>
      </c>
      <c r="J2003">
        <v>14</v>
      </c>
      <c r="K2003" t="s">
        <v>60</v>
      </c>
      <c r="W2003" s="1" t="s">
        <v>583</v>
      </c>
      <c r="AB2003" t="s">
        <v>86</v>
      </c>
      <c r="AC2003" t="str">
        <f t="shared" si="43"/>
        <v>A2-14SO-E5</v>
      </c>
      <c r="AF2003" t="s">
        <v>305</v>
      </c>
    </row>
    <row r="2004" spans="1:32" x14ac:dyDescent="0.25">
      <c r="A2004">
        <v>30</v>
      </c>
      <c r="C2004" t="s">
        <v>58</v>
      </c>
      <c r="G2004" s="1" t="s">
        <v>187</v>
      </c>
      <c r="I2004" s="1" t="s">
        <v>75</v>
      </c>
      <c r="J2004">
        <v>14</v>
      </c>
      <c r="K2004" t="s">
        <v>60</v>
      </c>
      <c r="W2004" s="1" t="s">
        <v>583</v>
      </c>
      <c r="AB2004" t="s">
        <v>86</v>
      </c>
      <c r="AC2004" t="str">
        <f t="shared" si="43"/>
        <v>A2-14SO-E6</v>
      </c>
      <c r="AF2004" t="s">
        <v>156</v>
      </c>
    </row>
    <row r="2005" spans="1:32" x14ac:dyDescent="0.25">
      <c r="A2005">
        <v>1</v>
      </c>
      <c r="C2005" t="s">
        <v>201</v>
      </c>
      <c r="G2005" s="1" t="s">
        <v>187</v>
      </c>
      <c r="I2005" s="1" t="s">
        <v>76</v>
      </c>
      <c r="J2005">
        <v>15</v>
      </c>
      <c r="K2005" t="s">
        <v>60</v>
      </c>
      <c r="W2005" s="1" t="s">
        <v>584</v>
      </c>
      <c r="AB2005" t="s">
        <v>84</v>
      </c>
      <c r="AC2005" t="s">
        <v>1027</v>
      </c>
    </row>
    <row r="2006" spans="1:32" x14ac:dyDescent="0.25">
      <c r="A2006">
        <v>2</v>
      </c>
      <c r="C2006" t="s">
        <v>201</v>
      </c>
      <c r="G2006" s="1" t="s">
        <v>187</v>
      </c>
      <c r="I2006" s="1" t="s">
        <v>76</v>
      </c>
      <c r="J2006">
        <v>15</v>
      </c>
      <c r="K2006" t="s">
        <v>60</v>
      </c>
      <c r="W2006" s="1" t="s">
        <v>584</v>
      </c>
      <c r="AB2006" t="s">
        <v>84</v>
      </c>
      <c r="AC2006" t="s">
        <v>1028</v>
      </c>
    </row>
    <row r="2007" spans="1:32" x14ac:dyDescent="0.25">
      <c r="A2007">
        <v>3</v>
      </c>
      <c r="C2007" t="s">
        <v>201</v>
      </c>
      <c r="G2007" s="1" t="s">
        <v>187</v>
      </c>
      <c r="I2007" s="1" t="s">
        <v>76</v>
      </c>
      <c r="J2007">
        <v>15</v>
      </c>
      <c r="K2007" t="s">
        <v>60</v>
      </c>
      <c r="W2007" s="1" t="s">
        <v>584</v>
      </c>
      <c r="AB2007" t="s">
        <v>84</v>
      </c>
      <c r="AC2007" t="s">
        <v>1029</v>
      </c>
    </row>
    <row r="2008" spans="1:32" x14ac:dyDescent="0.25">
      <c r="A2008">
        <v>4</v>
      </c>
      <c r="C2008" t="s">
        <v>201</v>
      </c>
      <c r="G2008" s="1" t="s">
        <v>187</v>
      </c>
      <c r="I2008" s="1" t="s">
        <v>76</v>
      </c>
      <c r="J2008">
        <v>15</v>
      </c>
      <c r="K2008" t="s">
        <v>60</v>
      </c>
      <c r="W2008" s="1" t="s">
        <v>584</v>
      </c>
      <c r="AB2008" t="s">
        <v>84</v>
      </c>
      <c r="AC2008" t="s">
        <v>1030</v>
      </c>
    </row>
    <row r="2009" spans="1:32" x14ac:dyDescent="0.25">
      <c r="A2009">
        <v>5</v>
      </c>
      <c r="C2009" t="s">
        <v>59</v>
      </c>
      <c r="G2009" s="1" t="s">
        <v>187</v>
      </c>
      <c r="I2009" s="1" t="s">
        <v>76</v>
      </c>
      <c r="J2009">
        <v>15</v>
      </c>
      <c r="K2009" t="s">
        <v>60</v>
      </c>
      <c r="W2009" s="1" t="s">
        <v>584</v>
      </c>
      <c r="AB2009" t="s">
        <v>84</v>
      </c>
      <c r="AC2009" t="s">
        <v>1031</v>
      </c>
    </row>
    <row r="2010" spans="1:32" x14ac:dyDescent="0.25">
      <c r="A2010">
        <v>6</v>
      </c>
      <c r="C2010" t="s">
        <v>59</v>
      </c>
      <c r="G2010" s="1" t="s">
        <v>187</v>
      </c>
      <c r="I2010" s="1" t="s">
        <v>76</v>
      </c>
      <c r="J2010">
        <v>15</v>
      </c>
      <c r="K2010" t="s">
        <v>60</v>
      </c>
      <c r="W2010" s="1" t="s">
        <v>584</v>
      </c>
      <c r="AB2010" t="s">
        <v>84</v>
      </c>
      <c r="AC2010" t="s">
        <v>1032</v>
      </c>
    </row>
    <row r="2011" spans="1:32" x14ac:dyDescent="0.25">
      <c r="A2011">
        <v>7</v>
      </c>
      <c r="C2011" t="s">
        <v>58</v>
      </c>
      <c r="G2011" s="1" t="s">
        <v>187</v>
      </c>
      <c r="I2011" s="1" t="s">
        <v>76</v>
      </c>
      <c r="J2011">
        <v>15</v>
      </c>
      <c r="K2011" t="s">
        <v>60</v>
      </c>
      <c r="W2011" s="1" t="s">
        <v>584</v>
      </c>
      <c r="AB2011" t="s">
        <v>84</v>
      </c>
      <c r="AC2011" t="s">
        <v>1033</v>
      </c>
    </row>
    <row r="2012" spans="1:32" x14ac:dyDescent="0.25">
      <c r="A2012">
        <v>8</v>
      </c>
      <c r="C2012" t="s">
        <v>58</v>
      </c>
      <c r="G2012" s="1" t="s">
        <v>187</v>
      </c>
      <c r="I2012" s="1" t="s">
        <v>76</v>
      </c>
      <c r="J2012">
        <v>15</v>
      </c>
      <c r="K2012" t="s">
        <v>60</v>
      </c>
      <c r="W2012" s="1" t="s">
        <v>584</v>
      </c>
      <c r="AB2012" t="s">
        <v>84</v>
      </c>
      <c r="AC2012" t="s">
        <v>1034</v>
      </c>
    </row>
    <row r="2013" spans="1:32" x14ac:dyDescent="0.25">
      <c r="A2013">
        <v>9</v>
      </c>
      <c r="C2013" t="s">
        <v>58</v>
      </c>
      <c r="G2013" s="1" t="s">
        <v>187</v>
      </c>
      <c r="I2013" s="1" t="s">
        <v>76</v>
      </c>
      <c r="J2013">
        <v>15</v>
      </c>
      <c r="K2013" t="s">
        <v>60</v>
      </c>
      <c r="W2013" s="1" t="s">
        <v>584</v>
      </c>
      <c r="AB2013" t="s">
        <v>84</v>
      </c>
      <c r="AC2013" t="s">
        <v>1035</v>
      </c>
    </row>
    <row r="2014" spans="1:32" x14ac:dyDescent="0.25">
      <c r="A2014">
        <v>10</v>
      </c>
      <c r="C2014" t="s">
        <v>58</v>
      </c>
      <c r="G2014" s="1" t="s">
        <v>187</v>
      </c>
      <c r="I2014" s="1" t="s">
        <v>76</v>
      </c>
      <c r="J2014">
        <v>15</v>
      </c>
      <c r="K2014" t="s">
        <v>60</v>
      </c>
      <c r="W2014" s="1" t="s">
        <v>584</v>
      </c>
      <c r="AB2014" t="s">
        <v>84</v>
      </c>
      <c r="AC2014" t="s">
        <v>1036</v>
      </c>
    </row>
    <row r="2015" spans="1:32" x14ac:dyDescent="0.25">
      <c r="A2015">
        <v>11</v>
      </c>
      <c r="C2015" t="s">
        <v>58</v>
      </c>
      <c r="G2015" s="1" t="s">
        <v>187</v>
      </c>
      <c r="I2015" s="1" t="s">
        <v>76</v>
      </c>
      <c r="J2015">
        <v>15</v>
      </c>
      <c r="K2015" t="s">
        <v>60</v>
      </c>
      <c r="W2015" s="1" t="s">
        <v>584</v>
      </c>
      <c r="AB2015" t="s">
        <v>84</v>
      </c>
      <c r="AC2015" t="s">
        <v>1037</v>
      </c>
    </row>
    <row r="2016" spans="1:32" x14ac:dyDescent="0.25">
      <c r="A2016">
        <v>12</v>
      </c>
      <c r="C2016" t="s">
        <v>58</v>
      </c>
      <c r="G2016" s="1" t="s">
        <v>187</v>
      </c>
      <c r="I2016" s="1" t="s">
        <v>76</v>
      </c>
      <c r="J2016">
        <v>15</v>
      </c>
      <c r="K2016" t="s">
        <v>60</v>
      </c>
      <c r="W2016" s="1" t="s">
        <v>584</v>
      </c>
      <c r="AB2016" t="s">
        <v>84</v>
      </c>
      <c r="AC2016" t="s">
        <v>1038</v>
      </c>
    </row>
    <row r="2017" spans="1:49" x14ac:dyDescent="0.25">
      <c r="A2017">
        <v>13</v>
      </c>
      <c r="C2017" t="s">
        <v>58</v>
      </c>
      <c r="G2017" s="1" t="s">
        <v>187</v>
      </c>
      <c r="I2017" s="1" t="s">
        <v>76</v>
      </c>
      <c r="J2017">
        <v>15</v>
      </c>
      <c r="K2017" t="s">
        <v>60</v>
      </c>
      <c r="W2017" s="1" t="s">
        <v>584</v>
      </c>
      <c r="AB2017" t="s">
        <v>84</v>
      </c>
      <c r="AC2017" t="s">
        <v>1039</v>
      </c>
    </row>
    <row r="2018" spans="1:49" x14ac:dyDescent="0.25">
      <c r="A2018">
        <v>14</v>
      </c>
      <c r="C2018" t="s">
        <v>58</v>
      </c>
      <c r="G2018" s="1" t="s">
        <v>187</v>
      </c>
      <c r="I2018" s="1" t="s">
        <v>76</v>
      </c>
      <c r="J2018">
        <v>15</v>
      </c>
      <c r="K2018" t="s">
        <v>60</v>
      </c>
      <c r="W2018" s="1" t="s">
        <v>584</v>
      </c>
      <c r="AB2018" t="s">
        <v>84</v>
      </c>
      <c r="AC2018" t="s">
        <v>1040</v>
      </c>
    </row>
    <row r="2019" spans="1:49" x14ac:dyDescent="0.25">
      <c r="A2019">
        <v>15</v>
      </c>
      <c r="C2019" t="s">
        <v>58</v>
      </c>
      <c r="G2019" s="1" t="s">
        <v>187</v>
      </c>
      <c r="I2019" s="1" t="s">
        <v>76</v>
      </c>
      <c r="J2019">
        <v>15</v>
      </c>
      <c r="K2019" t="s">
        <v>60</v>
      </c>
      <c r="W2019" s="1" t="s">
        <v>584</v>
      </c>
      <c r="AB2019" t="s">
        <v>84</v>
      </c>
      <c r="AC2019" t="s">
        <v>1041</v>
      </c>
    </row>
    <row r="2020" spans="1:49" x14ac:dyDescent="0.25">
      <c r="A2020">
        <v>16</v>
      </c>
      <c r="C2020" t="s">
        <v>58</v>
      </c>
      <c r="G2020" s="1" t="s">
        <v>187</v>
      </c>
      <c r="I2020" s="1" t="s">
        <v>76</v>
      </c>
      <c r="J2020">
        <v>15</v>
      </c>
      <c r="K2020" t="s">
        <v>60</v>
      </c>
      <c r="W2020" s="1" t="s">
        <v>584</v>
      </c>
      <c r="AB2020" t="s">
        <v>84</v>
      </c>
      <c r="AC2020" t="s">
        <v>1042</v>
      </c>
    </row>
    <row r="2021" spans="1:49" x14ac:dyDescent="0.25">
      <c r="A2021">
        <v>17</v>
      </c>
      <c r="C2021" t="s">
        <v>58</v>
      </c>
      <c r="G2021" s="1" t="s">
        <v>187</v>
      </c>
      <c r="I2021" s="1" t="s">
        <v>76</v>
      </c>
      <c r="J2021">
        <v>15</v>
      </c>
      <c r="K2021" t="s">
        <v>60</v>
      </c>
      <c r="W2021" s="1" t="s">
        <v>584</v>
      </c>
      <c r="AB2021" t="s">
        <v>84</v>
      </c>
      <c r="AC2021" t="s">
        <v>1043</v>
      </c>
    </row>
    <row r="2022" spans="1:49" x14ac:dyDescent="0.25">
      <c r="A2022">
        <v>18</v>
      </c>
      <c r="C2022" t="s">
        <v>58</v>
      </c>
      <c r="G2022" s="1" t="s">
        <v>187</v>
      </c>
      <c r="I2022" s="1" t="s">
        <v>76</v>
      </c>
      <c r="J2022">
        <v>15</v>
      </c>
      <c r="K2022" t="s">
        <v>60</v>
      </c>
      <c r="W2022" s="1" t="s">
        <v>584</v>
      </c>
      <c r="AB2022" t="s">
        <v>84</v>
      </c>
      <c r="AC2022" t="s">
        <v>1044</v>
      </c>
    </row>
    <row r="2023" spans="1:49" x14ac:dyDescent="0.25">
      <c r="A2023">
        <v>1</v>
      </c>
      <c r="C2023" t="s">
        <v>201</v>
      </c>
      <c r="G2023" s="1" t="s">
        <v>187</v>
      </c>
      <c r="I2023" s="1" t="s">
        <v>76</v>
      </c>
      <c r="J2023">
        <v>15</v>
      </c>
      <c r="K2023" t="s">
        <v>60</v>
      </c>
      <c r="W2023" s="1" t="s">
        <v>584</v>
      </c>
      <c r="AB2023" t="s">
        <v>85</v>
      </c>
      <c r="AC2023" t="str">
        <f t="shared" ref="AC2023:AC2055" si="44">"A2-15"&amp;AB2023&amp;"-"&amp;AF2023</f>
        <v>A2-15RT-D1</v>
      </c>
      <c r="AF2023" t="s">
        <v>288</v>
      </c>
    </row>
    <row r="2024" spans="1:49" x14ac:dyDescent="0.25">
      <c r="A2024">
        <v>2</v>
      </c>
      <c r="C2024" t="s">
        <v>201</v>
      </c>
      <c r="G2024" s="1" t="s">
        <v>187</v>
      </c>
      <c r="I2024" s="1" t="s">
        <v>76</v>
      </c>
      <c r="J2024">
        <v>15</v>
      </c>
      <c r="K2024" t="s">
        <v>60</v>
      </c>
      <c r="W2024" s="1" t="s">
        <v>584</v>
      </c>
      <c r="AB2024" t="s">
        <v>85</v>
      </c>
      <c r="AC2024" t="str">
        <f t="shared" si="44"/>
        <v>A2-15RT-D2</v>
      </c>
      <c r="AD2024" s="8">
        <v>43431</v>
      </c>
      <c r="AE2024">
        <v>74</v>
      </c>
      <c r="AF2024" t="s">
        <v>172</v>
      </c>
      <c r="AG2024" t="s">
        <v>956</v>
      </c>
      <c r="AN2024" t="s">
        <v>1812</v>
      </c>
      <c r="AV2024" s="8">
        <v>43442</v>
      </c>
      <c r="AW2024">
        <v>0</v>
      </c>
    </row>
    <row r="2025" spans="1:49" x14ac:dyDescent="0.25">
      <c r="A2025">
        <v>3</v>
      </c>
      <c r="C2025" t="s">
        <v>201</v>
      </c>
      <c r="G2025" s="1" t="s">
        <v>187</v>
      </c>
      <c r="I2025" s="1" t="s">
        <v>76</v>
      </c>
      <c r="J2025">
        <v>15</v>
      </c>
      <c r="K2025" t="s">
        <v>60</v>
      </c>
      <c r="W2025" s="1" t="s">
        <v>584</v>
      </c>
      <c r="AB2025" t="s">
        <v>85</v>
      </c>
      <c r="AC2025" t="str">
        <f t="shared" si="44"/>
        <v>A2-15RT-D3</v>
      </c>
      <c r="AD2025" s="8">
        <v>43424</v>
      </c>
      <c r="AE2025" s="83">
        <f>AD2025-I2025</f>
        <v>67</v>
      </c>
      <c r="AF2025" t="s">
        <v>155</v>
      </c>
      <c r="AG2025" t="s">
        <v>956</v>
      </c>
      <c r="AN2025" t="s">
        <v>1812</v>
      </c>
      <c r="AV2025" s="8">
        <v>43440</v>
      </c>
      <c r="AW2025">
        <v>0</v>
      </c>
    </row>
    <row r="2026" spans="1:49" x14ac:dyDescent="0.25">
      <c r="A2026">
        <v>4</v>
      </c>
      <c r="C2026" t="s">
        <v>201</v>
      </c>
      <c r="G2026" s="1" t="s">
        <v>187</v>
      </c>
      <c r="I2026" s="1" t="s">
        <v>76</v>
      </c>
      <c r="J2026">
        <v>15</v>
      </c>
      <c r="K2026" t="s">
        <v>60</v>
      </c>
      <c r="W2026" s="1" t="s">
        <v>584</v>
      </c>
      <c r="AB2026" t="s">
        <v>85</v>
      </c>
      <c r="AC2026" t="str">
        <f t="shared" si="44"/>
        <v>A2-15RT-D4</v>
      </c>
      <c r="AF2026" t="s">
        <v>236</v>
      </c>
    </row>
    <row r="2027" spans="1:49" x14ac:dyDescent="0.25">
      <c r="A2027">
        <v>5</v>
      </c>
      <c r="C2027" t="s">
        <v>201</v>
      </c>
      <c r="G2027" s="1" t="s">
        <v>187</v>
      </c>
      <c r="I2027" s="1" t="s">
        <v>76</v>
      </c>
      <c r="J2027">
        <v>15</v>
      </c>
      <c r="K2027" t="s">
        <v>60</v>
      </c>
      <c r="W2027" s="1" t="s">
        <v>584</v>
      </c>
      <c r="AB2027" t="s">
        <v>85</v>
      </c>
      <c r="AC2027" t="str">
        <f t="shared" si="44"/>
        <v>A2-15RT-D5</v>
      </c>
      <c r="AF2027" t="s">
        <v>251</v>
      </c>
    </row>
    <row r="2028" spans="1:49" x14ac:dyDescent="0.25">
      <c r="A2028">
        <v>6</v>
      </c>
      <c r="C2028" t="s">
        <v>59</v>
      </c>
      <c r="G2028" s="1" t="s">
        <v>187</v>
      </c>
      <c r="I2028" s="1" t="s">
        <v>76</v>
      </c>
      <c r="J2028">
        <v>15</v>
      </c>
      <c r="K2028" t="s">
        <v>60</v>
      </c>
      <c r="W2028" s="1" t="s">
        <v>584</v>
      </c>
      <c r="AB2028" t="s">
        <v>85</v>
      </c>
      <c r="AC2028" t="str">
        <f t="shared" si="44"/>
        <v>A2-15RT-D6</v>
      </c>
      <c r="AF2028" t="s">
        <v>160</v>
      </c>
    </row>
    <row r="2029" spans="1:49" x14ac:dyDescent="0.25">
      <c r="A2029">
        <v>7</v>
      </c>
      <c r="C2029" t="s">
        <v>58</v>
      </c>
      <c r="G2029" s="1" t="s">
        <v>187</v>
      </c>
      <c r="I2029" s="1" t="s">
        <v>76</v>
      </c>
      <c r="J2029">
        <v>15</v>
      </c>
      <c r="K2029" t="s">
        <v>60</v>
      </c>
      <c r="W2029" s="1" t="s">
        <v>584</v>
      </c>
      <c r="AB2029" t="s">
        <v>85</v>
      </c>
      <c r="AC2029" t="str">
        <f t="shared" si="44"/>
        <v>A2-15RT-D7</v>
      </c>
      <c r="AF2029" t="s">
        <v>285</v>
      </c>
    </row>
    <row r="2030" spans="1:49" x14ac:dyDescent="0.25">
      <c r="A2030">
        <v>8</v>
      </c>
      <c r="C2030" t="s">
        <v>58</v>
      </c>
      <c r="G2030" s="1" t="s">
        <v>187</v>
      </c>
      <c r="I2030" s="1" t="s">
        <v>76</v>
      </c>
      <c r="J2030">
        <v>15</v>
      </c>
      <c r="K2030" t="s">
        <v>60</v>
      </c>
      <c r="W2030" s="1" t="s">
        <v>584</v>
      </c>
      <c r="AB2030" t="s">
        <v>85</v>
      </c>
      <c r="AC2030" t="str">
        <f t="shared" si="44"/>
        <v>A2-15RT-D8</v>
      </c>
      <c r="AF2030" t="s">
        <v>170</v>
      </c>
    </row>
    <row r="2031" spans="1:49" x14ac:dyDescent="0.25">
      <c r="A2031">
        <v>9</v>
      </c>
      <c r="C2031" t="s">
        <v>58</v>
      </c>
      <c r="G2031" s="1" t="s">
        <v>187</v>
      </c>
      <c r="I2031" s="1" t="s">
        <v>76</v>
      </c>
      <c r="J2031">
        <v>15</v>
      </c>
      <c r="K2031" t="s">
        <v>60</v>
      </c>
      <c r="W2031" s="1" t="s">
        <v>584</v>
      </c>
      <c r="AB2031" t="s">
        <v>85</v>
      </c>
      <c r="AC2031" t="str">
        <f t="shared" si="44"/>
        <v>A2-15RT-D9</v>
      </c>
      <c r="AF2031" t="s">
        <v>151</v>
      </c>
    </row>
    <row r="2032" spans="1:49" x14ac:dyDescent="0.25">
      <c r="A2032">
        <v>10</v>
      </c>
      <c r="C2032" t="s">
        <v>58</v>
      </c>
      <c r="G2032" s="1" t="s">
        <v>187</v>
      </c>
      <c r="I2032" s="1" t="s">
        <v>76</v>
      </c>
      <c r="J2032">
        <v>15</v>
      </c>
      <c r="K2032" t="s">
        <v>60</v>
      </c>
      <c r="W2032" s="1" t="s">
        <v>584</v>
      </c>
      <c r="AB2032" t="s">
        <v>85</v>
      </c>
      <c r="AC2032" t="str">
        <f t="shared" si="44"/>
        <v>A2-15RT-D10</v>
      </c>
      <c r="AF2032" t="s">
        <v>371</v>
      </c>
    </row>
    <row r="2033" spans="1:49" x14ac:dyDescent="0.25">
      <c r="A2033">
        <v>11</v>
      </c>
      <c r="C2033" t="s">
        <v>58</v>
      </c>
      <c r="G2033" s="1" t="s">
        <v>187</v>
      </c>
      <c r="I2033" s="1" t="s">
        <v>76</v>
      </c>
      <c r="J2033">
        <v>15</v>
      </c>
      <c r="K2033" t="s">
        <v>60</v>
      </c>
      <c r="W2033" s="1" t="s">
        <v>584</v>
      </c>
      <c r="AB2033" t="s">
        <v>85</v>
      </c>
      <c r="AC2033" t="str">
        <f t="shared" si="44"/>
        <v>A2-15RT-D11</v>
      </c>
      <c r="AF2033" t="s">
        <v>128</v>
      </c>
    </row>
    <row r="2034" spans="1:49" x14ac:dyDescent="0.25">
      <c r="A2034">
        <v>12</v>
      </c>
      <c r="C2034" t="s">
        <v>58</v>
      </c>
      <c r="G2034" s="1" t="s">
        <v>187</v>
      </c>
      <c r="I2034" s="1" t="s">
        <v>76</v>
      </c>
      <c r="J2034">
        <v>15</v>
      </c>
      <c r="K2034" t="s">
        <v>60</v>
      </c>
      <c r="W2034" s="1" t="s">
        <v>584</v>
      </c>
      <c r="AB2034" t="s">
        <v>85</v>
      </c>
      <c r="AC2034" t="str">
        <f t="shared" si="44"/>
        <v>A2-15RT-D12</v>
      </c>
      <c r="AF2034" t="s">
        <v>162</v>
      </c>
    </row>
    <row r="2035" spans="1:49" x14ac:dyDescent="0.25">
      <c r="A2035">
        <v>13</v>
      </c>
      <c r="C2035" t="s">
        <v>58</v>
      </c>
      <c r="G2035" s="1" t="s">
        <v>187</v>
      </c>
      <c r="I2035" s="1" t="s">
        <v>76</v>
      </c>
      <c r="J2035">
        <v>15</v>
      </c>
      <c r="K2035" t="s">
        <v>60</v>
      </c>
      <c r="W2035" s="1" t="s">
        <v>584</v>
      </c>
      <c r="AB2035" t="s">
        <v>85</v>
      </c>
      <c r="AC2035" t="str">
        <f t="shared" si="44"/>
        <v>A2-15RT-F1</v>
      </c>
      <c r="AD2035" s="8">
        <v>43430</v>
      </c>
      <c r="AE2035">
        <v>73</v>
      </c>
      <c r="AF2035" t="s">
        <v>157</v>
      </c>
      <c r="AG2035" t="s">
        <v>956</v>
      </c>
      <c r="AH2035" s="8">
        <v>43454</v>
      </c>
      <c r="AI2035">
        <v>25</v>
      </c>
      <c r="AJ2035">
        <v>2</v>
      </c>
      <c r="AK2035" s="53">
        <v>0.47916666666666669</v>
      </c>
      <c r="AL2035" s="8">
        <v>43468</v>
      </c>
      <c r="AM2035" s="53">
        <v>0.83333333333333337</v>
      </c>
      <c r="AV2035" s="8">
        <v>43468</v>
      </c>
      <c r="AW2035">
        <v>0</v>
      </c>
    </row>
    <row r="2036" spans="1:49" x14ac:dyDescent="0.25">
      <c r="A2036">
        <v>14</v>
      </c>
      <c r="C2036" t="s">
        <v>58</v>
      </c>
      <c r="G2036" s="1" t="s">
        <v>187</v>
      </c>
      <c r="I2036" s="1" t="s">
        <v>76</v>
      </c>
      <c r="J2036">
        <v>15</v>
      </c>
      <c r="K2036" t="s">
        <v>60</v>
      </c>
      <c r="W2036" s="1" t="s">
        <v>584</v>
      </c>
      <c r="AB2036" t="s">
        <v>85</v>
      </c>
      <c r="AC2036" t="str">
        <f t="shared" si="44"/>
        <v>A2-15RT-F2</v>
      </c>
      <c r="AD2036" s="8">
        <v>43412</v>
      </c>
      <c r="AE2036">
        <v>55</v>
      </c>
      <c r="AF2036" t="s">
        <v>370</v>
      </c>
      <c r="AG2036" t="s">
        <v>956</v>
      </c>
      <c r="AH2036" s="8">
        <v>43412</v>
      </c>
      <c r="AI2036">
        <v>19</v>
      </c>
      <c r="AJ2036">
        <v>2</v>
      </c>
      <c r="AK2036" s="53">
        <v>0.60972222222222217</v>
      </c>
      <c r="AL2036" s="8">
        <v>43421</v>
      </c>
      <c r="AM2036" s="53">
        <v>0.84722222222222221</v>
      </c>
      <c r="AO2036">
        <v>5</v>
      </c>
      <c r="AP2036">
        <v>23</v>
      </c>
      <c r="AQ2036" s="8">
        <v>43421</v>
      </c>
      <c r="AR2036" s="53">
        <v>0.84722222222222221</v>
      </c>
      <c r="AS2036" s="8">
        <v>43475</v>
      </c>
      <c r="AT2036" s="53">
        <v>0.83333333333333337</v>
      </c>
      <c r="AV2036" s="8">
        <v>43475</v>
      </c>
      <c r="AW2036">
        <v>0</v>
      </c>
    </row>
    <row r="2037" spans="1:49" x14ac:dyDescent="0.25">
      <c r="A2037">
        <v>15</v>
      </c>
      <c r="C2037" t="s">
        <v>58</v>
      </c>
      <c r="G2037" s="1" t="s">
        <v>187</v>
      </c>
      <c r="I2037" s="1" t="s">
        <v>76</v>
      </c>
      <c r="J2037">
        <v>15</v>
      </c>
      <c r="K2037" t="s">
        <v>60</v>
      </c>
      <c r="W2037" s="1" t="s">
        <v>584</v>
      </c>
      <c r="AB2037" t="s">
        <v>85</v>
      </c>
      <c r="AC2037" t="str">
        <f t="shared" si="44"/>
        <v>A2-15RT-F3</v>
      </c>
      <c r="AD2037" s="8">
        <v>43416</v>
      </c>
      <c r="AE2037">
        <v>59</v>
      </c>
      <c r="AF2037" t="s">
        <v>241</v>
      </c>
      <c r="AG2037" t="s">
        <v>956</v>
      </c>
      <c r="AN2037" t="s">
        <v>1830</v>
      </c>
      <c r="AV2037" s="8">
        <v>43474</v>
      </c>
      <c r="AW2037">
        <v>1</v>
      </c>
    </row>
    <row r="2038" spans="1:49" x14ac:dyDescent="0.25">
      <c r="A2038">
        <v>16</v>
      </c>
      <c r="C2038" t="s">
        <v>58</v>
      </c>
      <c r="G2038" s="1" t="s">
        <v>187</v>
      </c>
      <c r="I2038" s="1" t="s">
        <v>76</v>
      </c>
      <c r="J2038">
        <v>15</v>
      </c>
      <c r="K2038" t="s">
        <v>60</v>
      </c>
      <c r="W2038" s="1" t="s">
        <v>584</v>
      </c>
      <c r="AB2038" t="s">
        <v>85</v>
      </c>
      <c r="AC2038" t="str">
        <f t="shared" si="44"/>
        <v>A2-15RT-F4</v>
      </c>
      <c r="AF2038" t="s">
        <v>150</v>
      </c>
    </row>
    <row r="2039" spans="1:49" x14ac:dyDescent="0.25">
      <c r="A2039">
        <v>17</v>
      </c>
      <c r="C2039" t="s">
        <v>58</v>
      </c>
      <c r="G2039" s="1" t="s">
        <v>187</v>
      </c>
      <c r="I2039" s="1" t="s">
        <v>76</v>
      </c>
      <c r="J2039">
        <v>15</v>
      </c>
      <c r="K2039" t="s">
        <v>60</v>
      </c>
      <c r="W2039" s="1" t="s">
        <v>584</v>
      </c>
      <c r="AB2039" t="s">
        <v>85</v>
      </c>
      <c r="AC2039" t="str">
        <f t="shared" si="44"/>
        <v>A2-15RT-F5</v>
      </c>
      <c r="AF2039" t="s">
        <v>250</v>
      </c>
    </row>
    <row r="2040" spans="1:49" x14ac:dyDescent="0.25">
      <c r="A2040">
        <v>18</v>
      </c>
      <c r="C2040" t="s">
        <v>58</v>
      </c>
      <c r="G2040" s="1" t="s">
        <v>187</v>
      </c>
      <c r="I2040" s="1" t="s">
        <v>76</v>
      </c>
      <c r="J2040">
        <v>15</v>
      </c>
      <c r="K2040" t="s">
        <v>60</v>
      </c>
      <c r="W2040" s="1" t="s">
        <v>584</v>
      </c>
      <c r="AB2040" t="s">
        <v>85</v>
      </c>
      <c r="AC2040" t="str">
        <f t="shared" si="44"/>
        <v>A2-15RT-F6</v>
      </c>
      <c r="AD2040" s="8">
        <v>43432</v>
      </c>
      <c r="AE2040" s="83">
        <f>AD2040-I2040</f>
        <v>75</v>
      </c>
      <c r="AF2040" t="s">
        <v>291</v>
      </c>
      <c r="AG2040" t="s">
        <v>956</v>
      </c>
      <c r="AH2040" s="8">
        <v>43454</v>
      </c>
      <c r="AI2040">
        <v>25</v>
      </c>
      <c r="AJ2040">
        <v>1</v>
      </c>
      <c r="AK2040" s="53">
        <v>0.47916666666666669</v>
      </c>
      <c r="AL2040" s="8">
        <v>43468</v>
      </c>
      <c r="AM2040" s="53">
        <v>0.83333333333333337</v>
      </c>
      <c r="AO2040">
        <v>4</v>
      </c>
      <c r="AP2040">
        <v>25</v>
      </c>
      <c r="AQ2040" s="8">
        <v>43468</v>
      </c>
      <c r="AR2040" s="53">
        <v>0.83333333333333337</v>
      </c>
      <c r="AS2040" s="8">
        <v>43516</v>
      </c>
      <c r="AT2040" s="53">
        <v>0.83333333333333337</v>
      </c>
      <c r="AV2040" s="8">
        <v>43516</v>
      </c>
      <c r="AW2040">
        <v>0</v>
      </c>
    </row>
    <row r="2041" spans="1:49" x14ac:dyDescent="0.25">
      <c r="A2041">
        <v>19</v>
      </c>
      <c r="C2041" t="s">
        <v>58</v>
      </c>
      <c r="G2041" s="1" t="s">
        <v>187</v>
      </c>
      <c r="I2041" s="1" t="s">
        <v>76</v>
      </c>
      <c r="J2041">
        <v>15</v>
      </c>
      <c r="K2041" t="s">
        <v>60</v>
      </c>
      <c r="W2041" s="1" t="s">
        <v>584</v>
      </c>
      <c r="AB2041" t="s">
        <v>85</v>
      </c>
      <c r="AC2041" t="str">
        <f t="shared" si="44"/>
        <v>A2-15RT-F7</v>
      </c>
      <c r="AD2041" s="8">
        <v>43506</v>
      </c>
      <c r="AE2041" s="83">
        <f>AD2041-I2041</f>
        <v>149</v>
      </c>
      <c r="AF2041" t="s">
        <v>171</v>
      </c>
      <c r="AG2041" t="s">
        <v>956</v>
      </c>
      <c r="AH2041" s="8">
        <v>43506</v>
      </c>
      <c r="AI2041">
        <v>2</v>
      </c>
      <c r="AJ2041">
        <v>1</v>
      </c>
      <c r="AK2041" s="53">
        <v>0.70277777777777783</v>
      </c>
      <c r="AL2041" s="8">
        <v>43516</v>
      </c>
      <c r="AM2041" s="53">
        <v>0.83333333333333337</v>
      </c>
      <c r="AO2041">
        <v>3</v>
      </c>
      <c r="AP2041">
        <v>3</v>
      </c>
      <c r="AQ2041" s="8">
        <v>43516</v>
      </c>
      <c r="AR2041" s="53">
        <v>0.83333333333333337</v>
      </c>
    </row>
    <row r="2042" spans="1:49" x14ac:dyDescent="0.25">
      <c r="A2042">
        <v>20</v>
      </c>
      <c r="C2042" t="s">
        <v>58</v>
      </c>
      <c r="G2042" s="1" t="s">
        <v>187</v>
      </c>
      <c r="I2042" s="1" t="s">
        <v>76</v>
      </c>
      <c r="J2042">
        <v>15</v>
      </c>
      <c r="K2042" t="s">
        <v>60</v>
      </c>
      <c r="W2042" s="1" t="s">
        <v>584</v>
      </c>
      <c r="AB2042" t="s">
        <v>85</v>
      </c>
      <c r="AC2042" t="str">
        <f t="shared" si="44"/>
        <v>A2-15RT-F8</v>
      </c>
      <c r="AF2042" t="s">
        <v>134</v>
      </c>
    </row>
    <row r="2043" spans="1:49" x14ac:dyDescent="0.25">
      <c r="A2043">
        <v>21</v>
      </c>
      <c r="C2043" t="s">
        <v>58</v>
      </c>
      <c r="G2043" s="1" t="s">
        <v>187</v>
      </c>
      <c r="I2043" s="1" t="s">
        <v>76</v>
      </c>
      <c r="J2043">
        <v>15</v>
      </c>
      <c r="K2043" t="s">
        <v>60</v>
      </c>
      <c r="W2043" s="1" t="s">
        <v>584</v>
      </c>
      <c r="AB2043" t="s">
        <v>85</v>
      </c>
      <c r="AC2043" t="str">
        <f t="shared" si="44"/>
        <v>A2-15RT-F9</v>
      </c>
      <c r="AF2043" t="s">
        <v>240</v>
      </c>
    </row>
    <row r="2044" spans="1:49" x14ac:dyDescent="0.25">
      <c r="A2044">
        <v>22</v>
      </c>
      <c r="C2044" t="s">
        <v>58</v>
      </c>
      <c r="G2044" s="1" t="s">
        <v>187</v>
      </c>
      <c r="I2044" s="1" t="s">
        <v>76</v>
      </c>
      <c r="J2044">
        <v>15</v>
      </c>
      <c r="K2044" t="s">
        <v>60</v>
      </c>
      <c r="W2044" s="1" t="s">
        <v>584</v>
      </c>
      <c r="AB2044" t="s">
        <v>85</v>
      </c>
      <c r="AC2044" t="str">
        <f t="shared" si="44"/>
        <v>A2-15RT-F10</v>
      </c>
      <c r="AF2044" t="s">
        <v>289</v>
      </c>
    </row>
    <row r="2045" spans="1:49" x14ac:dyDescent="0.25">
      <c r="A2045">
        <v>23</v>
      </c>
      <c r="C2045" t="s">
        <v>58</v>
      </c>
      <c r="G2045" s="1" t="s">
        <v>187</v>
      </c>
      <c r="I2045" s="1" t="s">
        <v>76</v>
      </c>
      <c r="J2045">
        <v>15</v>
      </c>
      <c r="K2045" t="s">
        <v>60</v>
      </c>
      <c r="W2045" s="1" t="s">
        <v>584</v>
      </c>
      <c r="AB2045" t="s">
        <v>85</v>
      </c>
      <c r="AC2045" t="str">
        <f t="shared" si="44"/>
        <v>A2-15RT-F11</v>
      </c>
      <c r="AF2045" t="s">
        <v>158</v>
      </c>
    </row>
    <row r="2046" spans="1:49" x14ac:dyDescent="0.25">
      <c r="A2046">
        <v>24</v>
      </c>
      <c r="C2046" t="s">
        <v>58</v>
      </c>
      <c r="G2046" s="1" t="s">
        <v>187</v>
      </c>
      <c r="I2046" s="1" t="s">
        <v>76</v>
      </c>
      <c r="J2046">
        <v>15</v>
      </c>
      <c r="K2046" t="s">
        <v>60</v>
      </c>
      <c r="W2046" s="1" t="s">
        <v>584</v>
      </c>
      <c r="AB2046" t="s">
        <v>85</v>
      </c>
      <c r="AC2046" t="str">
        <f t="shared" si="44"/>
        <v>A2-15RT-F12</v>
      </c>
      <c r="AD2046" s="8">
        <v>43387</v>
      </c>
      <c r="AE2046">
        <v>30</v>
      </c>
      <c r="AF2046" t="s">
        <v>121</v>
      </c>
      <c r="AG2046" t="s">
        <v>956</v>
      </c>
      <c r="AI2046">
        <v>15</v>
      </c>
      <c r="AJ2046">
        <v>6</v>
      </c>
      <c r="AK2046" s="53">
        <v>0.61111111111111105</v>
      </c>
      <c r="AL2046" s="8">
        <v>43394</v>
      </c>
      <c r="AM2046" s="53">
        <v>0.82638888888888884</v>
      </c>
      <c r="AN2046" t="s">
        <v>1742</v>
      </c>
      <c r="AU2046" t="s">
        <v>1791</v>
      </c>
      <c r="AV2046" s="8">
        <v>43418</v>
      </c>
      <c r="AW2046">
        <v>0</v>
      </c>
    </row>
    <row r="2047" spans="1:49" x14ac:dyDescent="0.25">
      <c r="A2047">
        <v>25</v>
      </c>
      <c r="C2047" t="s">
        <v>58</v>
      </c>
      <c r="G2047" s="1" t="s">
        <v>187</v>
      </c>
      <c r="I2047" s="1" t="s">
        <v>76</v>
      </c>
      <c r="J2047">
        <v>15</v>
      </c>
      <c r="K2047" t="s">
        <v>60</v>
      </c>
      <c r="W2047" s="1" t="s">
        <v>584</v>
      </c>
      <c r="AB2047" t="s">
        <v>85</v>
      </c>
      <c r="AC2047" t="str">
        <f t="shared" si="44"/>
        <v>A2-15RT-G1</v>
      </c>
      <c r="AD2047" s="8">
        <v>43390</v>
      </c>
      <c r="AE2047">
        <v>33</v>
      </c>
      <c r="AF2047" t="s">
        <v>290</v>
      </c>
      <c r="AG2047" t="s">
        <v>956</v>
      </c>
      <c r="AH2047" s="8">
        <v>43391</v>
      </c>
      <c r="AI2047">
        <v>31</v>
      </c>
      <c r="AJ2047">
        <v>2</v>
      </c>
      <c r="AK2047" s="53">
        <v>0.83333333333333337</v>
      </c>
      <c r="AL2047" s="8">
        <v>43399</v>
      </c>
      <c r="AM2047" s="53">
        <v>0.99305555555555547</v>
      </c>
      <c r="AN2047" t="s">
        <v>1742</v>
      </c>
      <c r="AO2047">
        <v>4</v>
      </c>
      <c r="AP2047">
        <v>12</v>
      </c>
      <c r="AQ2047" s="8">
        <v>43410</v>
      </c>
      <c r="AR2047" s="53">
        <v>0.85416666666666663</v>
      </c>
      <c r="AS2047" s="8">
        <v>43475</v>
      </c>
      <c r="AT2047" s="53">
        <v>0.83333333333333337</v>
      </c>
      <c r="AV2047" s="8">
        <v>43475</v>
      </c>
      <c r="AW2047">
        <v>0</v>
      </c>
    </row>
    <row r="2048" spans="1:49" x14ac:dyDescent="0.25">
      <c r="A2048">
        <v>26</v>
      </c>
      <c r="C2048" t="s">
        <v>58</v>
      </c>
      <c r="G2048" s="1" t="s">
        <v>187</v>
      </c>
      <c r="I2048" s="1" t="s">
        <v>76</v>
      </c>
      <c r="J2048">
        <v>15</v>
      </c>
      <c r="K2048" t="s">
        <v>60</v>
      </c>
      <c r="W2048" s="1" t="s">
        <v>584</v>
      </c>
      <c r="AB2048" t="s">
        <v>85</v>
      </c>
      <c r="AC2048" t="str">
        <f t="shared" si="44"/>
        <v>A2-15RT-G2</v>
      </c>
      <c r="AD2048" s="8">
        <v>43412</v>
      </c>
      <c r="AE2048" s="83">
        <f>AD2048-I2048</f>
        <v>55</v>
      </c>
      <c r="AF2048" t="s">
        <v>127</v>
      </c>
      <c r="AG2048" t="s">
        <v>956</v>
      </c>
      <c r="AH2048" s="8">
        <v>43412</v>
      </c>
      <c r="AI2048">
        <v>20</v>
      </c>
      <c r="AJ2048">
        <v>2</v>
      </c>
      <c r="AK2048" s="53">
        <v>0.60972222222222217</v>
      </c>
      <c r="AL2048" s="8">
        <v>43421</v>
      </c>
      <c r="AM2048" s="53">
        <v>0.84722222222222221</v>
      </c>
      <c r="AO2048">
        <v>5</v>
      </c>
      <c r="AP2048">
        <v>19</v>
      </c>
      <c r="AQ2048" s="8">
        <v>43421</v>
      </c>
      <c r="AR2048" s="53">
        <v>0.84722222222222221</v>
      </c>
      <c r="AS2048" s="8">
        <v>43516</v>
      </c>
      <c r="AT2048" s="53">
        <v>0.83333333333333337</v>
      </c>
      <c r="AV2048" s="8">
        <v>43516</v>
      </c>
      <c r="AW2048">
        <v>0</v>
      </c>
    </row>
    <row r="2049" spans="1:49" x14ac:dyDescent="0.25">
      <c r="A2049">
        <v>27</v>
      </c>
      <c r="C2049" t="s">
        <v>58</v>
      </c>
      <c r="G2049" s="1" t="s">
        <v>187</v>
      </c>
      <c r="I2049" s="1" t="s">
        <v>76</v>
      </c>
      <c r="J2049">
        <v>15</v>
      </c>
      <c r="K2049" t="s">
        <v>60</v>
      </c>
      <c r="W2049" s="1" t="s">
        <v>584</v>
      </c>
      <c r="AB2049" t="s">
        <v>85</v>
      </c>
      <c r="AC2049" t="str">
        <f t="shared" si="44"/>
        <v>A2-15RT-G3</v>
      </c>
      <c r="AD2049" s="8">
        <v>43415</v>
      </c>
      <c r="AE2049">
        <v>58</v>
      </c>
      <c r="AF2049" t="s">
        <v>139</v>
      </c>
      <c r="AG2049" t="s">
        <v>956</v>
      </c>
      <c r="AH2049" s="8">
        <v>43415</v>
      </c>
      <c r="AI2049">
        <v>30</v>
      </c>
      <c r="AJ2049">
        <v>1</v>
      </c>
      <c r="AK2049" s="53">
        <v>0.52430555555555558</v>
      </c>
      <c r="AL2049" s="8">
        <v>43430</v>
      </c>
      <c r="AM2049" s="53">
        <v>0.85416666666666663</v>
      </c>
      <c r="AO2049">
        <v>6</v>
      </c>
      <c r="AP2049">
        <v>18</v>
      </c>
      <c r="AQ2049" s="8">
        <v>43430</v>
      </c>
      <c r="AR2049" s="53">
        <v>0.85416666666666663</v>
      </c>
      <c r="AS2049" s="8">
        <v>43516</v>
      </c>
      <c r="AT2049" s="53">
        <v>0.83333333333333337</v>
      </c>
      <c r="AV2049" s="8">
        <v>43516</v>
      </c>
      <c r="AW2049">
        <v>0</v>
      </c>
    </row>
    <row r="2050" spans="1:49" x14ac:dyDescent="0.25">
      <c r="A2050">
        <v>28</v>
      </c>
      <c r="C2050" t="s">
        <v>58</v>
      </c>
      <c r="G2050" s="1" t="s">
        <v>187</v>
      </c>
      <c r="I2050" s="1" t="s">
        <v>76</v>
      </c>
      <c r="J2050">
        <v>15</v>
      </c>
      <c r="K2050" t="s">
        <v>60</v>
      </c>
      <c r="W2050" s="1" t="s">
        <v>584</v>
      </c>
      <c r="AB2050" t="s">
        <v>85</v>
      </c>
      <c r="AC2050" t="str">
        <f t="shared" si="44"/>
        <v>A2-15RT-G4</v>
      </c>
      <c r="AD2050" s="8">
        <v>43407</v>
      </c>
      <c r="AE2050" s="83">
        <f>AD2050-I2050</f>
        <v>50</v>
      </c>
      <c r="AF2050" t="s">
        <v>243</v>
      </c>
      <c r="AG2050" t="s">
        <v>956</v>
      </c>
      <c r="AN2050" t="s">
        <v>1765</v>
      </c>
      <c r="AV2050" s="8">
        <v>43407</v>
      </c>
      <c r="AW2050">
        <v>1</v>
      </c>
    </row>
    <row r="2051" spans="1:49" x14ac:dyDescent="0.25">
      <c r="A2051">
        <v>29</v>
      </c>
      <c r="C2051" t="s">
        <v>58</v>
      </c>
      <c r="G2051" s="1" t="s">
        <v>187</v>
      </c>
      <c r="I2051" s="1" t="s">
        <v>76</v>
      </c>
      <c r="J2051">
        <v>15</v>
      </c>
      <c r="K2051" t="s">
        <v>60</v>
      </c>
      <c r="W2051" s="1" t="s">
        <v>584</v>
      </c>
      <c r="AB2051" t="s">
        <v>85</v>
      </c>
      <c r="AC2051" t="str">
        <f t="shared" si="44"/>
        <v>A2-15RT-G5</v>
      </c>
      <c r="AF2051" t="s">
        <v>337</v>
      </c>
    </row>
    <row r="2052" spans="1:49" x14ac:dyDescent="0.25">
      <c r="A2052">
        <v>30</v>
      </c>
      <c r="C2052" t="s">
        <v>58</v>
      </c>
      <c r="G2052" s="1" t="s">
        <v>187</v>
      </c>
      <c r="I2052" s="1" t="s">
        <v>76</v>
      </c>
      <c r="J2052">
        <v>15</v>
      </c>
      <c r="K2052" t="s">
        <v>60</v>
      </c>
      <c r="W2052" s="1" t="s">
        <v>584</v>
      </c>
      <c r="AB2052" t="s">
        <v>85</v>
      </c>
      <c r="AC2052" t="str">
        <f t="shared" si="44"/>
        <v>A2-15RT-G6</v>
      </c>
      <c r="AF2052" t="s">
        <v>235</v>
      </c>
    </row>
    <row r="2053" spans="1:49" x14ac:dyDescent="0.25">
      <c r="A2053">
        <v>31</v>
      </c>
      <c r="C2053" t="s">
        <v>1801</v>
      </c>
      <c r="G2053" s="1" t="s">
        <v>187</v>
      </c>
      <c r="I2053" s="1" t="s">
        <v>76</v>
      </c>
      <c r="J2053">
        <v>15</v>
      </c>
      <c r="K2053" t="s">
        <v>60</v>
      </c>
      <c r="W2053" s="1" t="s">
        <v>584</v>
      </c>
      <c r="AB2053" t="s">
        <v>85</v>
      </c>
      <c r="AC2053" t="s">
        <v>1800</v>
      </c>
      <c r="AD2053" s="8">
        <v>43432</v>
      </c>
      <c r="AE2053" s="83">
        <f>AD2053-I2053</f>
        <v>75</v>
      </c>
      <c r="AF2053" t="s">
        <v>144</v>
      </c>
      <c r="AG2053" t="s">
        <v>956</v>
      </c>
      <c r="AN2053" t="s">
        <v>1812</v>
      </c>
      <c r="AV2053" s="8">
        <v>43446</v>
      </c>
      <c r="AW2053">
        <v>0</v>
      </c>
    </row>
    <row r="2054" spans="1:49" x14ac:dyDescent="0.25">
      <c r="A2054">
        <v>1</v>
      </c>
      <c r="C2054" t="s">
        <v>201</v>
      </c>
      <c r="G2054" s="1" t="s">
        <v>187</v>
      </c>
      <c r="I2054" s="1" t="s">
        <v>76</v>
      </c>
      <c r="J2054">
        <v>15</v>
      </c>
      <c r="K2054" t="s">
        <v>60</v>
      </c>
      <c r="W2054" s="1" t="s">
        <v>584</v>
      </c>
      <c r="AB2054" t="s">
        <v>86</v>
      </c>
      <c r="AC2054" t="str">
        <f t="shared" si="44"/>
        <v>A2-15SO-D1</v>
      </c>
      <c r="AF2054" t="s">
        <v>288</v>
      </c>
    </row>
    <row r="2055" spans="1:49" x14ac:dyDescent="0.25">
      <c r="A2055">
        <v>2</v>
      </c>
      <c r="C2055" t="s">
        <v>201</v>
      </c>
      <c r="G2055" s="1" t="s">
        <v>187</v>
      </c>
      <c r="I2055" s="1" t="s">
        <v>76</v>
      </c>
      <c r="J2055">
        <v>15</v>
      </c>
      <c r="K2055" t="s">
        <v>60</v>
      </c>
      <c r="W2055" s="1" t="s">
        <v>584</v>
      </c>
      <c r="AB2055" t="s">
        <v>86</v>
      </c>
      <c r="AC2055" t="str">
        <f t="shared" si="44"/>
        <v>A2-15SO-D2</v>
      </c>
      <c r="AF2055" t="s">
        <v>172</v>
      </c>
    </row>
    <row r="2056" spans="1:49" x14ac:dyDescent="0.25">
      <c r="A2056">
        <v>3</v>
      </c>
      <c r="C2056" t="s">
        <v>201</v>
      </c>
      <c r="G2056" s="1" t="s">
        <v>187</v>
      </c>
      <c r="I2056" s="1" t="s">
        <v>76</v>
      </c>
      <c r="J2056">
        <v>15</v>
      </c>
      <c r="K2056" t="s">
        <v>60</v>
      </c>
      <c r="W2056" s="1" t="s">
        <v>584</v>
      </c>
      <c r="AB2056" t="s">
        <v>86</v>
      </c>
      <c r="AC2056" t="str">
        <f t="shared" ref="AC2056:AC2084" si="45">"A2-15"&amp;AB2056&amp;"-"&amp;AF2056</f>
        <v>A2-15SO-D3</v>
      </c>
      <c r="AF2056" t="s">
        <v>155</v>
      </c>
    </row>
    <row r="2057" spans="1:49" x14ac:dyDescent="0.25">
      <c r="A2057">
        <v>4</v>
      </c>
      <c r="C2057" t="s">
        <v>201</v>
      </c>
      <c r="G2057" s="1" t="s">
        <v>187</v>
      </c>
      <c r="I2057" s="1" t="s">
        <v>76</v>
      </c>
      <c r="J2057">
        <v>15</v>
      </c>
      <c r="K2057" t="s">
        <v>60</v>
      </c>
      <c r="W2057" s="1" t="s">
        <v>584</v>
      </c>
      <c r="AB2057" t="s">
        <v>86</v>
      </c>
      <c r="AC2057" t="str">
        <f t="shared" si="45"/>
        <v>A2-15SO-D4</v>
      </c>
      <c r="AF2057" t="s">
        <v>236</v>
      </c>
    </row>
    <row r="2058" spans="1:49" x14ac:dyDescent="0.25">
      <c r="A2058">
        <v>5</v>
      </c>
      <c r="C2058" t="s">
        <v>201</v>
      </c>
      <c r="G2058" s="1" t="s">
        <v>187</v>
      </c>
      <c r="I2058" s="1" t="s">
        <v>76</v>
      </c>
      <c r="J2058">
        <v>15</v>
      </c>
      <c r="K2058" t="s">
        <v>60</v>
      </c>
      <c r="W2058" s="1" t="s">
        <v>584</v>
      </c>
      <c r="AB2058" t="s">
        <v>86</v>
      </c>
      <c r="AC2058" t="str">
        <f t="shared" si="45"/>
        <v>A2-15SO-D5</v>
      </c>
      <c r="AF2058" t="s">
        <v>251</v>
      </c>
    </row>
    <row r="2059" spans="1:49" x14ac:dyDescent="0.25">
      <c r="A2059">
        <v>6</v>
      </c>
      <c r="C2059" t="s">
        <v>59</v>
      </c>
      <c r="G2059" s="1" t="s">
        <v>187</v>
      </c>
      <c r="I2059" s="1" t="s">
        <v>76</v>
      </c>
      <c r="J2059">
        <v>15</v>
      </c>
      <c r="K2059" t="s">
        <v>60</v>
      </c>
      <c r="W2059" s="1" t="s">
        <v>584</v>
      </c>
      <c r="AB2059" t="s">
        <v>86</v>
      </c>
      <c r="AC2059" t="str">
        <f t="shared" si="45"/>
        <v>A2-15SO-D6</v>
      </c>
      <c r="AF2059" t="s">
        <v>160</v>
      </c>
    </row>
    <row r="2060" spans="1:49" x14ac:dyDescent="0.25">
      <c r="A2060">
        <v>7</v>
      </c>
      <c r="C2060" t="s">
        <v>58</v>
      </c>
      <c r="G2060" s="1" t="s">
        <v>187</v>
      </c>
      <c r="I2060" s="1" t="s">
        <v>76</v>
      </c>
      <c r="J2060">
        <v>15</v>
      </c>
      <c r="K2060" t="s">
        <v>60</v>
      </c>
      <c r="W2060" s="1" t="s">
        <v>584</v>
      </c>
      <c r="AB2060" t="s">
        <v>86</v>
      </c>
      <c r="AC2060" t="str">
        <f t="shared" si="45"/>
        <v>A2-15SO-D7</v>
      </c>
      <c r="AF2060" t="s">
        <v>285</v>
      </c>
    </row>
    <row r="2061" spans="1:49" x14ac:dyDescent="0.25">
      <c r="A2061">
        <v>8</v>
      </c>
      <c r="C2061" t="s">
        <v>58</v>
      </c>
      <c r="G2061" s="1" t="s">
        <v>187</v>
      </c>
      <c r="I2061" s="1" t="s">
        <v>76</v>
      </c>
      <c r="J2061">
        <v>15</v>
      </c>
      <c r="K2061" t="s">
        <v>60</v>
      </c>
      <c r="W2061" s="1" t="s">
        <v>584</v>
      </c>
      <c r="AB2061" t="s">
        <v>86</v>
      </c>
      <c r="AC2061" t="str">
        <f t="shared" si="45"/>
        <v>A2-15SO-D8</v>
      </c>
      <c r="AF2061" t="s">
        <v>170</v>
      </c>
    </row>
    <row r="2062" spans="1:49" x14ac:dyDescent="0.25">
      <c r="A2062">
        <v>9</v>
      </c>
      <c r="C2062" t="s">
        <v>58</v>
      </c>
      <c r="G2062" s="1" t="s">
        <v>187</v>
      </c>
      <c r="I2062" s="1" t="s">
        <v>76</v>
      </c>
      <c r="J2062">
        <v>15</v>
      </c>
      <c r="K2062" t="s">
        <v>60</v>
      </c>
      <c r="W2062" s="1" t="s">
        <v>584</v>
      </c>
      <c r="AB2062" t="s">
        <v>86</v>
      </c>
      <c r="AC2062" t="str">
        <f t="shared" si="45"/>
        <v>A2-15SO-D9</v>
      </c>
      <c r="AF2062" t="s">
        <v>151</v>
      </c>
    </row>
    <row r="2063" spans="1:49" x14ac:dyDescent="0.25">
      <c r="A2063">
        <v>10</v>
      </c>
      <c r="C2063" t="s">
        <v>58</v>
      </c>
      <c r="G2063" s="1" t="s">
        <v>187</v>
      </c>
      <c r="I2063" s="1" t="s">
        <v>76</v>
      </c>
      <c r="J2063">
        <v>15</v>
      </c>
      <c r="K2063" t="s">
        <v>60</v>
      </c>
      <c r="W2063" s="1" t="s">
        <v>584</v>
      </c>
      <c r="AB2063" t="s">
        <v>86</v>
      </c>
      <c r="AC2063" t="str">
        <f t="shared" si="45"/>
        <v>A2-15SO-D10</v>
      </c>
      <c r="AF2063" t="s">
        <v>371</v>
      </c>
    </row>
    <row r="2064" spans="1:49" x14ac:dyDescent="0.25">
      <c r="A2064">
        <v>11</v>
      </c>
      <c r="C2064" t="s">
        <v>58</v>
      </c>
      <c r="G2064" s="1" t="s">
        <v>187</v>
      </c>
      <c r="I2064" s="1" t="s">
        <v>76</v>
      </c>
      <c r="J2064">
        <v>15</v>
      </c>
      <c r="K2064" t="s">
        <v>60</v>
      </c>
      <c r="W2064" s="1" t="s">
        <v>584</v>
      </c>
      <c r="AB2064" t="s">
        <v>86</v>
      </c>
      <c r="AC2064" t="str">
        <f t="shared" si="45"/>
        <v>A2-15SO-D11</v>
      </c>
      <c r="AF2064" t="s">
        <v>128</v>
      </c>
    </row>
    <row r="2065" spans="1:32" x14ac:dyDescent="0.25">
      <c r="A2065">
        <v>12</v>
      </c>
      <c r="C2065" t="s">
        <v>58</v>
      </c>
      <c r="G2065" s="1" t="s">
        <v>187</v>
      </c>
      <c r="I2065" s="1" t="s">
        <v>76</v>
      </c>
      <c r="J2065">
        <v>15</v>
      </c>
      <c r="K2065" t="s">
        <v>60</v>
      </c>
      <c r="W2065" s="1" t="s">
        <v>584</v>
      </c>
      <c r="AB2065" t="s">
        <v>86</v>
      </c>
      <c r="AC2065" t="str">
        <f t="shared" si="45"/>
        <v>A2-15SO-D12</v>
      </c>
      <c r="AF2065" t="s">
        <v>162</v>
      </c>
    </row>
    <row r="2066" spans="1:32" x14ac:dyDescent="0.25">
      <c r="A2066">
        <v>13</v>
      </c>
      <c r="C2066" t="s">
        <v>58</v>
      </c>
      <c r="G2066" s="1" t="s">
        <v>187</v>
      </c>
      <c r="I2066" s="1" t="s">
        <v>76</v>
      </c>
      <c r="J2066">
        <v>15</v>
      </c>
      <c r="K2066" t="s">
        <v>60</v>
      </c>
      <c r="W2066" s="1" t="s">
        <v>584</v>
      </c>
      <c r="AB2066" t="s">
        <v>86</v>
      </c>
      <c r="AC2066" t="str">
        <f t="shared" si="45"/>
        <v>A2-15SO-F1</v>
      </c>
      <c r="AF2066" t="s">
        <v>157</v>
      </c>
    </row>
    <row r="2067" spans="1:32" x14ac:dyDescent="0.25">
      <c r="A2067">
        <v>14</v>
      </c>
      <c r="C2067" t="s">
        <v>58</v>
      </c>
      <c r="G2067" s="1" t="s">
        <v>187</v>
      </c>
      <c r="I2067" s="1" t="s">
        <v>76</v>
      </c>
      <c r="J2067">
        <v>15</v>
      </c>
      <c r="K2067" t="s">
        <v>60</v>
      </c>
      <c r="W2067" s="1" t="s">
        <v>584</v>
      </c>
      <c r="AB2067" t="s">
        <v>86</v>
      </c>
      <c r="AC2067" t="str">
        <f t="shared" si="45"/>
        <v>A2-15SO-F2</v>
      </c>
      <c r="AF2067" t="s">
        <v>370</v>
      </c>
    </row>
    <row r="2068" spans="1:32" x14ac:dyDescent="0.25">
      <c r="A2068">
        <v>15</v>
      </c>
      <c r="C2068" t="s">
        <v>58</v>
      </c>
      <c r="G2068" s="1" t="s">
        <v>187</v>
      </c>
      <c r="I2068" s="1" t="s">
        <v>76</v>
      </c>
      <c r="J2068">
        <v>15</v>
      </c>
      <c r="K2068" t="s">
        <v>60</v>
      </c>
      <c r="W2068" s="1" t="s">
        <v>584</v>
      </c>
      <c r="AB2068" t="s">
        <v>86</v>
      </c>
      <c r="AC2068" t="str">
        <f t="shared" si="45"/>
        <v>A2-15SO-F3</v>
      </c>
      <c r="AF2068" t="s">
        <v>241</v>
      </c>
    </row>
    <row r="2069" spans="1:32" x14ac:dyDescent="0.25">
      <c r="A2069">
        <v>16</v>
      </c>
      <c r="C2069" t="s">
        <v>58</v>
      </c>
      <c r="G2069" s="1" t="s">
        <v>187</v>
      </c>
      <c r="I2069" s="1" t="s">
        <v>76</v>
      </c>
      <c r="J2069">
        <v>15</v>
      </c>
      <c r="K2069" t="s">
        <v>60</v>
      </c>
      <c r="W2069" s="1" t="s">
        <v>584</v>
      </c>
      <c r="AB2069" t="s">
        <v>86</v>
      </c>
      <c r="AC2069" t="str">
        <f t="shared" si="45"/>
        <v>A2-15SO-F4</v>
      </c>
      <c r="AF2069" t="s">
        <v>150</v>
      </c>
    </row>
    <row r="2070" spans="1:32" x14ac:dyDescent="0.25">
      <c r="A2070">
        <v>17</v>
      </c>
      <c r="C2070" t="s">
        <v>58</v>
      </c>
      <c r="G2070" s="1" t="s">
        <v>187</v>
      </c>
      <c r="I2070" s="1" t="s">
        <v>76</v>
      </c>
      <c r="J2070">
        <v>15</v>
      </c>
      <c r="K2070" t="s">
        <v>60</v>
      </c>
      <c r="W2070" s="1" t="s">
        <v>584</v>
      </c>
      <c r="AB2070" t="s">
        <v>86</v>
      </c>
      <c r="AC2070" t="str">
        <f t="shared" si="45"/>
        <v>A2-15SO-F5</v>
      </c>
      <c r="AF2070" t="s">
        <v>250</v>
      </c>
    </row>
    <row r="2071" spans="1:32" x14ac:dyDescent="0.25">
      <c r="A2071">
        <v>18</v>
      </c>
      <c r="C2071" t="s">
        <v>58</v>
      </c>
      <c r="G2071" s="1" t="s">
        <v>187</v>
      </c>
      <c r="I2071" s="1" t="s">
        <v>76</v>
      </c>
      <c r="J2071">
        <v>15</v>
      </c>
      <c r="K2071" t="s">
        <v>60</v>
      </c>
      <c r="W2071" s="1" t="s">
        <v>584</v>
      </c>
      <c r="AB2071" t="s">
        <v>86</v>
      </c>
      <c r="AC2071" t="str">
        <f t="shared" si="45"/>
        <v>A2-15SO-F6</v>
      </c>
      <c r="AF2071" t="s">
        <v>291</v>
      </c>
    </row>
    <row r="2072" spans="1:32" x14ac:dyDescent="0.25">
      <c r="A2072">
        <v>19</v>
      </c>
      <c r="C2072" t="s">
        <v>58</v>
      </c>
      <c r="G2072" s="1" t="s">
        <v>187</v>
      </c>
      <c r="I2072" s="1" t="s">
        <v>76</v>
      </c>
      <c r="J2072">
        <v>15</v>
      </c>
      <c r="K2072" t="s">
        <v>60</v>
      </c>
      <c r="W2072" s="1" t="s">
        <v>584</v>
      </c>
      <c r="AB2072" t="s">
        <v>86</v>
      </c>
      <c r="AC2072" t="str">
        <f t="shared" si="45"/>
        <v>A2-15SO-F7</v>
      </c>
      <c r="AF2072" t="s">
        <v>171</v>
      </c>
    </row>
    <row r="2073" spans="1:32" x14ac:dyDescent="0.25">
      <c r="A2073">
        <v>20</v>
      </c>
      <c r="C2073" t="s">
        <v>58</v>
      </c>
      <c r="G2073" s="1" t="s">
        <v>187</v>
      </c>
      <c r="I2073" s="1" t="s">
        <v>76</v>
      </c>
      <c r="J2073">
        <v>15</v>
      </c>
      <c r="K2073" t="s">
        <v>60</v>
      </c>
      <c r="W2073" s="1" t="s">
        <v>584</v>
      </c>
      <c r="AB2073" t="s">
        <v>86</v>
      </c>
      <c r="AC2073" t="str">
        <f t="shared" si="45"/>
        <v>A2-15SO-F8</v>
      </c>
      <c r="AF2073" t="s">
        <v>134</v>
      </c>
    </row>
    <row r="2074" spans="1:32" x14ac:dyDescent="0.25">
      <c r="A2074">
        <v>21</v>
      </c>
      <c r="C2074" t="s">
        <v>58</v>
      </c>
      <c r="G2074" s="1" t="s">
        <v>187</v>
      </c>
      <c r="I2074" s="1" t="s">
        <v>76</v>
      </c>
      <c r="J2074">
        <v>15</v>
      </c>
      <c r="K2074" t="s">
        <v>60</v>
      </c>
      <c r="W2074" s="1" t="s">
        <v>584</v>
      </c>
      <c r="AB2074" t="s">
        <v>86</v>
      </c>
      <c r="AC2074" t="str">
        <f t="shared" si="45"/>
        <v>A2-15SO-F9</v>
      </c>
      <c r="AF2074" t="s">
        <v>240</v>
      </c>
    </row>
    <row r="2075" spans="1:32" x14ac:dyDescent="0.25">
      <c r="A2075">
        <v>22</v>
      </c>
      <c r="C2075" t="s">
        <v>58</v>
      </c>
      <c r="G2075" s="1" t="s">
        <v>187</v>
      </c>
      <c r="I2075" s="1" t="s">
        <v>76</v>
      </c>
      <c r="J2075">
        <v>15</v>
      </c>
      <c r="K2075" t="s">
        <v>60</v>
      </c>
      <c r="W2075" s="1" t="s">
        <v>584</v>
      </c>
      <c r="AB2075" t="s">
        <v>86</v>
      </c>
      <c r="AC2075" t="str">
        <f t="shared" si="45"/>
        <v>A2-15SO-F10</v>
      </c>
      <c r="AF2075" t="s">
        <v>289</v>
      </c>
    </row>
    <row r="2076" spans="1:32" x14ac:dyDescent="0.25">
      <c r="A2076">
        <v>23</v>
      </c>
      <c r="C2076" t="s">
        <v>58</v>
      </c>
      <c r="G2076" s="1" t="s">
        <v>187</v>
      </c>
      <c r="I2076" s="1" t="s">
        <v>76</v>
      </c>
      <c r="J2076">
        <v>15</v>
      </c>
      <c r="K2076" t="s">
        <v>60</v>
      </c>
      <c r="W2076" s="1" t="s">
        <v>584</v>
      </c>
      <c r="AB2076" t="s">
        <v>86</v>
      </c>
      <c r="AC2076" t="str">
        <f t="shared" si="45"/>
        <v>A2-15SO-F11</v>
      </c>
      <c r="AF2076" t="s">
        <v>158</v>
      </c>
    </row>
    <row r="2077" spans="1:32" x14ac:dyDescent="0.25">
      <c r="A2077">
        <v>24</v>
      </c>
      <c r="C2077" t="s">
        <v>58</v>
      </c>
      <c r="G2077" s="1" t="s">
        <v>187</v>
      </c>
      <c r="I2077" s="1" t="s">
        <v>76</v>
      </c>
      <c r="J2077">
        <v>15</v>
      </c>
      <c r="K2077" t="s">
        <v>60</v>
      </c>
      <c r="W2077" s="1" t="s">
        <v>584</v>
      </c>
      <c r="AB2077" t="s">
        <v>86</v>
      </c>
      <c r="AC2077" t="str">
        <f t="shared" si="45"/>
        <v>A2-15SO-F12</v>
      </c>
      <c r="AF2077" t="s">
        <v>121</v>
      </c>
    </row>
    <row r="2078" spans="1:32" x14ac:dyDescent="0.25">
      <c r="A2078">
        <v>25</v>
      </c>
      <c r="C2078" t="s">
        <v>58</v>
      </c>
      <c r="G2078" s="1" t="s">
        <v>187</v>
      </c>
      <c r="I2078" s="1" t="s">
        <v>76</v>
      </c>
      <c r="J2078">
        <v>15</v>
      </c>
      <c r="K2078" t="s">
        <v>60</v>
      </c>
      <c r="W2078" s="1" t="s">
        <v>584</v>
      </c>
      <c r="AB2078" t="s">
        <v>86</v>
      </c>
      <c r="AC2078" t="str">
        <f t="shared" si="45"/>
        <v>A2-15SO-G1</v>
      </c>
      <c r="AF2078" t="s">
        <v>290</v>
      </c>
    </row>
    <row r="2079" spans="1:32" x14ac:dyDescent="0.25">
      <c r="A2079">
        <v>26</v>
      </c>
      <c r="C2079" t="s">
        <v>58</v>
      </c>
      <c r="G2079" s="1" t="s">
        <v>187</v>
      </c>
      <c r="I2079" s="1" t="s">
        <v>76</v>
      </c>
      <c r="J2079">
        <v>15</v>
      </c>
      <c r="K2079" t="s">
        <v>60</v>
      </c>
      <c r="W2079" s="1" t="s">
        <v>584</v>
      </c>
      <c r="AB2079" t="s">
        <v>86</v>
      </c>
      <c r="AC2079" t="str">
        <f t="shared" si="45"/>
        <v>A2-15SO-G2</v>
      </c>
      <c r="AF2079" t="s">
        <v>127</v>
      </c>
    </row>
    <row r="2080" spans="1:32" x14ac:dyDescent="0.25">
      <c r="A2080">
        <v>27</v>
      </c>
      <c r="C2080" t="s">
        <v>58</v>
      </c>
      <c r="G2080" s="1" t="s">
        <v>187</v>
      </c>
      <c r="I2080" s="1" t="s">
        <v>76</v>
      </c>
      <c r="J2080">
        <v>15</v>
      </c>
      <c r="K2080" t="s">
        <v>60</v>
      </c>
      <c r="W2080" s="1" t="s">
        <v>584</v>
      </c>
      <c r="AB2080" t="s">
        <v>86</v>
      </c>
      <c r="AC2080" t="str">
        <f t="shared" si="45"/>
        <v>A2-15SO-G3</v>
      </c>
      <c r="AF2080" t="s">
        <v>139</v>
      </c>
    </row>
    <row r="2081" spans="1:49" x14ac:dyDescent="0.25">
      <c r="A2081">
        <v>28</v>
      </c>
      <c r="C2081" t="s">
        <v>58</v>
      </c>
      <c r="G2081" s="1" t="s">
        <v>187</v>
      </c>
      <c r="I2081" s="1" t="s">
        <v>76</v>
      </c>
      <c r="J2081">
        <v>15</v>
      </c>
      <c r="K2081" t="s">
        <v>60</v>
      </c>
      <c r="W2081" s="1" t="s">
        <v>584</v>
      </c>
      <c r="AB2081" t="s">
        <v>86</v>
      </c>
      <c r="AC2081" t="str">
        <f t="shared" si="45"/>
        <v>A2-15SO-G4</v>
      </c>
      <c r="AF2081" t="s">
        <v>243</v>
      </c>
    </row>
    <row r="2082" spans="1:49" x14ac:dyDescent="0.25">
      <c r="A2082">
        <v>29</v>
      </c>
      <c r="C2082" t="s">
        <v>58</v>
      </c>
      <c r="G2082" s="1" t="s">
        <v>187</v>
      </c>
      <c r="I2082" s="1" t="s">
        <v>76</v>
      </c>
      <c r="J2082">
        <v>15</v>
      </c>
      <c r="K2082" t="s">
        <v>60</v>
      </c>
      <c r="W2082" s="1" t="s">
        <v>584</v>
      </c>
      <c r="AB2082" t="s">
        <v>86</v>
      </c>
      <c r="AC2082" t="str">
        <f t="shared" si="45"/>
        <v>A2-15SO-G5</v>
      </c>
      <c r="AF2082" t="s">
        <v>337</v>
      </c>
    </row>
    <row r="2083" spans="1:49" x14ac:dyDescent="0.25">
      <c r="A2083">
        <v>30</v>
      </c>
      <c r="C2083" t="s">
        <v>58</v>
      </c>
      <c r="G2083" s="1" t="s">
        <v>187</v>
      </c>
      <c r="I2083" s="1" t="s">
        <v>76</v>
      </c>
      <c r="J2083">
        <v>15</v>
      </c>
      <c r="K2083" t="s">
        <v>60</v>
      </c>
      <c r="W2083" s="1" t="s">
        <v>584</v>
      </c>
      <c r="AB2083" t="s">
        <v>86</v>
      </c>
      <c r="AC2083" t="str">
        <f t="shared" si="45"/>
        <v>A2-15SO-G6</v>
      </c>
      <c r="AF2083" t="s">
        <v>235</v>
      </c>
    </row>
    <row r="2084" spans="1:49" x14ac:dyDescent="0.25">
      <c r="A2084">
        <v>31</v>
      </c>
      <c r="C2084" t="s">
        <v>58</v>
      </c>
      <c r="G2084" s="1" t="s">
        <v>187</v>
      </c>
      <c r="I2084" s="1" t="s">
        <v>76</v>
      </c>
      <c r="J2084">
        <v>15</v>
      </c>
      <c r="K2084" t="s">
        <v>60</v>
      </c>
      <c r="W2084" s="1" t="s">
        <v>584</v>
      </c>
      <c r="AB2084" t="s">
        <v>85</v>
      </c>
      <c r="AC2084" t="str">
        <f t="shared" si="45"/>
        <v>A2-15RT-B8</v>
      </c>
      <c r="AD2084" s="8">
        <v>43401</v>
      </c>
      <c r="AE2084">
        <v>44</v>
      </c>
      <c r="AF2084" t="s">
        <v>173</v>
      </c>
      <c r="AG2084" t="s">
        <v>956</v>
      </c>
      <c r="AN2084" t="s">
        <v>1771</v>
      </c>
      <c r="AV2084" s="8">
        <v>43405</v>
      </c>
      <c r="AW2084">
        <v>0</v>
      </c>
    </row>
    <row r="2085" spans="1:49" x14ac:dyDescent="0.25">
      <c r="A2085">
        <v>1</v>
      </c>
      <c r="C2085" t="s">
        <v>59</v>
      </c>
      <c r="G2085" s="1" t="s">
        <v>187</v>
      </c>
      <c r="I2085" s="1" t="s">
        <v>77</v>
      </c>
      <c r="J2085">
        <v>16</v>
      </c>
      <c r="K2085" t="s">
        <v>60</v>
      </c>
      <c r="W2085" s="1" t="s">
        <v>586</v>
      </c>
      <c r="AB2085" t="s">
        <v>84</v>
      </c>
      <c r="AC2085" t="s">
        <v>1045</v>
      </c>
    </row>
    <row r="2086" spans="1:49" x14ac:dyDescent="0.25">
      <c r="A2086">
        <v>2</v>
      </c>
      <c r="C2086" t="s">
        <v>201</v>
      </c>
      <c r="G2086" s="1" t="s">
        <v>187</v>
      </c>
      <c r="I2086" s="1" t="s">
        <v>77</v>
      </c>
      <c r="J2086">
        <v>16</v>
      </c>
      <c r="K2086" t="s">
        <v>60</v>
      </c>
      <c r="W2086" s="1" t="s">
        <v>586</v>
      </c>
      <c r="AB2086" t="s">
        <v>84</v>
      </c>
      <c r="AC2086" t="s">
        <v>1046</v>
      </c>
    </row>
    <row r="2087" spans="1:49" x14ac:dyDescent="0.25">
      <c r="A2087">
        <v>3</v>
      </c>
      <c r="C2087" t="s">
        <v>201</v>
      </c>
      <c r="G2087" s="1" t="s">
        <v>187</v>
      </c>
      <c r="I2087" s="1" t="s">
        <v>77</v>
      </c>
      <c r="J2087">
        <v>16</v>
      </c>
      <c r="K2087" t="s">
        <v>60</v>
      </c>
      <c r="W2087" s="1" t="s">
        <v>586</v>
      </c>
      <c r="AB2087" t="s">
        <v>84</v>
      </c>
      <c r="AC2087" t="s">
        <v>1047</v>
      </c>
    </row>
    <row r="2088" spans="1:49" x14ac:dyDescent="0.25">
      <c r="A2088">
        <v>4</v>
      </c>
      <c r="C2088" t="s">
        <v>201</v>
      </c>
      <c r="G2088" s="1" t="s">
        <v>187</v>
      </c>
      <c r="I2088" s="1" t="s">
        <v>77</v>
      </c>
      <c r="J2088">
        <v>16</v>
      </c>
      <c r="K2088" t="s">
        <v>60</v>
      </c>
      <c r="W2088" s="1" t="s">
        <v>586</v>
      </c>
      <c r="AB2088" t="s">
        <v>84</v>
      </c>
      <c r="AC2088" t="s">
        <v>1048</v>
      </c>
    </row>
    <row r="2089" spans="1:49" x14ac:dyDescent="0.25">
      <c r="A2089">
        <v>5</v>
      </c>
      <c r="C2089" t="s">
        <v>201</v>
      </c>
      <c r="G2089" s="1" t="s">
        <v>187</v>
      </c>
      <c r="I2089" s="1" t="s">
        <v>77</v>
      </c>
      <c r="J2089">
        <v>16</v>
      </c>
      <c r="K2089" t="s">
        <v>60</v>
      </c>
      <c r="W2089" s="1" t="s">
        <v>586</v>
      </c>
      <c r="AB2089" t="s">
        <v>84</v>
      </c>
      <c r="AC2089" t="s">
        <v>1049</v>
      </c>
    </row>
    <row r="2090" spans="1:49" x14ac:dyDescent="0.25">
      <c r="A2090">
        <v>6</v>
      </c>
      <c r="C2090" t="s">
        <v>201</v>
      </c>
      <c r="G2090" s="1" t="s">
        <v>187</v>
      </c>
      <c r="I2090" s="1" t="s">
        <v>77</v>
      </c>
      <c r="J2090">
        <v>16</v>
      </c>
      <c r="K2090" t="s">
        <v>60</v>
      </c>
      <c r="W2090" s="1" t="s">
        <v>586</v>
      </c>
      <c r="AB2090" t="s">
        <v>84</v>
      </c>
      <c r="AC2090" t="s">
        <v>1050</v>
      </c>
    </row>
    <row r="2091" spans="1:49" x14ac:dyDescent="0.25">
      <c r="A2091">
        <v>7</v>
      </c>
      <c r="C2091" t="s">
        <v>201</v>
      </c>
      <c r="G2091" s="1" t="s">
        <v>187</v>
      </c>
      <c r="I2091" s="1" t="s">
        <v>77</v>
      </c>
      <c r="J2091">
        <v>16</v>
      </c>
      <c r="K2091" t="s">
        <v>60</v>
      </c>
      <c r="W2091" s="1" t="s">
        <v>586</v>
      </c>
      <c r="AB2091" t="s">
        <v>84</v>
      </c>
      <c r="AC2091" t="s">
        <v>1051</v>
      </c>
    </row>
    <row r="2092" spans="1:49" x14ac:dyDescent="0.25">
      <c r="A2092">
        <v>8</v>
      </c>
      <c r="C2092" t="s">
        <v>201</v>
      </c>
      <c r="G2092" s="1" t="s">
        <v>187</v>
      </c>
      <c r="I2092" s="1" t="s">
        <v>77</v>
      </c>
      <c r="J2092">
        <v>16</v>
      </c>
      <c r="K2092" t="s">
        <v>60</v>
      </c>
      <c r="W2092" s="1" t="s">
        <v>586</v>
      </c>
      <c r="AB2092" t="s">
        <v>84</v>
      </c>
      <c r="AC2092" t="s">
        <v>1052</v>
      </c>
    </row>
    <row r="2093" spans="1:49" x14ac:dyDescent="0.25">
      <c r="A2093">
        <v>9</v>
      </c>
      <c r="C2093" t="s">
        <v>58</v>
      </c>
      <c r="G2093" s="1" t="s">
        <v>187</v>
      </c>
      <c r="I2093" s="1" t="s">
        <v>77</v>
      </c>
      <c r="J2093">
        <v>16</v>
      </c>
      <c r="K2093" t="s">
        <v>60</v>
      </c>
      <c r="W2093" s="1" t="s">
        <v>586</v>
      </c>
      <c r="AB2093" t="s">
        <v>84</v>
      </c>
      <c r="AC2093" t="s">
        <v>1053</v>
      </c>
    </row>
    <row r="2094" spans="1:49" x14ac:dyDescent="0.25">
      <c r="A2094">
        <v>10</v>
      </c>
      <c r="C2094" t="s">
        <v>58</v>
      </c>
      <c r="G2094" s="1" t="s">
        <v>187</v>
      </c>
      <c r="I2094" s="1" t="s">
        <v>77</v>
      </c>
      <c r="J2094">
        <v>16</v>
      </c>
      <c r="K2094" t="s">
        <v>60</v>
      </c>
      <c r="W2094" s="1" t="s">
        <v>586</v>
      </c>
      <c r="AB2094" t="s">
        <v>84</v>
      </c>
      <c r="AC2094" t="s">
        <v>1054</v>
      </c>
    </row>
    <row r="2095" spans="1:49" x14ac:dyDescent="0.25">
      <c r="A2095">
        <v>11</v>
      </c>
      <c r="C2095" t="s">
        <v>58</v>
      </c>
      <c r="G2095" s="1" t="s">
        <v>187</v>
      </c>
      <c r="I2095" s="1" t="s">
        <v>77</v>
      </c>
      <c r="J2095">
        <v>16</v>
      </c>
      <c r="K2095" t="s">
        <v>60</v>
      </c>
      <c r="W2095" s="1" t="s">
        <v>586</v>
      </c>
      <c r="AB2095" t="s">
        <v>84</v>
      </c>
      <c r="AC2095" t="s">
        <v>1055</v>
      </c>
    </row>
    <row r="2096" spans="1:49" x14ac:dyDescent="0.25">
      <c r="A2096">
        <v>12</v>
      </c>
      <c r="C2096" t="s">
        <v>58</v>
      </c>
      <c r="G2096" s="1" t="s">
        <v>187</v>
      </c>
      <c r="I2096" s="1" t="s">
        <v>77</v>
      </c>
      <c r="J2096">
        <v>16</v>
      </c>
      <c r="K2096" t="s">
        <v>60</v>
      </c>
      <c r="W2096" s="1" t="s">
        <v>586</v>
      </c>
      <c r="AB2096" t="s">
        <v>84</v>
      </c>
      <c r="AC2096" t="s">
        <v>1056</v>
      </c>
    </row>
    <row r="2097" spans="1:49" x14ac:dyDescent="0.25">
      <c r="A2097">
        <v>13</v>
      </c>
      <c r="C2097" t="s">
        <v>58</v>
      </c>
      <c r="G2097" s="1" t="s">
        <v>187</v>
      </c>
      <c r="I2097" s="1" t="s">
        <v>77</v>
      </c>
      <c r="J2097">
        <v>16</v>
      </c>
      <c r="K2097" t="s">
        <v>60</v>
      </c>
      <c r="W2097" s="1" t="s">
        <v>586</v>
      </c>
      <c r="AB2097" t="s">
        <v>84</v>
      </c>
      <c r="AC2097" t="s">
        <v>1057</v>
      </c>
    </row>
    <row r="2098" spans="1:49" x14ac:dyDescent="0.25">
      <c r="A2098">
        <v>14</v>
      </c>
      <c r="C2098" t="s">
        <v>58</v>
      </c>
      <c r="G2098" s="1" t="s">
        <v>187</v>
      </c>
      <c r="I2098" s="1" t="s">
        <v>77</v>
      </c>
      <c r="J2098">
        <v>16</v>
      </c>
      <c r="K2098" t="s">
        <v>60</v>
      </c>
      <c r="W2098" s="1" t="s">
        <v>586</v>
      </c>
      <c r="AB2098" t="s">
        <v>84</v>
      </c>
      <c r="AC2098" t="s">
        <v>1058</v>
      </c>
    </row>
    <row r="2099" spans="1:49" x14ac:dyDescent="0.25">
      <c r="A2099">
        <v>15</v>
      </c>
      <c r="C2099" t="s">
        <v>58</v>
      </c>
      <c r="G2099" s="1" t="s">
        <v>187</v>
      </c>
      <c r="I2099" s="1" t="s">
        <v>77</v>
      </c>
      <c r="J2099">
        <v>16</v>
      </c>
      <c r="K2099" t="s">
        <v>60</v>
      </c>
      <c r="W2099" s="1" t="s">
        <v>586</v>
      </c>
      <c r="AB2099" t="s">
        <v>84</v>
      </c>
      <c r="AC2099" t="s">
        <v>1059</v>
      </c>
    </row>
    <row r="2100" spans="1:49" x14ac:dyDescent="0.25">
      <c r="A2100">
        <v>1</v>
      </c>
      <c r="C2100" t="s">
        <v>201</v>
      </c>
      <c r="G2100" s="1" t="s">
        <v>187</v>
      </c>
      <c r="I2100" s="1" t="s">
        <v>77</v>
      </c>
      <c r="J2100">
        <v>16</v>
      </c>
      <c r="K2100" t="s">
        <v>60</v>
      </c>
      <c r="W2100" s="1" t="s">
        <v>586</v>
      </c>
      <c r="AB2100" t="s">
        <v>85</v>
      </c>
      <c r="AC2100" t="str">
        <f t="shared" ref="AC2100:AC2131" si="46">"A2-16"&amp;AB2100&amp;"-"&amp;AF2100</f>
        <v>A2-16RT-A1</v>
      </c>
      <c r="AD2100" s="8">
        <v>43391</v>
      </c>
      <c r="AE2100">
        <v>33</v>
      </c>
      <c r="AF2100" t="s">
        <v>247</v>
      </c>
      <c r="AG2100" t="s">
        <v>956</v>
      </c>
      <c r="AH2100" s="8">
        <v>43391</v>
      </c>
      <c r="AI2100">
        <v>27</v>
      </c>
      <c r="AJ2100">
        <v>2</v>
      </c>
      <c r="AK2100" s="53">
        <v>0.83333333333333337</v>
      </c>
      <c r="AL2100" s="8">
        <v>43399</v>
      </c>
      <c r="AM2100" s="53">
        <v>0.99305555555555547</v>
      </c>
      <c r="AN2100" t="s">
        <v>1742</v>
      </c>
      <c r="AV2100" s="8">
        <v>43447</v>
      </c>
      <c r="AW2100">
        <v>0</v>
      </c>
    </row>
    <row r="2101" spans="1:49" x14ac:dyDescent="0.25">
      <c r="A2101">
        <v>2</v>
      </c>
      <c r="C2101" t="s">
        <v>201</v>
      </c>
      <c r="G2101" s="1" t="s">
        <v>187</v>
      </c>
      <c r="I2101" s="1" t="s">
        <v>77</v>
      </c>
      <c r="J2101">
        <v>16</v>
      </c>
      <c r="K2101" t="s">
        <v>60</v>
      </c>
      <c r="W2101" s="1" t="s">
        <v>586</v>
      </c>
      <c r="AB2101" t="s">
        <v>85</v>
      </c>
      <c r="AC2101" t="str">
        <f t="shared" si="46"/>
        <v>A2-16RT-A2</v>
      </c>
      <c r="AD2101" s="8">
        <v>43425</v>
      </c>
      <c r="AE2101" s="83">
        <f>AD2101-I2101</f>
        <v>67</v>
      </c>
      <c r="AF2101" t="s">
        <v>120</v>
      </c>
      <c r="AG2101" t="s">
        <v>956</v>
      </c>
      <c r="AH2101" s="8">
        <v>43425</v>
      </c>
      <c r="AI2101">
        <v>30</v>
      </c>
      <c r="AJ2101">
        <v>2</v>
      </c>
      <c r="AK2101" s="53">
        <v>0.68194444444444446</v>
      </c>
      <c r="AL2101" s="8">
        <v>43430</v>
      </c>
      <c r="AM2101" s="53">
        <v>0.63194444444444442</v>
      </c>
      <c r="AV2101" s="8">
        <v>43430</v>
      </c>
      <c r="AW2101">
        <v>0</v>
      </c>
    </row>
    <row r="2102" spans="1:49" x14ac:dyDescent="0.25">
      <c r="A2102">
        <v>3</v>
      </c>
      <c r="C2102" t="s">
        <v>201</v>
      </c>
      <c r="G2102" s="1" t="s">
        <v>187</v>
      </c>
      <c r="I2102" s="1" t="s">
        <v>77</v>
      </c>
      <c r="J2102">
        <v>16</v>
      </c>
      <c r="K2102" t="s">
        <v>60</v>
      </c>
      <c r="W2102" s="1" t="s">
        <v>586</v>
      </c>
      <c r="AB2102" t="s">
        <v>85</v>
      </c>
      <c r="AC2102" t="str">
        <f t="shared" si="46"/>
        <v>A2-16RT-A3</v>
      </c>
      <c r="AD2102" s="8">
        <v>43392</v>
      </c>
      <c r="AE2102">
        <v>34</v>
      </c>
      <c r="AF2102" t="s">
        <v>245</v>
      </c>
      <c r="AG2102" t="s">
        <v>956</v>
      </c>
      <c r="AH2102" s="8">
        <v>43392</v>
      </c>
      <c r="AI2102">
        <v>11</v>
      </c>
      <c r="AJ2102">
        <v>6</v>
      </c>
      <c r="AK2102" s="53">
        <v>0.83333333333333337</v>
      </c>
      <c r="AL2102" s="8">
        <v>43400</v>
      </c>
      <c r="AM2102" s="53">
        <v>0</v>
      </c>
      <c r="AO2102">
        <v>6</v>
      </c>
      <c r="AP2102">
        <v>11</v>
      </c>
      <c r="AQ2102" s="8">
        <v>43400</v>
      </c>
      <c r="AR2102" s="53">
        <v>0</v>
      </c>
      <c r="AS2102" s="8">
        <v>43468</v>
      </c>
      <c r="AT2102" s="53">
        <v>0.83333333333333337</v>
      </c>
      <c r="AU2102" t="s">
        <v>1779</v>
      </c>
      <c r="AV2102" s="8">
        <v>43468</v>
      </c>
      <c r="AW2102">
        <v>0</v>
      </c>
    </row>
    <row r="2103" spans="1:49" x14ac:dyDescent="0.25">
      <c r="A2103">
        <v>4</v>
      </c>
      <c r="C2103" t="s">
        <v>201</v>
      </c>
      <c r="G2103" s="1" t="s">
        <v>187</v>
      </c>
      <c r="I2103" s="1" t="s">
        <v>77</v>
      </c>
      <c r="J2103">
        <v>16</v>
      </c>
      <c r="K2103" t="s">
        <v>60</v>
      </c>
      <c r="W2103" s="1" t="s">
        <v>586</v>
      </c>
      <c r="AB2103" t="s">
        <v>85</v>
      </c>
      <c r="AC2103" t="str">
        <f t="shared" si="46"/>
        <v>A2-16RT-A4</v>
      </c>
      <c r="AD2103" s="8">
        <v>43424</v>
      </c>
      <c r="AE2103">
        <v>66</v>
      </c>
      <c r="AF2103" t="s">
        <v>252</v>
      </c>
      <c r="AG2103" t="s">
        <v>956</v>
      </c>
      <c r="AN2103" t="s">
        <v>1830</v>
      </c>
      <c r="AV2103" s="8">
        <v>43474</v>
      </c>
      <c r="AW2103">
        <v>1</v>
      </c>
    </row>
    <row r="2104" spans="1:49" x14ac:dyDescent="0.25">
      <c r="A2104">
        <v>5</v>
      </c>
      <c r="C2104" t="s">
        <v>201</v>
      </c>
      <c r="G2104" s="1" t="s">
        <v>187</v>
      </c>
      <c r="I2104" s="1" t="s">
        <v>77</v>
      </c>
      <c r="J2104">
        <v>16</v>
      </c>
      <c r="K2104" t="s">
        <v>60</v>
      </c>
      <c r="W2104" s="1" t="s">
        <v>586</v>
      </c>
      <c r="AB2104" t="s">
        <v>85</v>
      </c>
      <c r="AC2104" t="str">
        <f t="shared" si="46"/>
        <v>A2-16RT-A5</v>
      </c>
      <c r="AD2104" s="8">
        <v>43440</v>
      </c>
      <c r="AE2104" s="83">
        <f>AD2104-I2104</f>
        <v>82</v>
      </c>
      <c r="AF2104" t="s">
        <v>246</v>
      </c>
      <c r="AG2104" t="s">
        <v>956</v>
      </c>
      <c r="AN2104" t="s">
        <v>1830</v>
      </c>
      <c r="AV2104" s="8">
        <v>43474</v>
      </c>
      <c r="AW2104">
        <v>1</v>
      </c>
    </row>
    <row r="2105" spans="1:49" x14ac:dyDescent="0.25">
      <c r="A2105">
        <v>6</v>
      </c>
      <c r="C2105" t="s">
        <v>201</v>
      </c>
      <c r="G2105" s="1" t="s">
        <v>187</v>
      </c>
      <c r="I2105" s="1" t="s">
        <v>77</v>
      </c>
      <c r="J2105">
        <v>16</v>
      </c>
      <c r="K2105" t="s">
        <v>60</v>
      </c>
      <c r="W2105" s="1" t="s">
        <v>586</v>
      </c>
      <c r="AB2105" t="s">
        <v>85</v>
      </c>
      <c r="AC2105" t="str">
        <f t="shared" si="46"/>
        <v>A2-16RT-A6</v>
      </c>
      <c r="AF2105" t="s">
        <v>244</v>
      </c>
    </row>
    <row r="2106" spans="1:49" x14ac:dyDescent="0.25">
      <c r="A2106">
        <v>7</v>
      </c>
      <c r="C2106" t="s">
        <v>201</v>
      </c>
      <c r="G2106" s="1" t="s">
        <v>187</v>
      </c>
      <c r="I2106" s="1" t="s">
        <v>77</v>
      </c>
      <c r="J2106">
        <v>16</v>
      </c>
      <c r="K2106" t="s">
        <v>60</v>
      </c>
      <c r="W2106" s="1" t="s">
        <v>586</v>
      </c>
      <c r="AB2106" t="s">
        <v>85</v>
      </c>
      <c r="AC2106" t="str">
        <f t="shared" si="46"/>
        <v>A2-16RT-A7</v>
      </c>
      <c r="AF2106" t="s">
        <v>164</v>
      </c>
    </row>
    <row r="2107" spans="1:49" x14ac:dyDescent="0.25">
      <c r="A2107">
        <v>8</v>
      </c>
      <c r="C2107" t="s">
        <v>58</v>
      </c>
      <c r="G2107" s="1" t="s">
        <v>187</v>
      </c>
      <c r="I2107" s="1" t="s">
        <v>77</v>
      </c>
      <c r="J2107">
        <v>16</v>
      </c>
      <c r="K2107" t="s">
        <v>60</v>
      </c>
      <c r="W2107" s="1" t="s">
        <v>586</v>
      </c>
      <c r="AB2107" t="s">
        <v>85</v>
      </c>
      <c r="AC2107" t="str">
        <f t="shared" si="46"/>
        <v>A2-16RT-A8</v>
      </c>
      <c r="AF2107" t="s">
        <v>166</v>
      </c>
    </row>
    <row r="2108" spans="1:49" x14ac:dyDescent="0.25">
      <c r="A2108">
        <v>9</v>
      </c>
      <c r="C2108" t="s">
        <v>58</v>
      </c>
      <c r="G2108" s="1" t="s">
        <v>187</v>
      </c>
      <c r="I2108" s="1" t="s">
        <v>77</v>
      </c>
      <c r="J2108">
        <v>16</v>
      </c>
      <c r="K2108" t="s">
        <v>60</v>
      </c>
      <c r="W2108" s="1" t="s">
        <v>586</v>
      </c>
      <c r="AB2108" t="s">
        <v>85</v>
      </c>
      <c r="AC2108" t="str">
        <f t="shared" si="46"/>
        <v>A2-16RT-A9</v>
      </c>
      <c r="AD2108" s="8">
        <v>43431</v>
      </c>
      <c r="AE2108">
        <v>73</v>
      </c>
      <c r="AF2108" t="s">
        <v>133</v>
      </c>
      <c r="AG2108" t="s">
        <v>956</v>
      </c>
      <c r="AN2108" t="s">
        <v>1830</v>
      </c>
      <c r="AV2108" s="8">
        <v>43474</v>
      </c>
      <c r="AW2108">
        <v>1</v>
      </c>
    </row>
    <row r="2109" spans="1:49" x14ac:dyDescent="0.25">
      <c r="A2109">
        <v>10</v>
      </c>
      <c r="C2109" t="s">
        <v>58</v>
      </c>
      <c r="G2109" s="1" t="s">
        <v>187</v>
      </c>
      <c r="I2109" s="1" t="s">
        <v>77</v>
      </c>
      <c r="J2109">
        <v>16</v>
      </c>
      <c r="K2109" t="s">
        <v>60</v>
      </c>
      <c r="W2109" s="1" t="s">
        <v>586</v>
      </c>
      <c r="AB2109" t="s">
        <v>85</v>
      </c>
      <c r="AC2109" t="str">
        <f t="shared" si="46"/>
        <v>A2-16RT-A10</v>
      </c>
      <c r="AD2109" s="8">
        <v>43422</v>
      </c>
      <c r="AE2109" s="83">
        <f>AD2109-I2109</f>
        <v>64</v>
      </c>
      <c r="AF2109" t="s">
        <v>138</v>
      </c>
      <c r="AG2109" t="s">
        <v>593</v>
      </c>
      <c r="AH2109" s="8">
        <v>43422</v>
      </c>
      <c r="AI2109">
        <v>16</v>
      </c>
      <c r="AJ2109">
        <v>2</v>
      </c>
      <c r="AK2109" s="53">
        <v>0.84375</v>
      </c>
      <c r="AL2109" s="8">
        <v>43430</v>
      </c>
      <c r="AM2109" s="53">
        <v>0.63194444444444442</v>
      </c>
      <c r="AV2109" s="8">
        <v>43430</v>
      </c>
      <c r="AW2109">
        <v>0</v>
      </c>
    </row>
    <row r="2110" spans="1:49" x14ac:dyDescent="0.25">
      <c r="A2110">
        <v>11</v>
      </c>
      <c r="C2110" t="s">
        <v>58</v>
      </c>
      <c r="G2110" s="1" t="s">
        <v>187</v>
      </c>
      <c r="I2110" s="1" t="s">
        <v>77</v>
      </c>
      <c r="J2110">
        <v>16</v>
      </c>
      <c r="K2110" t="s">
        <v>60</v>
      </c>
      <c r="W2110" s="1" t="s">
        <v>586</v>
      </c>
      <c r="AB2110" t="s">
        <v>85</v>
      </c>
      <c r="AC2110" t="str">
        <f t="shared" si="46"/>
        <v>A2-16RT-A11</v>
      </c>
      <c r="AD2110" s="8">
        <v>43391</v>
      </c>
      <c r="AE2110">
        <v>33</v>
      </c>
      <c r="AF2110" t="s">
        <v>237</v>
      </c>
      <c r="AG2110" t="s">
        <v>956</v>
      </c>
      <c r="AH2110" s="8">
        <v>43391</v>
      </c>
      <c r="AI2110">
        <v>12</v>
      </c>
      <c r="AJ2110">
        <v>2</v>
      </c>
      <c r="AK2110" s="53">
        <v>0.83333333333333337</v>
      </c>
      <c r="AL2110" s="8">
        <v>43399</v>
      </c>
      <c r="AM2110" s="53">
        <v>0.99305555555555547</v>
      </c>
      <c r="AN2110" t="s">
        <v>1742</v>
      </c>
      <c r="AU2110" t="s">
        <v>1791</v>
      </c>
      <c r="AV2110" s="8">
        <v>43418</v>
      </c>
      <c r="AW2110">
        <v>0</v>
      </c>
    </row>
    <row r="2111" spans="1:49" x14ac:dyDescent="0.25">
      <c r="A2111">
        <v>12</v>
      </c>
      <c r="C2111" t="s">
        <v>58</v>
      </c>
      <c r="G2111" s="1" t="s">
        <v>187</v>
      </c>
      <c r="I2111" s="1" t="s">
        <v>77</v>
      </c>
      <c r="J2111">
        <v>16</v>
      </c>
      <c r="K2111" t="s">
        <v>60</v>
      </c>
      <c r="W2111" s="1" t="s">
        <v>586</v>
      </c>
      <c r="AB2111" t="s">
        <v>85</v>
      </c>
      <c r="AC2111" t="str">
        <f t="shared" si="46"/>
        <v>A2-16RT-A12</v>
      </c>
      <c r="AF2111" t="s">
        <v>284</v>
      </c>
    </row>
    <row r="2112" spans="1:49" x14ac:dyDescent="0.25">
      <c r="A2112">
        <v>13</v>
      </c>
      <c r="C2112" t="s">
        <v>58</v>
      </c>
      <c r="G2112" s="1" t="s">
        <v>187</v>
      </c>
      <c r="I2112" s="1" t="s">
        <v>77</v>
      </c>
      <c r="J2112">
        <v>16</v>
      </c>
      <c r="K2112" t="s">
        <v>60</v>
      </c>
      <c r="W2112" s="1" t="s">
        <v>586</v>
      </c>
      <c r="AB2112" t="s">
        <v>85</v>
      </c>
      <c r="AC2112" t="str">
        <f t="shared" si="46"/>
        <v>A2-16RT-C1</v>
      </c>
      <c r="AF2112" t="s">
        <v>146</v>
      </c>
    </row>
    <row r="2113" spans="1:49" x14ac:dyDescent="0.25">
      <c r="A2113">
        <v>14</v>
      </c>
      <c r="C2113" t="s">
        <v>58</v>
      </c>
      <c r="G2113" s="1" t="s">
        <v>187</v>
      </c>
      <c r="I2113" s="1" t="s">
        <v>77</v>
      </c>
      <c r="J2113">
        <v>16</v>
      </c>
      <c r="K2113" t="s">
        <v>60</v>
      </c>
      <c r="W2113" s="1" t="s">
        <v>586</v>
      </c>
      <c r="AB2113" t="s">
        <v>85</v>
      </c>
      <c r="AC2113" t="str">
        <f t="shared" si="46"/>
        <v>A2-16RT-C2</v>
      </c>
      <c r="AF2113" t="s">
        <v>149</v>
      </c>
    </row>
    <row r="2114" spans="1:49" x14ac:dyDescent="0.25">
      <c r="A2114">
        <v>15</v>
      </c>
      <c r="C2114" t="s">
        <v>58</v>
      </c>
      <c r="G2114" s="1" t="s">
        <v>187</v>
      </c>
      <c r="I2114" s="1" t="s">
        <v>77</v>
      </c>
      <c r="J2114">
        <v>16</v>
      </c>
      <c r="K2114" t="s">
        <v>60</v>
      </c>
      <c r="W2114" s="1" t="s">
        <v>586</v>
      </c>
      <c r="AB2114" t="s">
        <v>85</v>
      </c>
      <c r="AC2114" t="str">
        <f t="shared" si="46"/>
        <v>A2-16RT-C3</v>
      </c>
      <c r="AF2114" t="s">
        <v>301</v>
      </c>
    </row>
    <row r="2115" spans="1:49" x14ac:dyDescent="0.25">
      <c r="A2115">
        <v>16</v>
      </c>
      <c r="C2115" t="s">
        <v>58</v>
      </c>
      <c r="G2115" s="1" t="s">
        <v>187</v>
      </c>
      <c r="I2115" s="1" t="s">
        <v>77</v>
      </c>
      <c r="J2115">
        <v>16</v>
      </c>
      <c r="K2115" t="s">
        <v>60</v>
      </c>
      <c r="W2115" s="1" t="s">
        <v>586</v>
      </c>
      <c r="AB2115" t="s">
        <v>85</v>
      </c>
      <c r="AC2115" t="str">
        <f t="shared" si="46"/>
        <v>A2-16RT-C4</v>
      </c>
      <c r="AD2115" s="8">
        <v>43442</v>
      </c>
      <c r="AE2115" s="83">
        <f>AD2115-I2115</f>
        <v>84</v>
      </c>
      <c r="AF2115" t="s">
        <v>161</v>
      </c>
      <c r="AG2115" t="s">
        <v>956</v>
      </c>
      <c r="AH2115" s="8">
        <v>43454</v>
      </c>
      <c r="AI2115">
        <v>32</v>
      </c>
      <c r="AJ2115">
        <v>1</v>
      </c>
      <c r="AK2115" s="53">
        <v>0.47916666666666669</v>
      </c>
      <c r="AL2115" s="8">
        <v>43468</v>
      </c>
      <c r="AM2115" s="53">
        <v>0.83333333333333337</v>
      </c>
      <c r="AO2115">
        <v>3</v>
      </c>
      <c r="AP2115">
        <v>10</v>
      </c>
      <c r="AQ2115" s="8">
        <v>43468</v>
      </c>
      <c r="AR2115" s="53">
        <v>0.83333333333333337</v>
      </c>
      <c r="AS2115" s="8">
        <v>43516</v>
      </c>
      <c r="AT2115" s="53">
        <v>0.83333333333333337</v>
      </c>
      <c r="AV2115" s="8">
        <v>43516</v>
      </c>
      <c r="AW2115">
        <v>0</v>
      </c>
    </row>
    <row r="2116" spans="1:49" x14ac:dyDescent="0.25">
      <c r="A2116">
        <v>17</v>
      </c>
      <c r="C2116" t="s">
        <v>58</v>
      </c>
      <c r="G2116" s="1" t="s">
        <v>187</v>
      </c>
      <c r="I2116" s="1" t="s">
        <v>77</v>
      </c>
      <c r="J2116">
        <v>16</v>
      </c>
      <c r="K2116" t="s">
        <v>60</v>
      </c>
      <c r="W2116" s="1" t="s">
        <v>586</v>
      </c>
      <c r="AB2116" t="s">
        <v>85</v>
      </c>
      <c r="AC2116" t="str">
        <f t="shared" si="46"/>
        <v>A2-16RT-C5</v>
      </c>
      <c r="AD2116" s="8">
        <v>43391</v>
      </c>
      <c r="AE2116">
        <v>33</v>
      </c>
      <c r="AF2116" t="s">
        <v>123</v>
      </c>
      <c r="AG2116" t="s">
        <v>956</v>
      </c>
      <c r="AH2116" s="8">
        <v>43391</v>
      </c>
      <c r="AI2116">
        <v>13</v>
      </c>
      <c r="AJ2116">
        <v>2</v>
      </c>
      <c r="AK2116" s="53">
        <v>0.83333333333333337</v>
      </c>
      <c r="AL2116" s="8">
        <v>43399</v>
      </c>
      <c r="AM2116" s="53">
        <v>0.99305555555555547</v>
      </c>
      <c r="AN2116" t="s">
        <v>1742</v>
      </c>
      <c r="AU2116" t="s">
        <v>1791</v>
      </c>
      <c r="AV2116" s="8">
        <v>43418</v>
      </c>
      <c r="AW2116">
        <v>0</v>
      </c>
    </row>
    <row r="2117" spans="1:49" x14ac:dyDescent="0.25">
      <c r="A2117">
        <v>18</v>
      </c>
      <c r="C2117" t="s">
        <v>58</v>
      </c>
      <c r="G2117" s="1" t="s">
        <v>187</v>
      </c>
      <c r="I2117" s="1" t="s">
        <v>77</v>
      </c>
      <c r="J2117">
        <v>16</v>
      </c>
      <c r="K2117" t="s">
        <v>60</v>
      </c>
      <c r="W2117" s="1" t="s">
        <v>586</v>
      </c>
      <c r="AB2117" t="s">
        <v>85</v>
      </c>
      <c r="AC2117" t="str">
        <f t="shared" si="46"/>
        <v>A2-16RT-C6</v>
      </c>
      <c r="AD2117" s="8">
        <v>43415</v>
      </c>
      <c r="AE2117" s="83">
        <f>AD2117-I2117</f>
        <v>57</v>
      </c>
      <c r="AF2117" t="s">
        <v>168</v>
      </c>
      <c r="AG2117" t="s">
        <v>956</v>
      </c>
      <c r="AH2117" s="8">
        <v>43415</v>
      </c>
      <c r="AI2117">
        <v>14</v>
      </c>
      <c r="AJ2117">
        <v>2</v>
      </c>
      <c r="AK2117" s="53">
        <v>0.52430555555555558</v>
      </c>
      <c r="AL2117" s="8">
        <v>43419</v>
      </c>
      <c r="AM2117" s="53">
        <v>0.4291666666666667</v>
      </c>
      <c r="AV2117" s="8">
        <v>43419</v>
      </c>
      <c r="AW2117">
        <v>0</v>
      </c>
    </row>
    <row r="2118" spans="1:49" x14ac:dyDescent="0.25">
      <c r="A2118">
        <v>19</v>
      </c>
      <c r="C2118" t="s">
        <v>58</v>
      </c>
      <c r="G2118" s="1" t="s">
        <v>187</v>
      </c>
      <c r="I2118" s="1" t="s">
        <v>77</v>
      </c>
      <c r="J2118">
        <v>16</v>
      </c>
      <c r="K2118" t="s">
        <v>60</v>
      </c>
      <c r="W2118" s="1" t="s">
        <v>586</v>
      </c>
      <c r="AB2118" t="s">
        <v>85</v>
      </c>
      <c r="AC2118" t="str">
        <f t="shared" si="46"/>
        <v>A2-16RT-C7</v>
      </c>
      <c r="AD2118" s="8">
        <v>43416</v>
      </c>
      <c r="AE2118">
        <v>58</v>
      </c>
      <c r="AF2118" t="s">
        <v>135</v>
      </c>
      <c r="AG2118" t="s">
        <v>956</v>
      </c>
      <c r="AH2118" s="8">
        <v>43447</v>
      </c>
      <c r="AI2118">
        <v>31</v>
      </c>
      <c r="AJ2118">
        <v>1</v>
      </c>
      <c r="AK2118" s="53">
        <v>0.85416666666666663</v>
      </c>
      <c r="AL2118" s="8">
        <v>43454</v>
      </c>
      <c r="AM2118" s="53">
        <v>0.83333333333333337</v>
      </c>
      <c r="AO2118">
        <v>5</v>
      </c>
      <c r="AP2118">
        <v>29</v>
      </c>
      <c r="AQ2118" s="8">
        <v>43454</v>
      </c>
      <c r="AR2118" s="53">
        <v>0.83333333333333337</v>
      </c>
      <c r="AS2118" s="8">
        <v>43516</v>
      </c>
      <c r="AT2118" s="53">
        <v>0.83333333333333337</v>
      </c>
      <c r="AV2118" s="8">
        <v>43516</v>
      </c>
      <c r="AW2118">
        <v>0</v>
      </c>
    </row>
    <row r="2119" spans="1:49" x14ac:dyDescent="0.25">
      <c r="A2119">
        <v>20</v>
      </c>
      <c r="C2119" t="s">
        <v>58</v>
      </c>
      <c r="G2119" s="1" t="s">
        <v>187</v>
      </c>
      <c r="I2119" s="1" t="s">
        <v>77</v>
      </c>
      <c r="J2119">
        <v>16</v>
      </c>
      <c r="K2119" t="s">
        <v>60</v>
      </c>
      <c r="W2119" s="1" t="s">
        <v>586</v>
      </c>
      <c r="AB2119" t="s">
        <v>85</v>
      </c>
      <c r="AC2119" t="str">
        <f t="shared" si="46"/>
        <v>A2-16RT-C8</v>
      </c>
      <c r="AD2119" s="8">
        <v>43391</v>
      </c>
      <c r="AE2119">
        <v>33</v>
      </c>
      <c r="AF2119" t="s">
        <v>238</v>
      </c>
      <c r="AG2119" t="s">
        <v>956</v>
      </c>
      <c r="AL2119" s="8">
        <v>43399</v>
      </c>
      <c r="AM2119" s="53">
        <v>0.99305555555555547</v>
      </c>
      <c r="AN2119" t="s">
        <v>1742</v>
      </c>
      <c r="AV2119" s="8">
        <v>43392</v>
      </c>
      <c r="AW2119">
        <v>0</v>
      </c>
    </row>
    <row r="2120" spans="1:49" x14ac:dyDescent="0.25">
      <c r="A2120">
        <v>21</v>
      </c>
      <c r="C2120" t="s">
        <v>58</v>
      </c>
      <c r="G2120" s="1" t="s">
        <v>187</v>
      </c>
      <c r="I2120" s="1" t="s">
        <v>77</v>
      </c>
      <c r="J2120">
        <v>16</v>
      </c>
      <c r="K2120" t="s">
        <v>60</v>
      </c>
      <c r="W2120" s="1" t="s">
        <v>586</v>
      </c>
      <c r="AB2120" t="s">
        <v>85</v>
      </c>
      <c r="AC2120" t="str">
        <f t="shared" si="46"/>
        <v>A2-16RT-C9</v>
      </c>
      <c r="AD2120" s="8">
        <v>43388</v>
      </c>
      <c r="AE2120">
        <v>30</v>
      </c>
      <c r="AF2120" t="s">
        <v>176</v>
      </c>
      <c r="AG2120" t="s">
        <v>956</v>
      </c>
      <c r="AI2120">
        <v>8</v>
      </c>
      <c r="AJ2120">
        <v>1</v>
      </c>
      <c r="AK2120" s="53">
        <v>0.60069444444444442</v>
      </c>
      <c r="AL2120" s="8">
        <v>43397</v>
      </c>
      <c r="AM2120" s="53">
        <v>0.79166666666666663</v>
      </c>
      <c r="AN2120" t="s">
        <v>1742</v>
      </c>
      <c r="AO2120">
        <v>3</v>
      </c>
      <c r="AP2120">
        <v>13</v>
      </c>
      <c r="AQ2120" s="8">
        <v>43447</v>
      </c>
      <c r="AR2120" s="53">
        <v>0.84722222222222221</v>
      </c>
      <c r="AS2120" s="8">
        <v>43483</v>
      </c>
      <c r="AT2120" s="53">
        <v>0.85416666666666663</v>
      </c>
      <c r="AV2120" s="8">
        <v>43483</v>
      </c>
      <c r="AW2120">
        <v>0</v>
      </c>
    </row>
    <row r="2121" spans="1:49" x14ac:dyDescent="0.25">
      <c r="A2121">
        <v>22</v>
      </c>
      <c r="C2121" t="s">
        <v>58</v>
      </c>
      <c r="G2121" s="1" t="s">
        <v>187</v>
      </c>
      <c r="I2121" s="1" t="s">
        <v>77</v>
      </c>
      <c r="J2121">
        <v>16</v>
      </c>
      <c r="K2121" t="s">
        <v>60</v>
      </c>
      <c r="W2121" s="1" t="s">
        <v>586</v>
      </c>
      <c r="AB2121" t="s">
        <v>85</v>
      </c>
      <c r="AC2121" t="str">
        <f t="shared" si="46"/>
        <v>A2-16RT-C10</v>
      </c>
      <c r="AF2121" t="s">
        <v>126</v>
      </c>
    </row>
    <row r="2122" spans="1:49" x14ac:dyDescent="0.25">
      <c r="A2122">
        <v>23</v>
      </c>
      <c r="C2122" t="s">
        <v>58</v>
      </c>
      <c r="G2122" s="1" t="s">
        <v>187</v>
      </c>
      <c r="I2122" s="1" t="s">
        <v>77</v>
      </c>
      <c r="J2122">
        <v>16</v>
      </c>
      <c r="K2122" t="s">
        <v>60</v>
      </c>
      <c r="W2122" s="1" t="s">
        <v>586</v>
      </c>
      <c r="AB2122" t="s">
        <v>85</v>
      </c>
      <c r="AC2122" t="str">
        <f t="shared" si="46"/>
        <v>A2-16RT-C11</v>
      </c>
      <c r="AD2122" s="8">
        <v>43416</v>
      </c>
      <c r="AE2122">
        <v>58</v>
      </c>
      <c r="AF2122" t="s">
        <v>144</v>
      </c>
      <c r="AG2122" t="s">
        <v>956</v>
      </c>
      <c r="AN2122" t="s">
        <v>1808</v>
      </c>
      <c r="AV2122" s="8">
        <v>43452</v>
      </c>
      <c r="AW2122">
        <v>0</v>
      </c>
    </row>
    <row r="2123" spans="1:49" x14ac:dyDescent="0.25">
      <c r="A2123">
        <v>24</v>
      </c>
      <c r="C2123" t="s">
        <v>58</v>
      </c>
      <c r="G2123" s="1" t="s">
        <v>187</v>
      </c>
      <c r="I2123" s="1" t="s">
        <v>77</v>
      </c>
      <c r="J2123">
        <v>16</v>
      </c>
      <c r="K2123" t="s">
        <v>60</v>
      </c>
      <c r="W2123" s="1" t="s">
        <v>586</v>
      </c>
      <c r="AB2123" t="s">
        <v>85</v>
      </c>
      <c r="AC2123" t="str">
        <f t="shared" si="46"/>
        <v>A2-16RT-C12</v>
      </c>
      <c r="AF2123" t="s">
        <v>303</v>
      </c>
    </row>
    <row r="2124" spans="1:49" x14ac:dyDescent="0.25">
      <c r="A2124">
        <v>25</v>
      </c>
      <c r="C2124" t="s">
        <v>58</v>
      </c>
      <c r="G2124" s="1" t="s">
        <v>187</v>
      </c>
      <c r="I2124" s="1" t="s">
        <v>77</v>
      </c>
      <c r="J2124">
        <v>16</v>
      </c>
      <c r="K2124" t="s">
        <v>60</v>
      </c>
      <c r="W2124" s="1" t="s">
        <v>586</v>
      </c>
      <c r="AB2124" t="s">
        <v>85</v>
      </c>
      <c r="AC2124" t="str">
        <f t="shared" si="46"/>
        <v>A2-16RT-F1</v>
      </c>
      <c r="AF2124" t="s">
        <v>157</v>
      </c>
    </row>
    <row r="2125" spans="1:49" x14ac:dyDescent="0.25">
      <c r="A2125">
        <v>26</v>
      </c>
      <c r="C2125" t="s">
        <v>58</v>
      </c>
      <c r="G2125" s="1" t="s">
        <v>187</v>
      </c>
      <c r="I2125" s="1" t="s">
        <v>77</v>
      </c>
      <c r="J2125">
        <v>16</v>
      </c>
      <c r="K2125" t="s">
        <v>60</v>
      </c>
      <c r="W2125" s="1" t="s">
        <v>586</v>
      </c>
      <c r="AB2125" t="s">
        <v>85</v>
      </c>
      <c r="AC2125" t="str">
        <f t="shared" si="46"/>
        <v>A2-16RT-F2</v>
      </c>
      <c r="AD2125" s="8">
        <v>43389</v>
      </c>
      <c r="AE2125">
        <v>31</v>
      </c>
      <c r="AF2125" t="s">
        <v>370</v>
      </c>
      <c r="AG2125" t="s">
        <v>956</v>
      </c>
      <c r="AI2125">
        <v>19</v>
      </c>
      <c r="AJ2125">
        <v>6</v>
      </c>
      <c r="AK2125" s="53">
        <v>0.53472222222222221</v>
      </c>
      <c r="AL2125" s="8">
        <v>43397</v>
      </c>
      <c r="AM2125" s="53">
        <v>0.83333333333333337</v>
      </c>
      <c r="AN2125" t="s">
        <v>1742</v>
      </c>
      <c r="AO2125">
        <v>3</v>
      </c>
      <c r="AP2125">
        <v>30</v>
      </c>
      <c r="AQ2125" s="8">
        <v>43412</v>
      </c>
      <c r="AR2125" s="53">
        <v>0.84375</v>
      </c>
      <c r="AS2125" s="8">
        <v>43422</v>
      </c>
      <c r="AT2125" s="53">
        <v>0.84375</v>
      </c>
      <c r="AV2125" s="8">
        <v>43422</v>
      </c>
      <c r="AW2125">
        <v>0</v>
      </c>
    </row>
    <row r="2126" spans="1:49" x14ac:dyDescent="0.25">
      <c r="A2126">
        <v>27</v>
      </c>
      <c r="C2126" t="s">
        <v>58</v>
      </c>
      <c r="G2126" s="1" t="s">
        <v>187</v>
      </c>
      <c r="I2126" s="1" t="s">
        <v>77</v>
      </c>
      <c r="J2126">
        <v>16</v>
      </c>
      <c r="K2126" t="s">
        <v>60</v>
      </c>
      <c r="W2126" s="1" t="s">
        <v>586</v>
      </c>
      <c r="AB2126" t="s">
        <v>85</v>
      </c>
      <c r="AC2126" t="str">
        <f t="shared" si="46"/>
        <v>A2-16RT-F3</v>
      </c>
      <c r="AD2126" s="8">
        <v>43416</v>
      </c>
      <c r="AE2126">
        <v>58</v>
      </c>
      <c r="AF2126" t="s">
        <v>241</v>
      </c>
      <c r="AG2126" t="s">
        <v>956</v>
      </c>
      <c r="AN2126" t="s">
        <v>1812</v>
      </c>
      <c r="AV2126" s="8">
        <v>43446</v>
      </c>
      <c r="AW2126">
        <v>0</v>
      </c>
    </row>
    <row r="2127" spans="1:49" x14ac:dyDescent="0.25">
      <c r="A2127">
        <v>28</v>
      </c>
      <c r="C2127" t="s">
        <v>58</v>
      </c>
      <c r="G2127" s="1" t="s">
        <v>187</v>
      </c>
      <c r="I2127" s="1" t="s">
        <v>77</v>
      </c>
      <c r="J2127">
        <v>16</v>
      </c>
      <c r="K2127" t="s">
        <v>60</v>
      </c>
      <c r="W2127" s="1" t="s">
        <v>586</v>
      </c>
      <c r="AB2127" t="s">
        <v>85</v>
      </c>
      <c r="AC2127" t="str">
        <f t="shared" si="46"/>
        <v>A2-16RT-F4</v>
      </c>
      <c r="AF2127" t="s">
        <v>150</v>
      </c>
    </row>
    <row r="2128" spans="1:49" x14ac:dyDescent="0.25">
      <c r="A2128">
        <v>29</v>
      </c>
      <c r="C2128" t="s">
        <v>58</v>
      </c>
      <c r="G2128" s="1" t="s">
        <v>187</v>
      </c>
      <c r="I2128" s="1" t="s">
        <v>77</v>
      </c>
      <c r="J2128">
        <v>16</v>
      </c>
      <c r="K2128" t="s">
        <v>60</v>
      </c>
      <c r="W2128" s="1" t="s">
        <v>586</v>
      </c>
      <c r="AB2128" t="s">
        <v>85</v>
      </c>
      <c r="AC2128" t="str">
        <f t="shared" si="46"/>
        <v>A2-16RT-F5</v>
      </c>
      <c r="AD2128" s="8">
        <v>43391</v>
      </c>
      <c r="AE2128">
        <v>33</v>
      </c>
      <c r="AF2128" t="s">
        <v>250</v>
      </c>
      <c r="AG2128" t="s">
        <v>956</v>
      </c>
      <c r="AH2128" s="8">
        <v>43391</v>
      </c>
      <c r="AI2128">
        <v>21</v>
      </c>
      <c r="AJ2128">
        <v>2</v>
      </c>
      <c r="AK2128" s="53">
        <v>0.83333333333333337</v>
      </c>
      <c r="AL2128" s="8">
        <v>43399</v>
      </c>
      <c r="AM2128" s="53">
        <v>0.99305555555555547</v>
      </c>
      <c r="AN2128" t="s">
        <v>1742</v>
      </c>
      <c r="AO2128">
        <v>3</v>
      </c>
      <c r="AP2128">
        <v>17</v>
      </c>
      <c r="AQ2128" s="8">
        <v>43447</v>
      </c>
      <c r="AR2128" s="53">
        <v>0.84722222222222221</v>
      </c>
      <c r="AS2128" s="8">
        <v>43468</v>
      </c>
      <c r="AT2128" s="53">
        <v>0.83333333333333337</v>
      </c>
      <c r="AU2128" t="s">
        <v>1793</v>
      </c>
      <c r="AV2128" s="8">
        <v>43468</v>
      </c>
      <c r="AW2128">
        <v>0</v>
      </c>
    </row>
    <row r="2129" spans="1:49" x14ac:dyDescent="0.25">
      <c r="A2129">
        <v>30</v>
      </c>
      <c r="C2129" t="s">
        <v>58</v>
      </c>
      <c r="G2129" s="1" t="s">
        <v>187</v>
      </c>
      <c r="I2129" s="1" t="s">
        <v>77</v>
      </c>
      <c r="J2129">
        <v>16</v>
      </c>
      <c r="K2129" t="s">
        <v>60</v>
      </c>
      <c r="W2129" s="1" t="s">
        <v>586</v>
      </c>
      <c r="AB2129" t="s">
        <v>85</v>
      </c>
      <c r="AC2129" t="str">
        <f t="shared" si="46"/>
        <v>A2-16RT-F6</v>
      </c>
      <c r="AD2129" s="8">
        <v>43390</v>
      </c>
      <c r="AE2129">
        <v>32</v>
      </c>
      <c r="AF2129" t="s">
        <v>291</v>
      </c>
      <c r="AG2129" t="s">
        <v>956</v>
      </c>
      <c r="AH2129" s="8">
        <v>43391</v>
      </c>
      <c r="AI2129">
        <v>32</v>
      </c>
      <c r="AJ2129">
        <v>2</v>
      </c>
      <c r="AK2129" s="53">
        <v>0.83333333333333337</v>
      </c>
      <c r="AL2129" s="8">
        <v>43391</v>
      </c>
      <c r="AM2129" s="53">
        <v>0.81944444444444453</v>
      </c>
      <c r="AV2129" s="8">
        <v>43391</v>
      </c>
      <c r="AW2129">
        <v>0</v>
      </c>
    </row>
    <row r="2130" spans="1:49" x14ac:dyDescent="0.25">
      <c r="A2130">
        <v>31</v>
      </c>
      <c r="C2130" t="s">
        <v>58</v>
      </c>
      <c r="G2130" s="1" t="s">
        <v>187</v>
      </c>
      <c r="I2130" s="1" t="s">
        <v>77</v>
      </c>
      <c r="J2130">
        <v>16</v>
      </c>
      <c r="K2130" t="s">
        <v>60</v>
      </c>
      <c r="W2130" s="1" t="s">
        <v>586</v>
      </c>
      <c r="AB2130" t="s">
        <v>85</v>
      </c>
      <c r="AC2130" t="str">
        <f t="shared" si="46"/>
        <v>A2-16RT-F7</v>
      </c>
      <c r="AF2130" t="s">
        <v>171</v>
      </c>
    </row>
    <row r="2131" spans="1:49" x14ac:dyDescent="0.25">
      <c r="A2131">
        <v>32</v>
      </c>
      <c r="C2131" t="s">
        <v>58</v>
      </c>
      <c r="G2131" s="1" t="s">
        <v>187</v>
      </c>
      <c r="I2131" s="1" t="s">
        <v>77</v>
      </c>
      <c r="J2131">
        <v>16</v>
      </c>
      <c r="K2131" t="s">
        <v>60</v>
      </c>
      <c r="W2131" s="1" t="s">
        <v>586</v>
      </c>
      <c r="AB2131" t="s">
        <v>85</v>
      </c>
      <c r="AC2131" t="str">
        <f t="shared" si="46"/>
        <v>A2-16RT-F8</v>
      </c>
      <c r="AF2131" t="s">
        <v>134</v>
      </c>
    </row>
    <row r="2132" spans="1:49" x14ac:dyDescent="0.25">
      <c r="A2132">
        <v>33</v>
      </c>
      <c r="C2132" t="s">
        <v>58</v>
      </c>
      <c r="G2132" s="1" t="s">
        <v>187</v>
      </c>
      <c r="I2132" s="1" t="s">
        <v>77</v>
      </c>
      <c r="J2132">
        <v>16</v>
      </c>
      <c r="K2132" t="s">
        <v>60</v>
      </c>
      <c r="W2132" s="1" t="s">
        <v>586</v>
      </c>
      <c r="AB2132" t="s">
        <v>85</v>
      </c>
      <c r="AC2132" t="str">
        <f t="shared" ref="AC2132:AC2163" si="47">"A2-16"&amp;AB2132&amp;"-"&amp;AF2132</f>
        <v>A2-16RT-F9</v>
      </c>
      <c r="AD2132" s="8">
        <v>43445</v>
      </c>
      <c r="AE2132" s="83">
        <f>AD2132-I2132</f>
        <v>87</v>
      </c>
      <c r="AF2132" t="s">
        <v>240</v>
      </c>
      <c r="AG2132" s="61" t="s">
        <v>956</v>
      </c>
      <c r="AH2132" s="8">
        <v>43445</v>
      </c>
      <c r="AN2132" t="s">
        <v>1812</v>
      </c>
      <c r="AV2132" s="8">
        <v>43446</v>
      </c>
      <c r="AW2132">
        <v>0</v>
      </c>
    </row>
    <row r="2133" spans="1:49" x14ac:dyDescent="0.25">
      <c r="A2133">
        <v>34</v>
      </c>
      <c r="C2133" t="s">
        <v>58</v>
      </c>
      <c r="G2133" s="1" t="s">
        <v>187</v>
      </c>
      <c r="I2133" s="1" t="s">
        <v>77</v>
      </c>
      <c r="J2133">
        <v>16</v>
      </c>
      <c r="K2133" t="s">
        <v>60</v>
      </c>
      <c r="W2133" s="1" t="s">
        <v>586</v>
      </c>
      <c r="AB2133" t="s">
        <v>85</v>
      </c>
      <c r="AC2133" t="str">
        <f t="shared" si="47"/>
        <v>A2-16RT-F10</v>
      </c>
      <c r="AD2133" s="8">
        <v>43389</v>
      </c>
      <c r="AE2133">
        <v>31</v>
      </c>
      <c r="AF2133" t="s">
        <v>289</v>
      </c>
      <c r="AG2133" t="s">
        <v>956</v>
      </c>
      <c r="AI2133">
        <v>20</v>
      </c>
      <c r="AJ2133">
        <v>6</v>
      </c>
      <c r="AK2133" s="53">
        <v>0.53472222222222221</v>
      </c>
      <c r="AL2133" s="8">
        <v>43397</v>
      </c>
      <c r="AM2133" s="53">
        <v>0.83333333333333337</v>
      </c>
      <c r="AN2133" t="s">
        <v>1742</v>
      </c>
      <c r="AV2133" s="8">
        <v>43447</v>
      </c>
      <c r="AW2133">
        <v>0</v>
      </c>
    </row>
    <row r="2134" spans="1:49" x14ac:dyDescent="0.25">
      <c r="A2134">
        <v>35</v>
      </c>
      <c r="C2134" t="s">
        <v>58</v>
      </c>
      <c r="G2134" s="1" t="s">
        <v>187</v>
      </c>
      <c r="I2134" s="1" t="s">
        <v>77</v>
      </c>
      <c r="J2134">
        <v>16</v>
      </c>
      <c r="K2134" t="s">
        <v>60</v>
      </c>
      <c r="W2134" s="1" t="s">
        <v>586</v>
      </c>
      <c r="AB2134" t="s">
        <v>85</v>
      </c>
      <c r="AC2134" t="str">
        <f t="shared" si="47"/>
        <v>A2-16RT-F11</v>
      </c>
      <c r="AF2134" t="s">
        <v>158</v>
      </c>
    </row>
    <row r="2135" spans="1:49" x14ac:dyDescent="0.25">
      <c r="A2135">
        <v>36</v>
      </c>
      <c r="C2135" t="s">
        <v>58</v>
      </c>
      <c r="G2135" s="1" t="s">
        <v>187</v>
      </c>
      <c r="I2135" s="1" t="s">
        <v>77</v>
      </c>
      <c r="J2135">
        <v>16</v>
      </c>
      <c r="K2135" t="s">
        <v>60</v>
      </c>
      <c r="W2135" s="1" t="s">
        <v>586</v>
      </c>
      <c r="AB2135" t="s">
        <v>85</v>
      </c>
      <c r="AC2135" t="str">
        <f t="shared" si="47"/>
        <v>A2-16RT-F12</v>
      </c>
      <c r="AF2135" t="s">
        <v>121</v>
      </c>
    </row>
    <row r="2136" spans="1:49" x14ac:dyDescent="0.25">
      <c r="A2136">
        <v>37</v>
      </c>
      <c r="C2136" t="s">
        <v>58</v>
      </c>
      <c r="G2136" s="1" t="s">
        <v>187</v>
      </c>
      <c r="I2136" s="1" t="s">
        <v>77</v>
      </c>
      <c r="J2136">
        <v>16</v>
      </c>
      <c r="K2136" t="s">
        <v>60</v>
      </c>
      <c r="W2136" s="1" t="s">
        <v>586</v>
      </c>
      <c r="AB2136" t="s">
        <v>85</v>
      </c>
      <c r="AC2136" t="str">
        <f t="shared" si="47"/>
        <v>A2-16RT-H1</v>
      </c>
      <c r="AF2136" t="s">
        <v>239</v>
      </c>
    </row>
    <row r="2137" spans="1:49" x14ac:dyDescent="0.25">
      <c r="A2137">
        <v>38</v>
      </c>
      <c r="C2137" t="s">
        <v>58</v>
      </c>
      <c r="G2137" s="1" t="s">
        <v>187</v>
      </c>
      <c r="I2137" s="1" t="s">
        <v>77</v>
      </c>
      <c r="J2137">
        <v>16</v>
      </c>
      <c r="K2137" t="s">
        <v>60</v>
      </c>
      <c r="W2137" s="1" t="s">
        <v>586</v>
      </c>
      <c r="AB2137" t="s">
        <v>85</v>
      </c>
      <c r="AC2137" t="str">
        <f t="shared" si="47"/>
        <v>A2-16RT-H2</v>
      </c>
      <c r="AD2137" s="8">
        <v>43391</v>
      </c>
      <c r="AE2137">
        <v>33</v>
      </c>
      <c r="AF2137" t="s">
        <v>122</v>
      </c>
      <c r="AG2137" t="s">
        <v>956</v>
      </c>
      <c r="AH2137" s="8">
        <v>43391</v>
      </c>
      <c r="AI2137">
        <v>17</v>
      </c>
      <c r="AJ2137">
        <v>2</v>
      </c>
      <c r="AK2137" s="53">
        <v>0.83333333333333337</v>
      </c>
      <c r="AL2137" s="8">
        <v>43399</v>
      </c>
      <c r="AM2137" s="53">
        <v>0.99305555555555547</v>
      </c>
      <c r="AN2137" t="s">
        <v>1742</v>
      </c>
      <c r="AO2137">
        <v>3</v>
      </c>
      <c r="AP2137">
        <v>2</v>
      </c>
      <c r="AQ2137" s="8">
        <v>43410</v>
      </c>
      <c r="AR2137" s="53">
        <v>0.85416666666666663</v>
      </c>
      <c r="AS2137" s="8">
        <v>43435</v>
      </c>
      <c r="AT2137" s="53">
        <v>0.83333333333333337</v>
      </c>
      <c r="AV2137" s="8">
        <v>43435</v>
      </c>
      <c r="AW2137">
        <v>0</v>
      </c>
    </row>
    <row r="2138" spans="1:49" x14ac:dyDescent="0.25">
      <c r="A2138">
        <v>39</v>
      </c>
      <c r="C2138" t="s">
        <v>58</v>
      </c>
      <c r="G2138" s="1" t="s">
        <v>187</v>
      </c>
      <c r="I2138" s="1" t="s">
        <v>77</v>
      </c>
      <c r="J2138">
        <v>16</v>
      </c>
      <c r="K2138" t="s">
        <v>60</v>
      </c>
      <c r="W2138" s="1" t="s">
        <v>586</v>
      </c>
      <c r="AB2138" t="s">
        <v>85</v>
      </c>
      <c r="AC2138" t="str">
        <f t="shared" si="47"/>
        <v>A2-16RT-H5</v>
      </c>
      <c r="AD2138" s="8">
        <v>43389</v>
      </c>
      <c r="AE2138">
        <v>31</v>
      </c>
      <c r="AF2138" t="s">
        <v>145</v>
      </c>
      <c r="AG2138" t="s">
        <v>956</v>
      </c>
      <c r="AI2138">
        <v>21</v>
      </c>
      <c r="AJ2138">
        <v>6</v>
      </c>
      <c r="AK2138" s="53">
        <v>0.53472222222222221</v>
      </c>
      <c r="AL2138" s="8">
        <v>43397</v>
      </c>
      <c r="AM2138" s="53">
        <v>0.83333333333333337</v>
      </c>
      <c r="AN2138" t="s">
        <v>1744</v>
      </c>
      <c r="AV2138" s="8">
        <v>43447</v>
      </c>
      <c r="AW2138">
        <v>0</v>
      </c>
    </row>
    <row r="2139" spans="1:49" x14ac:dyDescent="0.25">
      <c r="A2139">
        <v>1</v>
      </c>
      <c r="C2139" t="s">
        <v>201</v>
      </c>
      <c r="G2139" s="1" t="s">
        <v>187</v>
      </c>
      <c r="I2139" s="1" t="s">
        <v>77</v>
      </c>
      <c r="J2139">
        <v>16</v>
      </c>
      <c r="K2139" t="s">
        <v>60</v>
      </c>
      <c r="W2139" s="1" t="s">
        <v>586</v>
      </c>
      <c r="AB2139" t="s">
        <v>86</v>
      </c>
      <c r="AC2139" t="str">
        <f t="shared" si="47"/>
        <v>A2-16SO-A1</v>
      </c>
      <c r="AF2139" t="s">
        <v>247</v>
      </c>
    </row>
    <row r="2140" spans="1:49" x14ac:dyDescent="0.25">
      <c r="A2140">
        <v>2</v>
      </c>
      <c r="C2140" t="s">
        <v>201</v>
      </c>
      <c r="G2140" s="1" t="s">
        <v>187</v>
      </c>
      <c r="I2140" s="1" t="s">
        <v>77</v>
      </c>
      <c r="J2140">
        <v>16</v>
      </c>
      <c r="K2140" t="s">
        <v>60</v>
      </c>
      <c r="W2140" s="1" t="s">
        <v>586</v>
      </c>
      <c r="AB2140" t="s">
        <v>86</v>
      </c>
      <c r="AC2140" t="str">
        <f t="shared" si="47"/>
        <v>A2-16SO-A2</v>
      </c>
      <c r="AF2140" t="s">
        <v>120</v>
      </c>
    </row>
    <row r="2141" spans="1:49" x14ac:dyDescent="0.25">
      <c r="A2141">
        <v>3</v>
      </c>
      <c r="C2141" t="s">
        <v>201</v>
      </c>
      <c r="G2141" s="1" t="s">
        <v>187</v>
      </c>
      <c r="I2141" s="1" t="s">
        <v>77</v>
      </c>
      <c r="J2141">
        <v>16</v>
      </c>
      <c r="K2141" t="s">
        <v>60</v>
      </c>
      <c r="W2141" s="1" t="s">
        <v>586</v>
      </c>
      <c r="AB2141" t="s">
        <v>86</v>
      </c>
      <c r="AC2141" t="str">
        <f t="shared" si="47"/>
        <v>A2-16SO-A3</v>
      </c>
      <c r="AF2141" t="s">
        <v>245</v>
      </c>
    </row>
    <row r="2142" spans="1:49" x14ac:dyDescent="0.25">
      <c r="A2142">
        <v>4</v>
      </c>
      <c r="C2142" t="s">
        <v>201</v>
      </c>
      <c r="G2142" s="1" t="s">
        <v>187</v>
      </c>
      <c r="I2142" s="1" t="s">
        <v>77</v>
      </c>
      <c r="J2142">
        <v>16</v>
      </c>
      <c r="K2142" t="s">
        <v>60</v>
      </c>
      <c r="W2142" s="1" t="s">
        <v>586</v>
      </c>
      <c r="AB2142" t="s">
        <v>86</v>
      </c>
      <c r="AC2142" t="str">
        <f t="shared" si="47"/>
        <v>A2-16SO-A4</v>
      </c>
      <c r="AF2142" t="s">
        <v>252</v>
      </c>
    </row>
    <row r="2143" spans="1:49" x14ac:dyDescent="0.25">
      <c r="A2143">
        <v>5</v>
      </c>
      <c r="C2143" t="s">
        <v>201</v>
      </c>
      <c r="G2143" s="1" t="s">
        <v>187</v>
      </c>
      <c r="I2143" s="1" t="s">
        <v>77</v>
      </c>
      <c r="J2143">
        <v>16</v>
      </c>
      <c r="K2143" t="s">
        <v>60</v>
      </c>
      <c r="W2143" s="1" t="s">
        <v>586</v>
      </c>
      <c r="AB2143" t="s">
        <v>86</v>
      </c>
      <c r="AC2143" t="str">
        <f t="shared" si="47"/>
        <v>A2-16SO-A5</v>
      </c>
      <c r="AF2143" t="s">
        <v>246</v>
      </c>
    </row>
    <row r="2144" spans="1:49" x14ac:dyDescent="0.25">
      <c r="A2144">
        <v>6</v>
      </c>
      <c r="C2144" t="s">
        <v>201</v>
      </c>
      <c r="G2144" s="1" t="s">
        <v>187</v>
      </c>
      <c r="I2144" s="1" t="s">
        <v>77</v>
      </c>
      <c r="J2144">
        <v>16</v>
      </c>
      <c r="K2144" t="s">
        <v>60</v>
      </c>
      <c r="W2144" s="1" t="s">
        <v>586</v>
      </c>
      <c r="AB2144" t="s">
        <v>86</v>
      </c>
      <c r="AC2144" t="str">
        <f t="shared" si="47"/>
        <v>A2-16SO-A6</v>
      </c>
      <c r="AF2144" t="s">
        <v>244</v>
      </c>
    </row>
    <row r="2145" spans="1:32" x14ac:dyDescent="0.25">
      <c r="A2145">
        <v>7</v>
      </c>
      <c r="C2145" t="s">
        <v>201</v>
      </c>
      <c r="G2145" s="1" t="s">
        <v>187</v>
      </c>
      <c r="I2145" s="1" t="s">
        <v>77</v>
      </c>
      <c r="J2145">
        <v>16</v>
      </c>
      <c r="K2145" t="s">
        <v>60</v>
      </c>
      <c r="W2145" s="1" t="s">
        <v>586</v>
      </c>
      <c r="AB2145" t="s">
        <v>86</v>
      </c>
      <c r="AC2145" t="str">
        <f t="shared" si="47"/>
        <v>A2-16SO-A7</v>
      </c>
      <c r="AF2145" t="s">
        <v>164</v>
      </c>
    </row>
    <row r="2146" spans="1:32" x14ac:dyDescent="0.25">
      <c r="A2146">
        <v>8</v>
      </c>
      <c r="C2146" t="s">
        <v>58</v>
      </c>
      <c r="G2146" s="1" t="s">
        <v>187</v>
      </c>
      <c r="I2146" s="1" t="s">
        <v>77</v>
      </c>
      <c r="J2146">
        <v>16</v>
      </c>
      <c r="K2146" t="s">
        <v>60</v>
      </c>
      <c r="W2146" s="1" t="s">
        <v>586</v>
      </c>
      <c r="AB2146" t="s">
        <v>86</v>
      </c>
      <c r="AC2146" t="str">
        <f t="shared" si="47"/>
        <v>A2-16SO-A8</v>
      </c>
      <c r="AF2146" t="s">
        <v>166</v>
      </c>
    </row>
    <row r="2147" spans="1:32" x14ac:dyDescent="0.25">
      <c r="A2147">
        <v>9</v>
      </c>
      <c r="C2147" t="s">
        <v>58</v>
      </c>
      <c r="G2147" s="1" t="s">
        <v>187</v>
      </c>
      <c r="I2147" s="1" t="s">
        <v>77</v>
      </c>
      <c r="J2147">
        <v>16</v>
      </c>
      <c r="K2147" t="s">
        <v>60</v>
      </c>
      <c r="W2147" s="1" t="s">
        <v>586</v>
      </c>
      <c r="AB2147" t="s">
        <v>86</v>
      </c>
      <c r="AC2147" t="str">
        <f t="shared" si="47"/>
        <v>A2-16SO-A9</v>
      </c>
      <c r="AF2147" t="s">
        <v>133</v>
      </c>
    </row>
    <row r="2148" spans="1:32" x14ac:dyDescent="0.25">
      <c r="A2148">
        <v>10</v>
      </c>
      <c r="C2148" t="s">
        <v>58</v>
      </c>
      <c r="G2148" s="1" t="s">
        <v>187</v>
      </c>
      <c r="I2148" s="1" t="s">
        <v>77</v>
      </c>
      <c r="J2148">
        <v>16</v>
      </c>
      <c r="K2148" t="s">
        <v>60</v>
      </c>
      <c r="W2148" s="1" t="s">
        <v>586</v>
      </c>
      <c r="AB2148" t="s">
        <v>86</v>
      </c>
      <c r="AC2148" t="str">
        <f t="shared" si="47"/>
        <v>A2-16SO-A10</v>
      </c>
      <c r="AF2148" t="s">
        <v>138</v>
      </c>
    </row>
    <row r="2149" spans="1:32" x14ac:dyDescent="0.25">
      <c r="A2149">
        <v>11</v>
      </c>
      <c r="C2149" t="s">
        <v>58</v>
      </c>
      <c r="G2149" s="1" t="s">
        <v>187</v>
      </c>
      <c r="I2149" s="1" t="s">
        <v>77</v>
      </c>
      <c r="J2149">
        <v>16</v>
      </c>
      <c r="K2149" t="s">
        <v>60</v>
      </c>
      <c r="W2149" s="1" t="s">
        <v>586</v>
      </c>
      <c r="AB2149" t="s">
        <v>86</v>
      </c>
      <c r="AC2149" t="str">
        <f t="shared" si="47"/>
        <v>A2-16SO-A11</v>
      </c>
      <c r="AF2149" t="s">
        <v>237</v>
      </c>
    </row>
    <row r="2150" spans="1:32" x14ac:dyDescent="0.25">
      <c r="A2150">
        <v>12</v>
      </c>
      <c r="C2150" t="s">
        <v>58</v>
      </c>
      <c r="G2150" s="1" t="s">
        <v>187</v>
      </c>
      <c r="I2150" s="1" t="s">
        <v>77</v>
      </c>
      <c r="J2150">
        <v>16</v>
      </c>
      <c r="K2150" t="s">
        <v>60</v>
      </c>
      <c r="W2150" s="1" t="s">
        <v>586</v>
      </c>
      <c r="AB2150" t="s">
        <v>86</v>
      </c>
      <c r="AC2150" t="str">
        <f t="shared" si="47"/>
        <v>A2-16SO-A12</v>
      </c>
      <c r="AF2150" t="s">
        <v>284</v>
      </c>
    </row>
    <row r="2151" spans="1:32" x14ac:dyDescent="0.25">
      <c r="A2151">
        <v>13</v>
      </c>
      <c r="C2151" t="s">
        <v>58</v>
      </c>
      <c r="G2151" s="1" t="s">
        <v>187</v>
      </c>
      <c r="I2151" s="1" t="s">
        <v>77</v>
      </c>
      <c r="J2151">
        <v>16</v>
      </c>
      <c r="K2151" t="s">
        <v>60</v>
      </c>
      <c r="W2151" s="1" t="s">
        <v>586</v>
      </c>
      <c r="AB2151" t="s">
        <v>86</v>
      </c>
      <c r="AC2151" t="str">
        <f t="shared" si="47"/>
        <v>A2-16SO-C1</v>
      </c>
      <c r="AF2151" t="s">
        <v>146</v>
      </c>
    </row>
    <row r="2152" spans="1:32" x14ac:dyDescent="0.25">
      <c r="A2152">
        <v>14</v>
      </c>
      <c r="C2152" t="s">
        <v>58</v>
      </c>
      <c r="G2152" s="1" t="s">
        <v>187</v>
      </c>
      <c r="I2152" s="1" t="s">
        <v>77</v>
      </c>
      <c r="J2152">
        <v>16</v>
      </c>
      <c r="K2152" t="s">
        <v>60</v>
      </c>
      <c r="W2152" s="1" t="s">
        <v>586</v>
      </c>
      <c r="AB2152" t="s">
        <v>86</v>
      </c>
      <c r="AC2152" t="str">
        <f t="shared" si="47"/>
        <v>A2-16SO-C2</v>
      </c>
      <c r="AF2152" t="s">
        <v>149</v>
      </c>
    </row>
    <row r="2153" spans="1:32" x14ac:dyDescent="0.25">
      <c r="A2153">
        <v>15</v>
      </c>
      <c r="C2153" t="s">
        <v>58</v>
      </c>
      <c r="G2153" s="1" t="s">
        <v>187</v>
      </c>
      <c r="I2153" s="1" t="s">
        <v>77</v>
      </c>
      <c r="J2153">
        <v>16</v>
      </c>
      <c r="K2153" t="s">
        <v>60</v>
      </c>
      <c r="W2153" s="1" t="s">
        <v>586</v>
      </c>
      <c r="AB2153" t="s">
        <v>86</v>
      </c>
      <c r="AC2153" t="str">
        <f t="shared" si="47"/>
        <v>A2-16SO-C3</v>
      </c>
      <c r="AF2153" t="s">
        <v>301</v>
      </c>
    </row>
    <row r="2154" spans="1:32" x14ac:dyDescent="0.25">
      <c r="A2154">
        <v>16</v>
      </c>
      <c r="C2154" t="s">
        <v>58</v>
      </c>
      <c r="G2154" s="1" t="s">
        <v>187</v>
      </c>
      <c r="I2154" s="1" t="s">
        <v>77</v>
      </c>
      <c r="J2154">
        <v>16</v>
      </c>
      <c r="K2154" t="s">
        <v>60</v>
      </c>
      <c r="W2154" s="1" t="s">
        <v>586</v>
      </c>
      <c r="AB2154" t="s">
        <v>86</v>
      </c>
      <c r="AC2154" t="str">
        <f t="shared" si="47"/>
        <v>A2-16SO-C4</v>
      </c>
      <c r="AF2154" t="s">
        <v>161</v>
      </c>
    </row>
    <row r="2155" spans="1:32" x14ac:dyDescent="0.25">
      <c r="A2155">
        <v>17</v>
      </c>
      <c r="C2155" t="s">
        <v>58</v>
      </c>
      <c r="G2155" s="1" t="s">
        <v>187</v>
      </c>
      <c r="I2155" s="1" t="s">
        <v>77</v>
      </c>
      <c r="J2155">
        <v>16</v>
      </c>
      <c r="K2155" t="s">
        <v>60</v>
      </c>
      <c r="W2155" s="1" t="s">
        <v>586</v>
      </c>
      <c r="AB2155" t="s">
        <v>86</v>
      </c>
      <c r="AC2155" t="str">
        <f t="shared" si="47"/>
        <v>A2-16SO-C5</v>
      </c>
      <c r="AF2155" t="s">
        <v>123</v>
      </c>
    </row>
    <row r="2156" spans="1:32" x14ac:dyDescent="0.25">
      <c r="A2156">
        <v>18</v>
      </c>
      <c r="C2156" t="s">
        <v>58</v>
      </c>
      <c r="G2156" s="1" t="s">
        <v>187</v>
      </c>
      <c r="I2156" s="1" t="s">
        <v>77</v>
      </c>
      <c r="J2156">
        <v>16</v>
      </c>
      <c r="K2156" t="s">
        <v>60</v>
      </c>
      <c r="W2156" s="1" t="s">
        <v>586</v>
      </c>
      <c r="AB2156" t="s">
        <v>86</v>
      </c>
      <c r="AC2156" t="str">
        <f t="shared" si="47"/>
        <v>A2-16SO-C6</v>
      </c>
      <c r="AF2156" t="s">
        <v>168</v>
      </c>
    </row>
    <row r="2157" spans="1:32" x14ac:dyDescent="0.25">
      <c r="A2157">
        <v>19</v>
      </c>
      <c r="C2157" t="s">
        <v>58</v>
      </c>
      <c r="G2157" s="1" t="s">
        <v>187</v>
      </c>
      <c r="I2157" s="1" t="s">
        <v>77</v>
      </c>
      <c r="J2157">
        <v>16</v>
      </c>
      <c r="K2157" t="s">
        <v>60</v>
      </c>
      <c r="W2157" s="1" t="s">
        <v>586</v>
      </c>
      <c r="AB2157" t="s">
        <v>86</v>
      </c>
      <c r="AC2157" t="str">
        <f t="shared" si="47"/>
        <v>A2-16SO-C7</v>
      </c>
      <c r="AF2157" t="s">
        <v>135</v>
      </c>
    </row>
    <row r="2158" spans="1:32" x14ac:dyDescent="0.25">
      <c r="A2158">
        <v>20</v>
      </c>
      <c r="C2158" t="s">
        <v>58</v>
      </c>
      <c r="G2158" s="1" t="s">
        <v>187</v>
      </c>
      <c r="I2158" s="1" t="s">
        <v>77</v>
      </c>
      <c r="J2158">
        <v>16</v>
      </c>
      <c r="K2158" t="s">
        <v>60</v>
      </c>
      <c r="W2158" s="1" t="s">
        <v>586</v>
      </c>
      <c r="AB2158" t="s">
        <v>86</v>
      </c>
      <c r="AC2158" t="str">
        <f t="shared" si="47"/>
        <v>A2-16SO-C8</v>
      </c>
      <c r="AF2158" t="s">
        <v>238</v>
      </c>
    </row>
    <row r="2159" spans="1:32" x14ac:dyDescent="0.25">
      <c r="A2159">
        <v>21</v>
      </c>
      <c r="C2159" t="s">
        <v>58</v>
      </c>
      <c r="G2159" s="1" t="s">
        <v>187</v>
      </c>
      <c r="I2159" s="1" t="s">
        <v>77</v>
      </c>
      <c r="J2159">
        <v>16</v>
      </c>
      <c r="K2159" t="s">
        <v>60</v>
      </c>
      <c r="W2159" s="1" t="s">
        <v>586</v>
      </c>
      <c r="AB2159" t="s">
        <v>86</v>
      </c>
      <c r="AC2159" t="str">
        <f t="shared" si="47"/>
        <v>A2-16SO-C9</v>
      </c>
      <c r="AF2159" t="s">
        <v>176</v>
      </c>
    </row>
    <row r="2160" spans="1:32" x14ac:dyDescent="0.25">
      <c r="A2160">
        <v>22</v>
      </c>
      <c r="C2160" t="s">
        <v>58</v>
      </c>
      <c r="G2160" s="1" t="s">
        <v>187</v>
      </c>
      <c r="I2160" s="1" t="s">
        <v>77</v>
      </c>
      <c r="J2160">
        <v>16</v>
      </c>
      <c r="K2160" t="s">
        <v>60</v>
      </c>
      <c r="W2160" s="1" t="s">
        <v>586</v>
      </c>
      <c r="AB2160" t="s">
        <v>86</v>
      </c>
      <c r="AC2160" t="str">
        <f t="shared" si="47"/>
        <v>A2-16SO-C10</v>
      </c>
      <c r="AF2160" t="s">
        <v>126</v>
      </c>
    </row>
    <row r="2161" spans="1:32" x14ac:dyDescent="0.25">
      <c r="A2161">
        <v>23</v>
      </c>
      <c r="C2161" t="s">
        <v>58</v>
      </c>
      <c r="G2161" s="1" t="s">
        <v>187</v>
      </c>
      <c r="I2161" s="1" t="s">
        <v>77</v>
      </c>
      <c r="J2161">
        <v>16</v>
      </c>
      <c r="K2161" t="s">
        <v>60</v>
      </c>
      <c r="W2161" s="1" t="s">
        <v>586</v>
      </c>
      <c r="AB2161" t="s">
        <v>86</v>
      </c>
      <c r="AC2161" t="str">
        <f t="shared" si="47"/>
        <v>A2-16SO-C11</v>
      </c>
      <c r="AF2161" t="s">
        <v>144</v>
      </c>
    </row>
    <row r="2162" spans="1:32" x14ac:dyDescent="0.25">
      <c r="A2162">
        <v>24</v>
      </c>
      <c r="C2162" t="s">
        <v>58</v>
      </c>
      <c r="G2162" s="1" t="s">
        <v>187</v>
      </c>
      <c r="I2162" s="1" t="s">
        <v>77</v>
      </c>
      <c r="J2162">
        <v>16</v>
      </c>
      <c r="K2162" t="s">
        <v>60</v>
      </c>
      <c r="W2162" s="1" t="s">
        <v>586</v>
      </c>
      <c r="AB2162" t="s">
        <v>86</v>
      </c>
      <c r="AC2162" t="str">
        <f t="shared" si="47"/>
        <v>A2-16SO-C12</v>
      </c>
      <c r="AF2162" t="s">
        <v>303</v>
      </c>
    </row>
    <row r="2163" spans="1:32" x14ac:dyDescent="0.25">
      <c r="A2163">
        <v>25</v>
      </c>
      <c r="C2163" t="s">
        <v>58</v>
      </c>
      <c r="G2163" s="1" t="s">
        <v>187</v>
      </c>
      <c r="I2163" s="1" t="s">
        <v>77</v>
      </c>
      <c r="J2163">
        <v>16</v>
      </c>
      <c r="K2163" t="s">
        <v>60</v>
      </c>
      <c r="W2163" s="1" t="s">
        <v>586</v>
      </c>
      <c r="AB2163" t="s">
        <v>86</v>
      </c>
      <c r="AC2163" t="str">
        <f t="shared" si="47"/>
        <v>A2-16SO-F1</v>
      </c>
      <c r="AF2163" t="s">
        <v>157</v>
      </c>
    </row>
    <row r="2164" spans="1:32" x14ac:dyDescent="0.25">
      <c r="A2164">
        <v>26</v>
      </c>
      <c r="C2164" t="s">
        <v>58</v>
      </c>
      <c r="G2164" s="1" t="s">
        <v>187</v>
      </c>
      <c r="I2164" s="1" t="s">
        <v>77</v>
      </c>
      <c r="J2164">
        <v>16</v>
      </c>
      <c r="K2164" t="s">
        <v>60</v>
      </c>
      <c r="W2164" s="1" t="s">
        <v>586</v>
      </c>
      <c r="AB2164" t="s">
        <v>86</v>
      </c>
      <c r="AC2164" t="str">
        <f t="shared" ref="AC2164:AC2176" si="48">"A2-16"&amp;AB2164&amp;"-"&amp;AF2164</f>
        <v>A2-16SO-F2</v>
      </c>
      <c r="AF2164" t="s">
        <v>370</v>
      </c>
    </row>
    <row r="2165" spans="1:32" x14ac:dyDescent="0.25">
      <c r="A2165">
        <v>27</v>
      </c>
      <c r="C2165" t="s">
        <v>58</v>
      </c>
      <c r="G2165" s="1" t="s">
        <v>187</v>
      </c>
      <c r="I2165" s="1" t="s">
        <v>77</v>
      </c>
      <c r="J2165">
        <v>16</v>
      </c>
      <c r="K2165" t="s">
        <v>60</v>
      </c>
      <c r="W2165" s="1" t="s">
        <v>586</v>
      </c>
      <c r="AB2165" t="s">
        <v>86</v>
      </c>
      <c r="AC2165" t="str">
        <f t="shared" si="48"/>
        <v>A2-16SO-F3</v>
      </c>
      <c r="AF2165" t="s">
        <v>241</v>
      </c>
    </row>
    <row r="2166" spans="1:32" x14ac:dyDescent="0.25">
      <c r="A2166">
        <v>28</v>
      </c>
      <c r="C2166" t="s">
        <v>58</v>
      </c>
      <c r="G2166" s="1" t="s">
        <v>187</v>
      </c>
      <c r="I2166" s="1" t="s">
        <v>77</v>
      </c>
      <c r="J2166">
        <v>16</v>
      </c>
      <c r="K2166" t="s">
        <v>60</v>
      </c>
      <c r="W2166" s="1" t="s">
        <v>586</v>
      </c>
      <c r="AB2166" t="s">
        <v>86</v>
      </c>
      <c r="AC2166" t="str">
        <f t="shared" si="48"/>
        <v>A2-16SO-F4</v>
      </c>
      <c r="AF2166" t="s">
        <v>150</v>
      </c>
    </row>
    <row r="2167" spans="1:32" x14ac:dyDescent="0.25">
      <c r="A2167">
        <v>29</v>
      </c>
      <c r="C2167" t="s">
        <v>58</v>
      </c>
      <c r="G2167" s="1" t="s">
        <v>187</v>
      </c>
      <c r="I2167" s="1" t="s">
        <v>77</v>
      </c>
      <c r="J2167">
        <v>16</v>
      </c>
      <c r="K2167" t="s">
        <v>60</v>
      </c>
      <c r="W2167" s="1" t="s">
        <v>586</v>
      </c>
      <c r="AB2167" t="s">
        <v>86</v>
      </c>
      <c r="AC2167" t="str">
        <f t="shared" si="48"/>
        <v>A2-16SO-F5</v>
      </c>
      <c r="AF2167" t="s">
        <v>250</v>
      </c>
    </row>
    <row r="2168" spans="1:32" x14ac:dyDescent="0.25">
      <c r="A2168">
        <v>30</v>
      </c>
      <c r="C2168" t="s">
        <v>58</v>
      </c>
      <c r="G2168" s="1" t="s">
        <v>187</v>
      </c>
      <c r="I2168" s="1" t="s">
        <v>77</v>
      </c>
      <c r="J2168">
        <v>16</v>
      </c>
      <c r="K2168" t="s">
        <v>60</v>
      </c>
      <c r="W2168" s="1" t="s">
        <v>586</v>
      </c>
      <c r="AB2168" t="s">
        <v>86</v>
      </c>
      <c r="AC2168" t="str">
        <f t="shared" si="48"/>
        <v>A2-16SO-F6</v>
      </c>
      <c r="AF2168" t="s">
        <v>291</v>
      </c>
    </row>
    <row r="2169" spans="1:32" x14ac:dyDescent="0.25">
      <c r="A2169">
        <v>31</v>
      </c>
      <c r="C2169" t="s">
        <v>58</v>
      </c>
      <c r="G2169" s="1" t="s">
        <v>187</v>
      </c>
      <c r="I2169" s="1" t="s">
        <v>77</v>
      </c>
      <c r="J2169">
        <v>16</v>
      </c>
      <c r="K2169" t="s">
        <v>60</v>
      </c>
      <c r="W2169" s="1" t="s">
        <v>586</v>
      </c>
      <c r="AB2169" t="s">
        <v>86</v>
      </c>
      <c r="AC2169" t="str">
        <f t="shared" si="48"/>
        <v>A2-16SO-F7</v>
      </c>
      <c r="AF2169" t="s">
        <v>171</v>
      </c>
    </row>
    <row r="2170" spans="1:32" x14ac:dyDescent="0.25">
      <c r="A2170">
        <v>32</v>
      </c>
      <c r="C2170" t="s">
        <v>58</v>
      </c>
      <c r="G2170" s="1" t="s">
        <v>187</v>
      </c>
      <c r="I2170" s="1" t="s">
        <v>77</v>
      </c>
      <c r="J2170">
        <v>16</v>
      </c>
      <c r="K2170" t="s">
        <v>60</v>
      </c>
      <c r="W2170" s="1" t="s">
        <v>586</v>
      </c>
      <c r="AB2170" t="s">
        <v>86</v>
      </c>
      <c r="AC2170" t="str">
        <f t="shared" si="48"/>
        <v>A2-16SO-F8</v>
      </c>
      <c r="AF2170" t="s">
        <v>134</v>
      </c>
    </row>
    <row r="2171" spans="1:32" x14ac:dyDescent="0.25">
      <c r="A2171">
        <v>33</v>
      </c>
      <c r="C2171" t="s">
        <v>58</v>
      </c>
      <c r="G2171" s="1" t="s">
        <v>187</v>
      </c>
      <c r="I2171" s="1" t="s">
        <v>77</v>
      </c>
      <c r="J2171">
        <v>16</v>
      </c>
      <c r="K2171" t="s">
        <v>60</v>
      </c>
      <c r="W2171" s="1" t="s">
        <v>586</v>
      </c>
      <c r="AB2171" t="s">
        <v>86</v>
      </c>
      <c r="AC2171" t="str">
        <f t="shared" si="48"/>
        <v>A2-16SO-F9</v>
      </c>
      <c r="AF2171" t="s">
        <v>240</v>
      </c>
    </row>
    <row r="2172" spans="1:32" x14ac:dyDescent="0.25">
      <c r="A2172">
        <v>34</v>
      </c>
      <c r="C2172" t="s">
        <v>58</v>
      </c>
      <c r="G2172" s="1" t="s">
        <v>187</v>
      </c>
      <c r="I2172" s="1" t="s">
        <v>77</v>
      </c>
      <c r="J2172">
        <v>16</v>
      </c>
      <c r="K2172" t="s">
        <v>60</v>
      </c>
      <c r="W2172" s="1" t="s">
        <v>586</v>
      </c>
      <c r="AB2172" t="s">
        <v>86</v>
      </c>
      <c r="AC2172" t="str">
        <f t="shared" si="48"/>
        <v>A2-16SO-F10</v>
      </c>
      <c r="AF2172" t="s">
        <v>289</v>
      </c>
    </row>
    <row r="2173" spans="1:32" x14ac:dyDescent="0.25">
      <c r="A2173">
        <v>35</v>
      </c>
      <c r="C2173" t="s">
        <v>58</v>
      </c>
      <c r="G2173" s="1" t="s">
        <v>187</v>
      </c>
      <c r="I2173" s="1" t="s">
        <v>77</v>
      </c>
      <c r="J2173">
        <v>16</v>
      </c>
      <c r="K2173" t="s">
        <v>60</v>
      </c>
      <c r="W2173" s="1" t="s">
        <v>586</v>
      </c>
      <c r="AB2173" t="s">
        <v>86</v>
      </c>
      <c r="AC2173" t="str">
        <f t="shared" si="48"/>
        <v>A2-16SO-F11</v>
      </c>
      <c r="AF2173" t="s">
        <v>158</v>
      </c>
    </row>
    <row r="2174" spans="1:32" x14ac:dyDescent="0.25">
      <c r="A2174">
        <v>36</v>
      </c>
      <c r="C2174" t="s">
        <v>58</v>
      </c>
      <c r="G2174" s="1" t="s">
        <v>187</v>
      </c>
      <c r="I2174" s="1" t="s">
        <v>77</v>
      </c>
      <c r="J2174">
        <v>16</v>
      </c>
      <c r="K2174" t="s">
        <v>60</v>
      </c>
      <c r="W2174" s="1" t="s">
        <v>586</v>
      </c>
      <c r="AB2174" t="s">
        <v>86</v>
      </c>
      <c r="AC2174" t="str">
        <f t="shared" si="48"/>
        <v>A2-16SO-F12</v>
      </c>
      <c r="AF2174" t="s">
        <v>121</v>
      </c>
    </row>
    <row r="2175" spans="1:32" x14ac:dyDescent="0.25">
      <c r="A2175">
        <v>37</v>
      </c>
      <c r="C2175" t="s">
        <v>58</v>
      </c>
      <c r="G2175" s="1" t="s">
        <v>187</v>
      </c>
      <c r="I2175" s="1" t="s">
        <v>77</v>
      </c>
      <c r="J2175">
        <v>16</v>
      </c>
      <c r="K2175" t="s">
        <v>60</v>
      </c>
      <c r="W2175" s="1" t="s">
        <v>586</v>
      </c>
      <c r="AB2175" t="s">
        <v>86</v>
      </c>
      <c r="AC2175" t="str">
        <f t="shared" si="48"/>
        <v>A2-16SO-H1</v>
      </c>
      <c r="AF2175" t="s">
        <v>239</v>
      </c>
    </row>
    <row r="2176" spans="1:32" x14ac:dyDescent="0.25">
      <c r="A2176">
        <v>38</v>
      </c>
      <c r="C2176" t="s">
        <v>58</v>
      </c>
      <c r="G2176" s="1" t="s">
        <v>187</v>
      </c>
      <c r="I2176" s="1" t="s">
        <v>77</v>
      </c>
      <c r="J2176">
        <v>16</v>
      </c>
      <c r="K2176" t="s">
        <v>60</v>
      </c>
      <c r="W2176" s="1" t="s">
        <v>586</v>
      </c>
      <c r="AB2176" t="s">
        <v>86</v>
      </c>
      <c r="AC2176" t="str">
        <f t="shared" si="48"/>
        <v>A2-16SO-H2</v>
      </c>
      <c r="AF2176" t="s">
        <v>122</v>
      </c>
    </row>
    <row r="2177" spans="1:49" x14ac:dyDescent="0.25">
      <c r="A2177">
        <v>1</v>
      </c>
      <c r="C2177" t="s">
        <v>201</v>
      </c>
      <c r="G2177" s="1" t="s">
        <v>187</v>
      </c>
      <c r="I2177" s="1" t="s">
        <v>78</v>
      </c>
      <c r="J2177">
        <v>17</v>
      </c>
      <c r="K2177" t="s">
        <v>60</v>
      </c>
      <c r="W2177" s="1" t="s">
        <v>587</v>
      </c>
      <c r="AB2177" t="s">
        <v>85</v>
      </c>
      <c r="AC2177" t="str">
        <f t="shared" ref="AC2177:AC2188" si="49">"A2-17"&amp;AB2177&amp;"-"&amp;AF2177</f>
        <v>A2-17RT-A1</v>
      </c>
      <c r="AD2177" s="8">
        <v>43423</v>
      </c>
      <c r="AE2177" s="83">
        <f>AD2177-I2177</f>
        <v>64</v>
      </c>
      <c r="AF2177" t="s">
        <v>247</v>
      </c>
      <c r="AG2177" t="s">
        <v>956</v>
      </c>
      <c r="AN2177" t="s">
        <v>1830</v>
      </c>
      <c r="AV2177" s="8">
        <v>43474</v>
      </c>
      <c r="AW2177">
        <v>1</v>
      </c>
    </row>
    <row r="2178" spans="1:49" x14ac:dyDescent="0.25">
      <c r="A2178">
        <v>2</v>
      </c>
      <c r="C2178" t="s">
        <v>201</v>
      </c>
      <c r="G2178" s="1" t="s">
        <v>187</v>
      </c>
      <c r="I2178" s="1" t="s">
        <v>78</v>
      </c>
      <c r="J2178">
        <v>17</v>
      </c>
      <c r="K2178" t="s">
        <v>60</v>
      </c>
      <c r="W2178" s="1" t="s">
        <v>587</v>
      </c>
      <c r="AB2178" t="s">
        <v>85</v>
      </c>
      <c r="AC2178" t="str">
        <f t="shared" si="49"/>
        <v>A2-17RT-A2</v>
      </c>
      <c r="AF2178" t="s">
        <v>120</v>
      </c>
    </row>
    <row r="2179" spans="1:49" x14ac:dyDescent="0.25">
      <c r="A2179">
        <v>3</v>
      </c>
      <c r="C2179" t="s">
        <v>201</v>
      </c>
      <c r="G2179" s="1" t="s">
        <v>187</v>
      </c>
      <c r="I2179" s="1" t="s">
        <v>78</v>
      </c>
      <c r="J2179">
        <v>17</v>
      </c>
      <c r="K2179" t="s">
        <v>60</v>
      </c>
      <c r="W2179" s="1" t="s">
        <v>587</v>
      </c>
      <c r="AB2179" t="s">
        <v>85</v>
      </c>
      <c r="AC2179" t="str">
        <f t="shared" si="49"/>
        <v>A2-17RT-A3</v>
      </c>
      <c r="AF2179" t="s">
        <v>245</v>
      </c>
    </row>
    <row r="2180" spans="1:49" x14ac:dyDescent="0.25">
      <c r="A2180">
        <v>4</v>
      </c>
      <c r="C2180" t="s">
        <v>201</v>
      </c>
      <c r="G2180" s="1" t="s">
        <v>187</v>
      </c>
      <c r="I2180" s="1" t="s">
        <v>78</v>
      </c>
      <c r="J2180">
        <v>17</v>
      </c>
      <c r="K2180" t="s">
        <v>60</v>
      </c>
      <c r="W2180" s="1" t="s">
        <v>587</v>
      </c>
      <c r="AB2180" t="s">
        <v>85</v>
      </c>
      <c r="AC2180" t="str">
        <f t="shared" si="49"/>
        <v>A2-17RT-A4</v>
      </c>
      <c r="AD2180" s="8">
        <v>43427</v>
      </c>
      <c r="AE2180" s="83">
        <f>AD2180-I2180</f>
        <v>68</v>
      </c>
      <c r="AF2180" t="s">
        <v>252</v>
      </c>
      <c r="AG2180" t="s">
        <v>956</v>
      </c>
      <c r="AN2180" t="s">
        <v>1796</v>
      </c>
      <c r="AV2180" s="8">
        <v>43427</v>
      </c>
      <c r="AW2180">
        <v>1</v>
      </c>
    </row>
    <row r="2181" spans="1:49" x14ac:dyDescent="0.25">
      <c r="A2181">
        <v>5</v>
      </c>
      <c r="C2181" t="s">
        <v>201</v>
      </c>
      <c r="G2181" s="1" t="s">
        <v>187</v>
      </c>
      <c r="I2181" s="1" t="s">
        <v>78</v>
      </c>
      <c r="J2181">
        <v>17</v>
      </c>
      <c r="K2181" t="s">
        <v>60</v>
      </c>
      <c r="W2181" s="1" t="s">
        <v>587</v>
      </c>
      <c r="AB2181" t="s">
        <v>85</v>
      </c>
      <c r="AC2181" t="str">
        <f t="shared" si="49"/>
        <v>A2-17RT-A5</v>
      </c>
      <c r="AF2181" t="s">
        <v>246</v>
      </c>
    </row>
    <row r="2182" spans="1:49" x14ac:dyDescent="0.25">
      <c r="A2182">
        <v>6</v>
      </c>
      <c r="C2182" t="s">
        <v>201</v>
      </c>
      <c r="G2182" s="1" t="s">
        <v>187</v>
      </c>
      <c r="I2182" s="1" t="s">
        <v>78</v>
      </c>
      <c r="J2182">
        <v>17</v>
      </c>
      <c r="K2182" t="s">
        <v>60</v>
      </c>
      <c r="W2182" s="1" t="s">
        <v>587</v>
      </c>
      <c r="AB2182" t="s">
        <v>85</v>
      </c>
      <c r="AC2182" t="str">
        <f t="shared" si="49"/>
        <v>A2-17RT-A6</v>
      </c>
      <c r="AD2182" s="8">
        <v>43390</v>
      </c>
      <c r="AE2182">
        <v>31</v>
      </c>
      <c r="AF2182" t="s">
        <v>244</v>
      </c>
      <c r="AG2182" t="s">
        <v>956</v>
      </c>
      <c r="AH2182" s="8">
        <v>43391</v>
      </c>
      <c r="AI2182">
        <v>2</v>
      </c>
      <c r="AJ2182">
        <v>2</v>
      </c>
      <c r="AK2182" s="53">
        <v>0.83333333333333337</v>
      </c>
      <c r="AL2182" s="8">
        <v>43394</v>
      </c>
      <c r="AM2182" s="53">
        <v>0.6875</v>
      </c>
      <c r="AN2182" t="s">
        <v>1020</v>
      </c>
      <c r="AV2182" s="8">
        <v>43394</v>
      </c>
      <c r="AW2182">
        <v>1</v>
      </c>
    </row>
    <row r="2183" spans="1:49" x14ac:dyDescent="0.25">
      <c r="A2183">
        <v>7</v>
      </c>
      <c r="C2183" t="s">
        <v>201</v>
      </c>
      <c r="G2183" s="1" t="s">
        <v>187</v>
      </c>
      <c r="I2183" s="1" t="s">
        <v>78</v>
      </c>
      <c r="J2183">
        <v>17</v>
      </c>
      <c r="K2183" t="s">
        <v>60</v>
      </c>
      <c r="W2183" s="1" t="s">
        <v>587</v>
      </c>
      <c r="AB2183" t="s">
        <v>86</v>
      </c>
      <c r="AC2183" t="str">
        <f t="shared" si="49"/>
        <v>A2-17SO-A1</v>
      </c>
      <c r="AF2183" t="s">
        <v>247</v>
      </c>
    </row>
    <row r="2184" spans="1:49" x14ac:dyDescent="0.25">
      <c r="A2184">
        <v>8</v>
      </c>
      <c r="C2184" t="s">
        <v>201</v>
      </c>
      <c r="G2184" s="1" t="s">
        <v>187</v>
      </c>
      <c r="I2184" s="1" t="s">
        <v>78</v>
      </c>
      <c r="J2184">
        <v>17</v>
      </c>
      <c r="K2184" t="s">
        <v>60</v>
      </c>
      <c r="W2184" s="1" t="s">
        <v>587</v>
      </c>
      <c r="AB2184" t="s">
        <v>86</v>
      </c>
      <c r="AC2184" t="str">
        <f t="shared" si="49"/>
        <v>A2-17SO-A2</v>
      </c>
      <c r="AF2184" t="s">
        <v>120</v>
      </c>
    </row>
    <row r="2185" spans="1:49" x14ac:dyDescent="0.25">
      <c r="A2185">
        <v>9</v>
      </c>
      <c r="C2185" t="s">
        <v>201</v>
      </c>
      <c r="G2185" s="1" t="s">
        <v>187</v>
      </c>
      <c r="I2185" s="1" t="s">
        <v>78</v>
      </c>
      <c r="J2185">
        <v>17</v>
      </c>
      <c r="K2185" t="s">
        <v>60</v>
      </c>
      <c r="W2185" s="1" t="s">
        <v>587</v>
      </c>
      <c r="AB2185" t="s">
        <v>86</v>
      </c>
      <c r="AC2185" t="str">
        <f t="shared" si="49"/>
        <v>A2-17SO-A3</v>
      </c>
      <c r="AF2185" t="s">
        <v>245</v>
      </c>
    </row>
    <row r="2186" spans="1:49" x14ac:dyDescent="0.25">
      <c r="A2186">
        <v>10</v>
      </c>
      <c r="C2186" t="s">
        <v>201</v>
      </c>
      <c r="G2186" s="1" t="s">
        <v>187</v>
      </c>
      <c r="I2186" s="1" t="s">
        <v>78</v>
      </c>
      <c r="J2186">
        <v>17</v>
      </c>
      <c r="K2186" t="s">
        <v>60</v>
      </c>
      <c r="W2186" s="1" t="s">
        <v>587</v>
      </c>
      <c r="AB2186" t="s">
        <v>86</v>
      </c>
      <c r="AC2186" t="str">
        <f t="shared" si="49"/>
        <v>A2-17SO-A4</v>
      </c>
      <c r="AF2186" t="s">
        <v>252</v>
      </c>
    </row>
    <row r="2187" spans="1:49" x14ac:dyDescent="0.25">
      <c r="A2187">
        <v>11</v>
      </c>
      <c r="C2187" t="s">
        <v>201</v>
      </c>
      <c r="G2187" s="1" t="s">
        <v>187</v>
      </c>
      <c r="I2187" s="1" t="s">
        <v>78</v>
      </c>
      <c r="J2187">
        <v>17</v>
      </c>
      <c r="K2187" t="s">
        <v>60</v>
      </c>
      <c r="W2187" s="1" t="s">
        <v>587</v>
      </c>
      <c r="AB2187" t="s">
        <v>86</v>
      </c>
      <c r="AC2187" t="str">
        <f t="shared" si="49"/>
        <v>A2-17SO-A5</v>
      </c>
      <c r="AF2187" t="s">
        <v>246</v>
      </c>
    </row>
    <row r="2188" spans="1:49" x14ac:dyDescent="0.25">
      <c r="A2188">
        <v>12</v>
      </c>
      <c r="C2188" t="s">
        <v>201</v>
      </c>
      <c r="G2188" s="1" t="s">
        <v>187</v>
      </c>
      <c r="I2188" s="1" t="s">
        <v>78</v>
      </c>
      <c r="J2188">
        <v>17</v>
      </c>
      <c r="K2188" t="s">
        <v>60</v>
      </c>
      <c r="W2188" s="1" t="s">
        <v>587</v>
      </c>
      <c r="AB2188" t="s">
        <v>86</v>
      </c>
      <c r="AC2188" t="str">
        <f t="shared" si="49"/>
        <v>A2-17SO-A6</v>
      </c>
      <c r="AF2188" t="s">
        <v>244</v>
      </c>
    </row>
    <row r="2189" spans="1:49" x14ac:dyDescent="0.25">
      <c r="A2189">
        <v>13</v>
      </c>
      <c r="C2189" t="s">
        <v>201</v>
      </c>
      <c r="G2189" s="1" t="s">
        <v>187</v>
      </c>
      <c r="I2189" s="1" t="s">
        <v>78</v>
      </c>
      <c r="J2189">
        <v>17</v>
      </c>
      <c r="K2189" t="s">
        <v>60</v>
      </c>
      <c r="W2189" s="1" t="s">
        <v>587</v>
      </c>
      <c r="AB2189" t="s">
        <v>84</v>
      </c>
      <c r="AC2189" t="s">
        <v>1712</v>
      </c>
    </row>
    <row r="2190" spans="1:49" x14ac:dyDescent="0.25">
      <c r="A2190">
        <v>14</v>
      </c>
      <c r="C2190" t="s">
        <v>201</v>
      </c>
      <c r="G2190" s="1" t="s">
        <v>187</v>
      </c>
      <c r="I2190" s="1" t="s">
        <v>78</v>
      </c>
      <c r="J2190">
        <v>17</v>
      </c>
      <c r="K2190" t="s">
        <v>60</v>
      </c>
      <c r="W2190" s="1" t="s">
        <v>587</v>
      </c>
      <c r="AB2190" t="s">
        <v>84</v>
      </c>
      <c r="AC2190" t="s">
        <v>1713</v>
      </c>
    </row>
    <row r="2191" spans="1:49" x14ac:dyDescent="0.25">
      <c r="A2191">
        <v>15</v>
      </c>
      <c r="C2191" t="s">
        <v>58</v>
      </c>
      <c r="G2191" s="1" t="s">
        <v>187</v>
      </c>
      <c r="I2191" s="1" t="s">
        <v>78</v>
      </c>
      <c r="J2191">
        <v>17</v>
      </c>
      <c r="K2191" t="s">
        <v>60</v>
      </c>
      <c r="W2191" s="1" t="s">
        <v>587</v>
      </c>
      <c r="AB2191" t="s">
        <v>84</v>
      </c>
      <c r="AC2191" t="s">
        <v>1714</v>
      </c>
    </row>
    <row r="2192" spans="1:49" x14ac:dyDescent="0.25">
      <c r="A2192">
        <v>16</v>
      </c>
      <c r="C2192" t="s">
        <v>58</v>
      </c>
      <c r="G2192" s="1" t="s">
        <v>187</v>
      </c>
      <c r="I2192" s="1" t="s">
        <v>78</v>
      </c>
      <c r="J2192">
        <v>17</v>
      </c>
      <c r="K2192" t="s">
        <v>60</v>
      </c>
      <c r="W2192" s="1" t="s">
        <v>587</v>
      </c>
      <c r="AB2192" t="s">
        <v>84</v>
      </c>
      <c r="AC2192" t="s">
        <v>1715</v>
      </c>
    </row>
    <row r="2193" spans="1:29" x14ac:dyDescent="0.25">
      <c r="A2193">
        <v>17</v>
      </c>
      <c r="C2193" t="s">
        <v>58</v>
      </c>
      <c r="G2193" s="1" t="s">
        <v>187</v>
      </c>
      <c r="I2193" s="1" t="s">
        <v>78</v>
      </c>
      <c r="J2193">
        <v>17</v>
      </c>
      <c r="K2193" t="s">
        <v>60</v>
      </c>
      <c r="W2193" s="1" t="s">
        <v>587</v>
      </c>
      <c r="AB2193" t="s">
        <v>84</v>
      </c>
      <c r="AC2193" t="s">
        <v>1716</v>
      </c>
    </row>
    <row r="2194" spans="1:29" x14ac:dyDescent="0.25">
      <c r="A2194">
        <v>18</v>
      </c>
      <c r="C2194" t="s">
        <v>58</v>
      </c>
      <c r="G2194" s="1" t="s">
        <v>187</v>
      </c>
      <c r="I2194" s="1" t="s">
        <v>78</v>
      </c>
      <c r="J2194">
        <v>17</v>
      </c>
      <c r="K2194" t="s">
        <v>60</v>
      </c>
      <c r="W2194" s="1" t="s">
        <v>587</v>
      </c>
      <c r="AB2194" t="s">
        <v>84</v>
      </c>
      <c r="AC2194" t="s">
        <v>1717</v>
      </c>
    </row>
    <row r="2195" spans="1:29" x14ac:dyDescent="0.25">
      <c r="A2195">
        <v>19</v>
      </c>
      <c r="C2195" t="s">
        <v>58</v>
      </c>
      <c r="G2195" s="1" t="s">
        <v>187</v>
      </c>
      <c r="I2195" s="1" t="s">
        <v>78</v>
      </c>
      <c r="J2195">
        <v>17</v>
      </c>
      <c r="K2195" t="s">
        <v>60</v>
      </c>
      <c r="W2195" s="1" t="s">
        <v>587</v>
      </c>
      <c r="AB2195" t="s">
        <v>84</v>
      </c>
      <c r="AC2195" t="s">
        <v>1718</v>
      </c>
    </row>
    <row r="2196" spans="1:29" x14ac:dyDescent="0.25">
      <c r="A2196">
        <v>20</v>
      </c>
      <c r="C2196" t="s">
        <v>58</v>
      </c>
      <c r="G2196" s="1" t="s">
        <v>187</v>
      </c>
      <c r="I2196" s="1" t="s">
        <v>78</v>
      </c>
      <c r="J2196">
        <v>17</v>
      </c>
      <c r="K2196" t="s">
        <v>60</v>
      </c>
      <c r="W2196" s="1" t="s">
        <v>587</v>
      </c>
      <c r="AB2196" t="s">
        <v>84</v>
      </c>
      <c r="AC2196" t="s">
        <v>1719</v>
      </c>
    </row>
    <row r="2197" spans="1:29" x14ac:dyDescent="0.25">
      <c r="A2197">
        <v>21</v>
      </c>
      <c r="C2197" t="s">
        <v>58</v>
      </c>
      <c r="G2197" s="1" t="s">
        <v>187</v>
      </c>
      <c r="I2197" s="1" t="s">
        <v>78</v>
      </c>
      <c r="J2197">
        <v>17</v>
      </c>
      <c r="K2197" t="s">
        <v>60</v>
      </c>
      <c r="W2197" s="1" t="s">
        <v>587</v>
      </c>
      <c r="AB2197" t="s">
        <v>84</v>
      </c>
      <c r="AC2197" t="s">
        <v>1720</v>
      </c>
    </row>
    <row r="2198" spans="1:29" x14ac:dyDescent="0.25">
      <c r="A2198">
        <v>22</v>
      </c>
      <c r="C2198" t="s">
        <v>58</v>
      </c>
      <c r="G2198" s="1" t="s">
        <v>187</v>
      </c>
      <c r="I2198" s="1" t="s">
        <v>78</v>
      </c>
      <c r="J2198">
        <v>17</v>
      </c>
      <c r="K2198" t="s">
        <v>60</v>
      </c>
      <c r="W2198" s="1" t="s">
        <v>587</v>
      </c>
      <c r="AB2198" t="s">
        <v>84</v>
      </c>
      <c r="AC2198" t="s">
        <v>1721</v>
      </c>
    </row>
    <row r="2199" spans="1:29" x14ac:dyDescent="0.25">
      <c r="A2199">
        <v>23</v>
      </c>
      <c r="C2199" t="s">
        <v>58</v>
      </c>
      <c r="G2199" s="1" t="s">
        <v>187</v>
      </c>
      <c r="I2199" s="1" t="s">
        <v>78</v>
      </c>
      <c r="J2199">
        <v>17</v>
      </c>
      <c r="K2199" t="s">
        <v>60</v>
      </c>
      <c r="W2199" s="1" t="s">
        <v>587</v>
      </c>
      <c r="AB2199" t="s">
        <v>84</v>
      </c>
      <c r="AC2199" t="s">
        <v>1722</v>
      </c>
    </row>
    <row r="2200" spans="1:29" x14ac:dyDescent="0.25">
      <c r="A2200">
        <v>24</v>
      </c>
      <c r="C2200" t="s">
        <v>58</v>
      </c>
      <c r="G2200" s="1" t="s">
        <v>187</v>
      </c>
      <c r="I2200" s="1" t="s">
        <v>78</v>
      </c>
      <c r="J2200">
        <v>17</v>
      </c>
      <c r="K2200" t="s">
        <v>60</v>
      </c>
      <c r="W2200" s="1" t="s">
        <v>587</v>
      </c>
      <c r="AB2200" t="s">
        <v>84</v>
      </c>
      <c r="AC2200" t="s">
        <v>1723</v>
      </c>
    </row>
    <row r="2201" spans="1:29" x14ac:dyDescent="0.25">
      <c r="A2201">
        <v>25</v>
      </c>
      <c r="C2201" t="s">
        <v>58</v>
      </c>
      <c r="G2201" s="1" t="s">
        <v>187</v>
      </c>
      <c r="I2201" s="1" t="s">
        <v>78</v>
      </c>
      <c r="J2201">
        <v>17</v>
      </c>
      <c r="K2201" t="s">
        <v>60</v>
      </c>
      <c r="W2201" s="1" t="s">
        <v>587</v>
      </c>
      <c r="AB2201" t="s">
        <v>84</v>
      </c>
      <c r="AC2201" t="s">
        <v>1724</v>
      </c>
    </row>
    <row r="2202" spans="1:29" x14ac:dyDescent="0.25">
      <c r="A2202">
        <v>26</v>
      </c>
      <c r="C2202" t="s">
        <v>58</v>
      </c>
      <c r="G2202" s="1" t="s">
        <v>187</v>
      </c>
      <c r="I2202" s="1" t="s">
        <v>78</v>
      </c>
      <c r="J2202">
        <v>17</v>
      </c>
      <c r="K2202" t="s">
        <v>60</v>
      </c>
      <c r="W2202" s="1" t="s">
        <v>587</v>
      </c>
      <c r="AB2202" t="s">
        <v>84</v>
      </c>
      <c r="AC2202" t="s">
        <v>1725</v>
      </c>
    </row>
    <row r="2203" spans="1:29" x14ac:dyDescent="0.25">
      <c r="A2203">
        <v>27</v>
      </c>
      <c r="C2203" t="s">
        <v>58</v>
      </c>
      <c r="G2203" s="1" t="s">
        <v>187</v>
      </c>
      <c r="I2203" s="1" t="s">
        <v>78</v>
      </c>
      <c r="J2203">
        <v>17</v>
      </c>
      <c r="K2203" t="s">
        <v>60</v>
      </c>
      <c r="W2203" s="1" t="s">
        <v>587</v>
      </c>
      <c r="AB2203" t="s">
        <v>84</v>
      </c>
      <c r="AC2203" t="s">
        <v>1726</v>
      </c>
    </row>
    <row r="2204" spans="1:29" x14ac:dyDescent="0.25">
      <c r="A2204">
        <v>28</v>
      </c>
      <c r="C2204" t="s">
        <v>58</v>
      </c>
      <c r="G2204" s="1" t="s">
        <v>187</v>
      </c>
      <c r="I2204" s="1" t="s">
        <v>78</v>
      </c>
      <c r="J2204">
        <v>17</v>
      </c>
      <c r="K2204" t="s">
        <v>60</v>
      </c>
      <c r="W2204" s="1" t="s">
        <v>587</v>
      </c>
      <c r="AB2204" t="s">
        <v>84</v>
      </c>
      <c r="AC2204" t="s">
        <v>1727</v>
      </c>
    </row>
    <row r="2205" spans="1:29" x14ac:dyDescent="0.25">
      <c r="A2205">
        <v>29</v>
      </c>
      <c r="C2205" t="s">
        <v>58</v>
      </c>
      <c r="G2205" s="1" t="s">
        <v>187</v>
      </c>
      <c r="I2205" s="1" t="s">
        <v>78</v>
      </c>
      <c r="J2205">
        <v>17</v>
      </c>
      <c r="K2205" t="s">
        <v>60</v>
      </c>
      <c r="W2205" s="1" t="s">
        <v>587</v>
      </c>
      <c r="AB2205" t="s">
        <v>84</v>
      </c>
      <c r="AC2205" t="s">
        <v>1728</v>
      </c>
    </row>
    <row r="2206" spans="1:29" x14ac:dyDescent="0.25">
      <c r="A2206">
        <v>30</v>
      </c>
      <c r="C2206" t="s">
        <v>58</v>
      </c>
      <c r="G2206" s="1" t="s">
        <v>187</v>
      </c>
      <c r="I2206" s="1" t="s">
        <v>78</v>
      </c>
      <c r="J2206">
        <v>17</v>
      </c>
      <c r="K2206" t="s">
        <v>60</v>
      </c>
      <c r="W2206" s="1" t="s">
        <v>587</v>
      </c>
      <c r="AB2206" t="s">
        <v>84</v>
      </c>
      <c r="AC2206" t="s">
        <v>1729</v>
      </c>
    </row>
    <row r="2207" spans="1:29" x14ac:dyDescent="0.25">
      <c r="A2207">
        <v>31</v>
      </c>
      <c r="C2207" t="s">
        <v>58</v>
      </c>
      <c r="G2207" s="1" t="s">
        <v>187</v>
      </c>
      <c r="I2207" s="1" t="s">
        <v>78</v>
      </c>
      <c r="J2207">
        <v>17</v>
      </c>
      <c r="K2207" t="s">
        <v>60</v>
      </c>
      <c r="W2207" s="1" t="s">
        <v>587</v>
      </c>
      <c r="AB2207" t="s">
        <v>84</v>
      </c>
      <c r="AC2207" t="s">
        <v>1730</v>
      </c>
    </row>
    <row r="2208" spans="1:29" x14ac:dyDescent="0.25">
      <c r="A2208">
        <v>32</v>
      </c>
      <c r="C2208" t="s">
        <v>58</v>
      </c>
      <c r="G2208" s="1" t="s">
        <v>187</v>
      </c>
      <c r="I2208" s="1" t="s">
        <v>78</v>
      </c>
      <c r="J2208">
        <v>17</v>
      </c>
      <c r="K2208" t="s">
        <v>60</v>
      </c>
      <c r="W2208" s="1" t="s">
        <v>587</v>
      </c>
      <c r="AB2208" t="s">
        <v>84</v>
      </c>
      <c r="AC2208" t="s">
        <v>1731</v>
      </c>
    </row>
    <row r="2209" spans="1:49" x14ac:dyDescent="0.25">
      <c r="A2209">
        <v>33</v>
      </c>
      <c r="C2209" t="s">
        <v>58</v>
      </c>
      <c r="G2209" s="1" t="s">
        <v>187</v>
      </c>
      <c r="I2209" s="1" t="s">
        <v>78</v>
      </c>
      <c r="J2209">
        <v>17</v>
      </c>
      <c r="K2209" t="s">
        <v>60</v>
      </c>
      <c r="W2209" s="1" t="s">
        <v>587</v>
      </c>
      <c r="AB2209" t="s">
        <v>84</v>
      </c>
      <c r="AC2209" t="s">
        <v>1732</v>
      </c>
    </row>
    <row r="2210" spans="1:49" x14ac:dyDescent="0.25">
      <c r="A2210">
        <v>34</v>
      </c>
      <c r="C2210" t="s">
        <v>58</v>
      </c>
      <c r="G2210" s="1" t="s">
        <v>187</v>
      </c>
      <c r="I2210" s="1" t="s">
        <v>78</v>
      </c>
      <c r="J2210">
        <v>17</v>
      </c>
      <c r="K2210" t="s">
        <v>60</v>
      </c>
      <c r="W2210" s="1" t="s">
        <v>587</v>
      </c>
      <c r="AB2210" t="s">
        <v>84</v>
      </c>
      <c r="AC2210" t="s">
        <v>1733</v>
      </c>
    </row>
    <row r="2211" spans="1:49" x14ac:dyDescent="0.25">
      <c r="A2211">
        <v>35</v>
      </c>
      <c r="C2211" t="s">
        <v>58</v>
      </c>
      <c r="G2211" s="1" t="s">
        <v>187</v>
      </c>
      <c r="I2211" s="1" t="s">
        <v>78</v>
      </c>
      <c r="J2211">
        <v>17</v>
      </c>
      <c r="K2211" t="s">
        <v>60</v>
      </c>
      <c r="W2211" s="1" t="s">
        <v>587</v>
      </c>
      <c r="AB2211" t="s">
        <v>84</v>
      </c>
      <c r="AC2211" t="s">
        <v>1734</v>
      </c>
    </row>
    <row r="2212" spans="1:49" x14ac:dyDescent="0.25">
      <c r="A2212">
        <v>36</v>
      </c>
      <c r="C2212" t="s">
        <v>58</v>
      </c>
      <c r="G2212" s="1" t="s">
        <v>187</v>
      </c>
      <c r="I2212" s="1" t="s">
        <v>78</v>
      </c>
      <c r="J2212">
        <v>17</v>
      </c>
      <c r="K2212" t="s">
        <v>60</v>
      </c>
      <c r="W2212" s="1" t="s">
        <v>587</v>
      </c>
      <c r="AB2212" t="s">
        <v>84</v>
      </c>
      <c r="AC2212" t="s">
        <v>1735</v>
      </c>
    </row>
    <row r="2213" spans="1:49" x14ac:dyDescent="0.25">
      <c r="A2213">
        <v>37</v>
      </c>
      <c r="C2213" t="s">
        <v>58</v>
      </c>
      <c r="G2213" s="1" t="s">
        <v>187</v>
      </c>
      <c r="I2213" s="1" t="s">
        <v>78</v>
      </c>
      <c r="J2213">
        <v>17</v>
      </c>
      <c r="K2213" t="s">
        <v>60</v>
      </c>
      <c r="W2213" s="1" t="s">
        <v>587</v>
      </c>
      <c r="AB2213" t="s">
        <v>84</v>
      </c>
      <c r="AC2213" t="s">
        <v>1736</v>
      </c>
    </row>
    <row r="2214" spans="1:49" x14ac:dyDescent="0.25">
      <c r="A2214">
        <v>38</v>
      </c>
      <c r="C2214" t="s">
        <v>58</v>
      </c>
      <c r="G2214" s="1" t="s">
        <v>187</v>
      </c>
      <c r="I2214" s="1" t="s">
        <v>78</v>
      </c>
      <c r="J2214">
        <v>17</v>
      </c>
      <c r="K2214" t="s">
        <v>60</v>
      </c>
      <c r="W2214" s="1" t="s">
        <v>587</v>
      </c>
      <c r="AB2214" t="s">
        <v>84</v>
      </c>
      <c r="AC2214" t="s">
        <v>1737</v>
      </c>
    </row>
    <row r="2215" spans="1:49" x14ac:dyDescent="0.25">
      <c r="A2215">
        <v>39</v>
      </c>
      <c r="C2215" t="s">
        <v>58</v>
      </c>
      <c r="G2215" s="1" t="s">
        <v>187</v>
      </c>
      <c r="I2215" s="1" t="s">
        <v>78</v>
      </c>
      <c r="J2215">
        <v>17</v>
      </c>
      <c r="K2215" t="s">
        <v>60</v>
      </c>
      <c r="W2215" s="1" t="s">
        <v>587</v>
      </c>
      <c r="AB2215" t="s">
        <v>84</v>
      </c>
      <c r="AC2215" t="s">
        <v>1738</v>
      </c>
    </row>
    <row r="2216" spans="1:49" x14ac:dyDescent="0.25">
      <c r="A2216">
        <v>40</v>
      </c>
      <c r="C2216" t="s">
        <v>58</v>
      </c>
      <c r="G2216" s="1" t="s">
        <v>187</v>
      </c>
      <c r="I2216" s="1" t="s">
        <v>78</v>
      </c>
      <c r="J2216">
        <v>17</v>
      </c>
      <c r="K2216" t="s">
        <v>60</v>
      </c>
      <c r="W2216" s="1" t="s">
        <v>587</v>
      </c>
      <c r="AB2216" t="s">
        <v>84</v>
      </c>
      <c r="AC2216" t="s">
        <v>1739</v>
      </c>
    </row>
    <row r="2217" spans="1:49" x14ac:dyDescent="0.25">
      <c r="A2217">
        <v>41</v>
      </c>
      <c r="C2217" t="s">
        <v>58</v>
      </c>
      <c r="G2217" s="1" t="s">
        <v>187</v>
      </c>
      <c r="I2217" s="1" t="s">
        <v>78</v>
      </c>
      <c r="J2217">
        <v>17</v>
      </c>
      <c r="K2217" t="s">
        <v>60</v>
      </c>
      <c r="W2217" s="1" t="s">
        <v>587</v>
      </c>
      <c r="AB2217" t="s">
        <v>84</v>
      </c>
      <c r="AC2217" t="s">
        <v>1740</v>
      </c>
    </row>
    <row r="2218" spans="1:49" x14ac:dyDescent="0.25">
      <c r="A2218">
        <v>42</v>
      </c>
      <c r="C2218" t="s">
        <v>58</v>
      </c>
      <c r="G2218" s="1" t="s">
        <v>187</v>
      </c>
      <c r="I2218" s="1" t="s">
        <v>78</v>
      </c>
      <c r="J2218">
        <v>17</v>
      </c>
      <c r="K2218" t="s">
        <v>60</v>
      </c>
      <c r="W2218" s="1" t="s">
        <v>587</v>
      </c>
      <c r="AB2218" t="s">
        <v>84</v>
      </c>
      <c r="AC2218" t="s">
        <v>1741</v>
      </c>
    </row>
    <row r="2219" spans="1:49" x14ac:dyDescent="0.25">
      <c r="A2219">
        <v>43</v>
      </c>
      <c r="C2219" t="s">
        <v>58</v>
      </c>
      <c r="G2219" s="1" t="s">
        <v>187</v>
      </c>
      <c r="I2219" s="1" t="s">
        <v>78</v>
      </c>
      <c r="J2219">
        <v>17</v>
      </c>
      <c r="K2219" t="s">
        <v>60</v>
      </c>
      <c r="W2219" s="1" t="s">
        <v>587</v>
      </c>
      <c r="AB2219" t="s">
        <v>85</v>
      </c>
      <c r="AC2219" t="str">
        <f t="shared" ref="AC2219:AC2267" si="50">"A2-17"&amp;AB2219&amp;"-"&amp;AF2219</f>
        <v>A2-17RT-C1</v>
      </c>
      <c r="AF2219" t="s">
        <v>146</v>
      </c>
    </row>
    <row r="2220" spans="1:49" x14ac:dyDescent="0.25">
      <c r="A2220">
        <v>44</v>
      </c>
      <c r="C2220" t="s">
        <v>58</v>
      </c>
      <c r="G2220" s="1" t="s">
        <v>187</v>
      </c>
      <c r="I2220" s="1" t="s">
        <v>78</v>
      </c>
      <c r="J2220">
        <v>17</v>
      </c>
      <c r="K2220" t="s">
        <v>60</v>
      </c>
      <c r="W2220" s="1" t="s">
        <v>587</v>
      </c>
      <c r="AB2220" t="s">
        <v>85</v>
      </c>
      <c r="AC2220" t="str">
        <f t="shared" si="50"/>
        <v>A2-17RT-C2</v>
      </c>
      <c r="AD2220" s="8">
        <v>43391</v>
      </c>
      <c r="AE2220">
        <v>32</v>
      </c>
      <c r="AF2220" t="s">
        <v>149</v>
      </c>
      <c r="AG2220" t="s">
        <v>956</v>
      </c>
      <c r="AM2220" s="53"/>
      <c r="AV2220" s="8">
        <v>43392</v>
      </c>
      <c r="AW2220">
        <v>0</v>
      </c>
    </row>
    <row r="2221" spans="1:49" x14ac:dyDescent="0.25">
      <c r="A2221">
        <v>45</v>
      </c>
      <c r="C2221" t="s">
        <v>58</v>
      </c>
      <c r="G2221" s="1" t="s">
        <v>187</v>
      </c>
      <c r="I2221" s="1" t="s">
        <v>78</v>
      </c>
      <c r="J2221">
        <v>17</v>
      </c>
      <c r="K2221" t="s">
        <v>60</v>
      </c>
      <c r="W2221" s="1" t="s">
        <v>587</v>
      </c>
      <c r="AB2221" t="s">
        <v>85</v>
      </c>
      <c r="AC2221" t="str">
        <f t="shared" si="50"/>
        <v>A2-17RT-C3</v>
      </c>
      <c r="AF2221" t="s">
        <v>301</v>
      </c>
    </row>
    <row r="2222" spans="1:49" x14ac:dyDescent="0.25">
      <c r="A2222">
        <v>46</v>
      </c>
      <c r="C2222" t="s">
        <v>58</v>
      </c>
      <c r="G2222" s="1" t="s">
        <v>187</v>
      </c>
      <c r="I2222" s="1" t="s">
        <v>78</v>
      </c>
      <c r="J2222">
        <v>17</v>
      </c>
      <c r="K2222" t="s">
        <v>60</v>
      </c>
      <c r="W2222" s="1" t="s">
        <v>587</v>
      </c>
      <c r="AB2222" t="s">
        <v>85</v>
      </c>
      <c r="AC2222" t="str">
        <f t="shared" si="50"/>
        <v>A2-17RT-C4</v>
      </c>
      <c r="AD2222" s="8">
        <v>43400</v>
      </c>
      <c r="AE2222">
        <v>41</v>
      </c>
      <c r="AF2222" t="s">
        <v>161</v>
      </c>
      <c r="AG2222" t="s">
        <v>956</v>
      </c>
      <c r="AH2222" s="8">
        <v>43410</v>
      </c>
      <c r="AI2222">
        <v>10</v>
      </c>
      <c r="AJ2222">
        <v>1</v>
      </c>
      <c r="AK2222" s="53">
        <v>0.52430555555555558</v>
      </c>
      <c r="AL2222" s="8">
        <v>43468</v>
      </c>
      <c r="AM2222" s="53">
        <v>0.83333333333333337</v>
      </c>
      <c r="AO2222">
        <v>4</v>
      </c>
      <c r="AP2222">
        <v>24</v>
      </c>
      <c r="AQ2222" s="8">
        <v>43468</v>
      </c>
      <c r="AR2222" s="53">
        <v>0.83333333333333337</v>
      </c>
      <c r="AS2222" s="8">
        <v>43483</v>
      </c>
      <c r="AT2222" s="53">
        <v>0.85416666666666663</v>
      </c>
      <c r="AV2222" s="8">
        <v>43483</v>
      </c>
      <c r="AW2222">
        <v>0</v>
      </c>
    </row>
    <row r="2223" spans="1:49" x14ac:dyDescent="0.25">
      <c r="A2223">
        <v>47</v>
      </c>
      <c r="C2223" t="s">
        <v>58</v>
      </c>
      <c r="G2223" s="1" t="s">
        <v>187</v>
      </c>
      <c r="I2223" s="1" t="s">
        <v>78</v>
      </c>
      <c r="J2223">
        <v>17</v>
      </c>
      <c r="K2223" t="s">
        <v>60</v>
      </c>
      <c r="W2223" s="1" t="s">
        <v>587</v>
      </c>
      <c r="AB2223" t="s">
        <v>85</v>
      </c>
      <c r="AC2223" t="str">
        <f t="shared" si="50"/>
        <v>A2-17RT-C5</v>
      </c>
      <c r="AD2223" s="8">
        <v>43473</v>
      </c>
      <c r="AE2223" s="83">
        <f>AD2223-I2223</f>
        <v>114</v>
      </c>
      <c r="AF2223" t="s">
        <v>123</v>
      </c>
      <c r="AG2223" t="s">
        <v>956</v>
      </c>
      <c r="AH2223" s="8">
        <v>43473</v>
      </c>
      <c r="AI2223">
        <v>32</v>
      </c>
      <c r="AJ2223">
        <v>1</v>
      </c>
      <c r="AK2223" s="53">
        <v>0.57986111111111105</v>
      </c>
      <c r="AL2223" s="8">
        <v>43483</v>
      </c>
      <c r="AM2223" s="53">
        <v>0.85416666666666663</v>
      </c>
      <c r="AO2223">
        <v>4</v>
      </c>
      <c r="AP2223">
        <v>16</v>
      </c>
      <c r="AQ2223" s="8">
        <v>43483</v>
      </c>
      <c r="AR2223" s="53">
        <v>0.85416666666666663</v>
      </c>
      <c r="AS2223" s="8">
        <v>43544</v>
      </c>
      <c r="AT2223" s="53">
        <v>0.87708333333333333</v>
      </c>
      <c r="AV2223" s="8">
        <v>43544</v>
      </c>
      <c r="AW2223">
        <v>0</v>
      </c>
    </row>
    <row r="2224" spans="1:49" x14ac:dyDescent="0.25">
      <c r="A2224">
        <v>48</v>
      </c>
      <c r="C2224" t="s">
        <v>58</v>
      </c>
      <c r="G2224" s="1" t="s">
        <v>187</v>
      </c>
      <c r="I2224" s="1" t="s">
        <v>78</v>
      </c>
      <c r="J2224">
        <v>17</v>
      </c>
      <c r="K2224" t="s">
        <v>60</v>
      </c>
      <c r="W2224" s="1" t="s">
        <v>587</v>
      </c>
      <c r="AB2224" t="s">
        <v>85</v>
      </c>
      <c r="AC2224" t="str">
        <f t="shared" si="50"/>
        <v>A2-17RT-C6</v>
      </c>
      <c r="AD2224" s="8">
        <v>43421</v>
      </c>
      <c r="AE2224">
        <v>62</v>
      </c>
      <c r="AF2224" t="s">
        <v>168</v>
      </c>
      <c r="AG2224" t="s">
        <v>956</v>
      </c>
      <c r="AL2224" s="8">
        <v>43430</v>
      </c>
      <c r="AM2224" s="53">
        <v>0.63194444444444442</v>
      </c>
      <c r="AN2224" t="s">
        <v>1808</v>
      </c>
      <c r="AV2224" s="8">
        <v>43430</v>
      </c>
      <c r="AW2224">
        <v>0</v>
      </c>
    </row>
    <row r="2225" spans="1:49" x14ac:dyDescent="0.25">
      <c r="A2225">
        <v>49</v>
      </c>
      <c r="C2225" t="s">
        <v>58</v>
      </c>
      <c r="G2225" s="1" t="s">
        <v>187</v>
      </c>
      <c r="I2225" s="1" t="s">
        <v>78</v>
      </c>
      <c r="J2225">
        <v>17</v>
      </c>
      <c r="K2225" t="s">
        <v>60</v>
      </c>
      <c r="W2225" s="1" t="s">
        <v>587</v>
      </c>
      <c r="AB2225" t="s">
        <v>85</v>
      </c>
      <c r="AC2225" t="str">
        <f t="shared" si="50"/>
        <v>A2-17RT-C7</v>
      </c>
      <c r="AD2225" s="8">
        <v>43404</v>
      </c>
      <c r="AE2225">
        <v>45</v>
      </c>
      <c r="AF2225" t="s">
        <v>135</v>
      </c>
      <c r="AG2225" t="s">
        <v>956</v>
      </c>
      <c r="AN2225" t="s">
        <v>1765</v>
      </c>
      <c r="AV2225" s="8">
        <v>43404</v>
      </c>
      <c r="AW2225">
        <v>1</v>
      </c>
    </row>
    <row r="2226" spans="1:49" x14ac:dyDescent="0.25">
      <c r="A2226">
        <v>50</v>
      </c>
      <c r="C2226" t="s">
        <v>58</v>
      </c>
      <c r="G2226" s="1" t="s">
        <v>187</v>
      </c>
      <c r="I2226" s="1" t="s">
        <v>78</v>
      </c>
      <c r="J2226">
        <v>17</v>
      </c>
      <c r="K2226" t="s">
        <v>60</v>
      </c>
      <c r="W2226" s="1" t="s">
        <v>587</v>
      </c>
      <c r="AB2226" t="s">
        <v>85</v>
      </c>
      <c r="AC2226" t="str">
        <f t="shared" si="50"/>
        <v>A2-17RT-C8</v>
      </c>
      <c r="AF2226" t="s">
        <v>238</v>
      </c>
    </row>
    <row r="2227" spans="1:49" x14ac:dyDescent="0.25">
      <c r="A2227">
        <v>51</v>
      </c>
      <c r="C2227" t="s">
        <v>58</v>
      </c>
      <c r="G2227" s="1" t="s">
        <v>187</v>
      </c>
      <c r="I2227" s="1" t="s">
        <v>78</v>
      </c>
      <c r="J2227">
        <v>17</v>
      </c>
      <c r="K2227" t="s">
        <v>60</v>
      </c>
      <c r="W2227" s="1" t="s">
        <v>587</v>
      </c>
      <c r="AB2227" t="s">
        <v>85</v>
      </c>
      <c r="AC2227" t="str">
        <f t="shared" si="50"/>
        <v>A2-17RT-C9</v>
      </c>
      <c r="AF2227" t="s">
        <v>176</v>
      </c>
    </row>
    <row r="2228" spans="1:49" x14ac:dyDescent="0.25">
      <c r="A2228">
        <v>52</v>
      </c>
      <c r="C2228" t="s">
        <v>58</v>
      </c>
      <c r="G2228" s="1" t="s">
        <v>187</v>
      </c>
      <c r="I2228" s="1" t="s">
        <v>78</v>
      </c>
      <c r="J2228">
        <v>17</v>
      </c>
      <c r="K2228" t="s">
        <v>60</v>
      </c>
      <c r="W2228" s="1" t="s">
        <v>587</v>
      </c>
      <c r="AB2228" t="s">
        <v>85</v>
      </c>
      <c r="AC2228" t="str">
        <f t="shared" si="50"/>
        <v>A2-17RT-C10</v>
      </c>
      <c r="AD2228" s="8">
        <v>43420</v>
      </c>
      <c r="AE2228" s="83">
        <f>AD2228-I2228</f>
        <v>61</v>
      </c>
      <c r="AF2228" t="s">
        <v>126</v>
      </c>
      <c r="AG2228" t="s">
        <v>956</v>
      </c>
      <c r="AN2228" t="s">
        <v>1830</v>
      </c>
      <c r="AV2228" s="8">
        <v>43474</v>
      </c>
      <c r="AW2228">
        <v>1</v>
      </c>
    </row>
    <row r="2229" spans="1:49" x14ac:dyDescent="0.25">
      <c r="A2229">
        <v>53</v>
      </c>
      <c r="C2229" t="s">
        <v>58</v>
      </c>
      <c r="G2229" s="1" t="s">
        <v>187</v>
      </c>
      <c r="I2229" s="1" t="s">
        <v>78</v>
      </c>
      <c r="J2229">
        <v>17</v>
      </c>
      <c r="K2229" t="s">
        <v>60</v>
      </c>
      <c r="W2229" s="1" t="s">
        <v>587</v>
      </c>
      <c r="AB2229" t="s">
        <v>85</v>
      </c>
      <c r="AC2229" t="str">
        <f t="shared" si="50"/>
        <v>A2-17RT-C11</v>
      </c>
      <c r="AF2229" t="s">
        <v>144</v>
      </c>
    </row>
    <row r="2230" spans="1:49" x14ac:dyDescent="0.25">
      <c r="A2230">
        <v>54</v>
      </c>
      <c r="C2230" t="s">
        <v>58</v>
      </c>
      <c r="G2230" s="1" t="s">
        <v>187</v>
      </c>
      <c r="I2230" s="1" t="s">
        <v>78</v>
      </c>
      <c r="J2230">
        <v>17</v>
      </c>
      <c r="K2230" t="s">
        <v>60</v>
      </c>
      <c r="W2230" s="1" t="s">
        <v>587</v>
      </c>
      <c r="AB2230" t="s">
        <v>85</v>
      </c>
      <c r="AC2230" t="str">
        <f t="shared" si="50"/>
        <v>A2-17RT-C12</v>
      </c>
      <c r="AD2230" s="8">
        <v>43420</v>
      </c>
      <c r="AE2230" s="83">
        <f>AD2230-I2230</f>
        <v>61</v>
      </c>
      <c r="AF2230" t="s">
        <v>303</v>
      </c>
      <c r="AG2230" t="s">
        <v>956</v>
      </c>
      <c r="AH2230" s="8">
        <v>43447</v>
      </c>
      <c r="AI2230">
        <v>25</v>
      </c>
      <c r="AJ2230">
        <v>2</v>
      </c>
      <c r="AK2230" s="53">
        <v>0.85416666666666663</v>
      </c>
      <c r="AL2230" s="8">
        <v>43452</v>
      </c>
      <c r="AM2230" s="53">
        <v>0.4236111111111111</v>
      </c>
      <c r="AV2230" s="8">
        <v>43452</v>
      </c>
      <c r="AW2230">
        <v>0</v>
      </c>
    </row>
    <row r="2231" spans="1:49" x14ac:dyDescent="0.25">
      <c r="A2231">
        <v>55</v>
      </c>
      <c r="C2231" t="s">
        <v>58</v>
      </c>
      <c r="G2231" s="1" t="s">
        <v>187</v>
      </c>
      <c r="I2231" s="1" t="s">
        <v>78</v>
      </c>
      <c r="J2231">
        <v>17</v>
      </c>
      <c r="K2231" t="s">
        <v>60</v>
      </c>
      <c r="W2231" s="1" t="s">
        <v>587</v>
      </c>
      <c r="AB2231" t="s">
        <v>85</v>
      </c>
      <c r="AC2231" t="str">
        <f t="shared" si="50"/>
        <v>A2-17RT-E1</v>
      </c>
      <c r="AF2231" t="s">
        <v>137</v>
      </c>
    </row>
    <row r="2232" spans="1:49" x14ac:dyDescent="0.25">
      <c r="A2232">
        <v>56</v>
      </c>
      <c r="C2232" t="s">
        <v>58</v>
      </c>
      <c r="G2232" s="1" t="s">
        <v>187</v>
      </c>
      <c r="I2232" s="1" t="s">
        <v>78</v>
      </c>
      <c r="J2232">
        <v>17</v>
      </c>
      <c r="K2232" t="s">
        <v>60</v>
      </c>
      <c r="W2232" s="1" t="s">
        <v>587</v>
      </c>
      <c r="AB2232" t="s">
        <v>85</v>
      </c>
      <c r="AC2232" t="str">
        <f t="shared" si="50"/>
        <v>A2-17RT-E2</v>
      </c>
      <c r="AF2232" t="s">
        <v>178</v>
      </c>
    </row>
    <row r="2233" spans="1:49" x14ac:dyDescent="0.25">
      <c r="A2233">
        <v>57</v>
      </c>
      <c r="C2233" t="s">
        <v>58</v>
      </c>
      <c r="G2233" s="1" t="s">
        <v>187</v>
      </c>
      <c r="I2233" s="1" t="s">
        <v>78</v>
      </c>
      <c r="J2233">
        <v>17</v>
      </c>
      <c r="K2233" t="s">
        <v>60</v>
      </c>
      <c r="W2233" s="1" t="s">
        <v>587</v>
      </c>
      <c r="AB2233" t="s">
        <v>85</v>
      </c>
      <c r="AC2233" t="str">
        <f t="shared" si="50"/>
        <v>A2-17RT-E3</v>
      </c>
      <c r="AF2233" t="s">
        <v>179</v>
      </c>
    </row>
    <row r="2234" spans="1:49" x14ac:dyDescent="0.25">
      <c r="A2234">
        <v>58</v>
      </c>
      <c r="C2234" t="s">
        <v>58</v>
      </c>
      <c r="G2234" s="1" t="s">
        <v>187</v>
      </c>
      <c r="I2234" s="1" t="s">
        <v>78</v>
      </c>
      <c r="J2234">
        <v>17</v>
      </c>
      <c r="K2234" t="s">
        <v>60</v>
      </c>
      <c r="W2234" s="1" t="s">
        <v>587</v>
      </c>
      <c r="AB2234" t="s">
        <v>85</v>
      </c>
      <c r="AC2234" t="str">
        <f t="shared" si="50"/>
        <v>A2-17RT-E4</v>
      </c>
      <c r="AF2234" t="s">
        <v>304</v>
      </c>
    </row>
    <row r="2235" spans="1:49" x14ac:dyDescent="0.25">
      <c r="A2235">
        <v>59</v>
      </c>
      <c r="C2235" t="s">
        <v>58</v>
      </c>
      <c r="G2235" s="1" t="s">
        <v>187</v>
      </c>
      <c r="I2235" s="1" t="s">
        <v>78</v>
      </c>
      <c r="J2235">
        <v>17</v>
      </c>
      <c r="K2235" t="s">
        <v>60</v>
      </c>
      <c r="W2235" s="1" t="s">
        <v>587</v>
      </c>
      <c r="AB2235" t="s">
        <v>85</v>
      </c>
      <c r="AC2235" t="str">
        <f t="shared" si="50"/>
        <v>A2-17RT-E5</v>
      </c>
      <c r="AD2235" s="8">
        <v>43391</v>
      </c>
      <c r="AE2235">
        <v>32</v>
      </c>
      <c r="AF2235" t="s">
        <v>305</v>
      </c>
      <c r="AG2235" t="s">
        <v>956</v>
      </c>
      <c r="AH2235" s="8">
        <v>43391</v>
      </c>
      <c r="AI2235">
        <v>22</v>
      </c>
      <c r="AJ2235">
        <v>2</v>
      </c>
      <c r="AK2235" s="53">
        <v>0.83333333333333337</v>
      </c>
      <c r="AL2235" s="8">
        <v>43399</v>
      </c>
      <c r="AM2235" s="53">
        <v>0.99305555555555547</v>
      </c>
      <c r="AN2235" t="s">
        <v>1742</v>
      </c>
      <c r="AS2235" s="8">
        <v>43443</v>
      </c>
      <c r="AT2235" s="53">
        <v>0.83333333333333337</v>
      </c>
      <c r="AU2235" t="s">
        <v>1822</v>
      </c>
      <c r="AV2235" s="8">
        <v>43443</v>
      </c>
      <c r="AW2235">
        <v>0</v>
      </c>
    </row>
    <row r="2236" spans="1:49" x14ac:dyDescent="0.25">
      <c r="A2236">
        <v>60</v>
      </c>
      <c r="C2236" t="s">
        <v>58</v>
      </c>
      <c r="G2236" s="1" t="s">
        <v>187</v>
      </c>
      <c r="I2236" s="1" t="s">
        <v>78</v>
      </c>
      <c r="J2236">
        <v>17</v>
      </c>
      <c r="K2236" t="s">
        <v>60</v>
      </c>
      <c r="W2236" s="1" t="s">
        <v>587</v>
      </c>
      <c r="AB2236" t="s">
        <v>85</v>
      </c>
      <c r="AC2236" t="str">
        <f t="shared" si="50"/>
        <v>A2-17RT-E6</v>
      </c>
      <c r="AF2236" t="s">
        <v>156</v>
      </c>
    </row>
    <row r="2237" spans="1:49" x14ac:dyDescent="0.25">
      <c r="A2237">
        <v>61</v>
      </c>
      <c r="C2237" t="s">
        <v>58</v>
      </c>
      <c r="G2237" s="1" t="s">
        <v>187</v>
      </c>
      <c r="I2237" s="1" t="s">
        <v>78</v>
      </c>
      <c r="J2237">
        <v>17</v>
      </c>
      <c r="K2237" t="s">
        <v>60</v>
      </c>
      <c r="W2237" s="1" t="s">
        <v>587</v>
      </c>
      <c r="AB2237" t="s">
        <v>85</v>
      </c>
      <c r="AC2237" t="str">
        <f t="shared" si="50"/>
        <v>A2-17RT-E7</v>
      </c>
      <c r="AF2237" t="s">
        <v>131</v>
      </c>
    </row>
    <row r="2238" spans="1:49" x14ac:dyDescent="0.25">
      <c r="A2238">
        <v>62</v>
      </c>
      <c r="C2238" t="s">
        <v>58</v>
      </c>
      <c r="G2238" s="1" t="s">
        <v>187</v>
      </c>
      <c r="I2238" s="1" t="s">
        <v>78</v>
      </c>
      <c r="J2238">
        <v>17</v>
      </c>
      <c r="K2238" t="s">
        <v>60</v>
      </c>
      <c r="W2238" s="1" t="s">
        <v>587</v>
      </c>
      <c r="AB2238" t="s">
        <v>85</v>
      </c>
      <c r="AC2238" t="str">
        <f t="shared" si="50"/>
        <v>A2-17RT-E8</v>
      </c>
      <c r="AD2238" s="8">
        <v>43516</v>
      </c>
      <c r="AE2238" s="83">
        <f>AD2238-I2238</f>
        <v>157</v>
      </c>
      <c r="AF2238" t="s">
        <v>292</v>
      </c>
      <c r="AG2238" t="s">
        <v>956</v>
      </c>
      <c r="AH2238" s="8">
        <v>43516</v>
      </c>
      <c r="AI2238">
        <v>8</v>
      </c>
      <c r="AJ2238">
        <v>1</v>
      </c>
      <c r="AK2238" s="53">
        <v>0.81944444444444453</v>
      </c>
      <c r="AL2238" s="8">
        <v>43519</v>
      </c>
      <c r="AM2238" s="53">
        <v>0.72569444444444453</v>
      </c>
      <c r="AV2238" s="8">
        <v>43519</v>
      </c>
      <c r="AW2238">
        <v>0</v>
      </c>
    </row>
    <row r="2239" spans="1:49" x14ac:dyDescent="0.25">
      <c r="A2239">
        <v>63</v>
      </c>
      <c r="C2239" t="s">
        <v>58</v>
      </c>
      <c r="G2239" s="1" t="s">
        <v>187</v>
      </c>
      <c r="I2239" s="1" t="s">
        <v>78</v>
      </c>
      <c r="J2239">
        <v>17</v>
      </c>
      <c r="K2239" t="s">
        <v>60</v>
      </c>
      <c r="W2239" s="1" t="s">
        <v>587</v>
      </c>
      <c r="AB2239" t="s">
        <v>85</v>
      </c>
      <c r="AC2239" t="str">
        <f t="shared" si="50"/>
        <v>A2-17RT-E9</v>
      </c>
      <c r="AF2239" t="s">
        <v>167</v>
      </c>
    </row>
    <row r="2240" spans="1:49" x14ac:dyDescent="0.25">
      <c r="A2240">
        <v>64</v>
      </c>
      <c r="C2240" t="s">
        <v>58</v>
      </c>
      <c r="G2240" s="1" t="s">
        <v>187</v>
      </c>
      <c r="I2240" s="1" t="s">
        <v>78</v>
      </c>
      <c r="J2240">
        <v>17</v>
      </c>
      <c r="K2240" t="s">
        <v>60</v>
      </c>
      <c r="W2240" s="1" t="s">
        <v>587</v>
      </c>
      <c r="AB2240" t="s">
        <v>85</v>
      </c>
      <c r="AC2240" t="str">
        <f t="shared" si="50"/>
        <v>A2-17RT-E10</v>
      </c>
      <c r="AD2240" s="8">
        <v>43392</v>
      </c>
      <c r="AE2240">
        <v>33</v>
      </c>
      <c r="AF2240" t="s">
        <v>248</v>
      </c>
      <c r="AG2240" t="s">
        <v>956</v>
      </c>
      <c r="AN2240" t="s">
        <v>1687</v>
      </c>
      <c r="AV2240" s="8">
        <v>43392</v>
      </c>
      <c r="AW2240">
        <v>0</v>
      </c>
    </row>
    <row r="2241" spans="1:49" x14ac:dyDescent="0.25">
      <c r="A2241">
        <v>65</v>
      </c>
      <c r="C2241" t="s">
        <v>58</v>
      </c>
      <c r="G2241" s="1" t="s">
        <v>187</v>
      </c>
      <c r="I2241" s="1" t="s">
        <v>78</v>
      </c>
      <c r="J2241">
        <v>17</v>
      </c>
      <c r="K2241" t="s">
        <v>60</v>
      </c>
      <c r="W2241" s="1" t="s">
        <v>587</v>
      </c>
      <c r="AB2241" t="s">
        <v>85</v>
      </c>
      <c r="AC2241" t="str">
        <f t="shared" si="50"/>
        <v>A2-17RT-E11</v>
      </c>
      <c r="AD2241" s="8">
        <v>43430</v>
      </c>
      <c r="AE2241">
        <v>71</v>
      </c>
      <c r="AF2241" t="s">
        <v>338</v>
      </c>
      <c r="AG2241" t="s">
        <v>956</v>
      </c>
      <c r="AL2241" s="8">
        <v>43431</v>
      </c>
      <c r="AM2241" s="53">
        <v>0.58333333333333337</v>
      </c>
      <c r="AN2241" t="s">
        <v>1808</v>
      </c>
      <c r="AV2241" s="8">
        <v>43431</v>
      </c>
      <c r="AW2241">
        <v>0</v>
      </c>
    </row>
    <row r="2242" spans="1:49" x14ac:dyDescent="0.25">
      <c r="A2242">
        <v>66</v>
      </c>
      <c r="C2242" t="s">
        <v>58</v>
      </c>
      <c r="G2242" s="1" t="s">
        <v>187</v>
      </c>
      <c r="I2242" s="1" t="s">
        <v>78</v>
      </c>
      <c r="J2242">
        <v>17</v>
      </c>
      <c r="K2242" t="s">
        <v>60</v>
      </c>
      <c r="W2242" s="1" t="s">
        <v>587</v>
      </c>
      <c r="AB2242" t="s">
        <v>85</v>
      </c>
      <c r="AC2242" t="str">
        <f t="shared" si="50"/>
        <v>A2-17RT-E12</v>
      </c>
      <c r="AD2242" s="8">
        <v>43427</v>
      </c>
      <c r="AE2242" s="83">
        <f>AD2242-I2242</f>
        <v>68</v>
      </c>
      <c r="AF2242" t="s">
        <v>175</v>
      </c>
      <c r="AG2242" t="s">
        <v>956</v>
      </c>
      <c r="AH2242" s="8">
        <v>43427</v>
      </c>
      <c r="AI2242">
        <v>26</v>
      </c>
      <c r="AJ2242">
        <v>2</v>
      </c>
      <c r="AK2242" s="53">
        <v>0.70833333333333337</v>
      </c>
      <c r="AL2242" s="8">
        <v>43430</v>
      </c>
      <c r="AM2242" s="53">
        <v>0.63194444444444442</v>
      </c>
      <c r="AV2242" s="8">
        <v>43430</v>
      </c>
      <c r="AW2242">
        <v>0</v>
      </c>
    </row>
    <row r="2243" spans="1:49" x14ac:dyDescent="0.25">
      <c r="A2243">
        <v>67</v>
      </c>
      <c r="C2243" t="s">
        <v>58</v>
      </c>
      <c r="G2243" s="1" t="s">
        <v>187</v>
      </c>
      <c r="I2243" s="1" t="s">
        <v>78</v>
      </c>
      <c r="J2243">
        <v>17</v>
      </c>
      <c r="K2243" t="s">
        <v>60</v>
      </c>
      <c r="W2243" s="1" t="s">
        <v>587</v>
      </c>
      <c r="AB2243" t="s">
        <v>86</v>
      </c>
      <c r="AC2243" t="str">
        <f t="shared" si="50"/>
        <v>A2-17SO-C1</v>
      </c>
      <c r="AF2243" t="s">
        <v>146</v>
      </c>
    </row>
    <row r="2244" spans="1:49" x14ac:dyDescent="0.25">
      <c r="A2244">
        <v>68</v>
      </c>
      <c r="C2244" t="s">
        <v>58</v>
      </c>
      <c r="G2244" s="1" t="s">
        <v>187</v>
      </c>
      <c r="I2244" s="1" t="s">
        <v>78</v>
      </c>
      <c r="J2244">
        <v>17</v>
      </c>
      <c r="K2244" t="s">
        <v>60</v>
      </c>
      <c r="W2244" s="1" t="s">
        <v>587</v>
      </c>
      <c r="AB2244" t="s">
        <v>86</v>
      </c>
      <c r="AC2244" t="str">
        <f t="shared" si="50"/>
        <v>A2-17SO-C2</v>
      </c>
      <c r="AF2244" t="s">
        <v>149</v>
      </c>
    </row>
    <row r="2245" spans="1:49" x14ac:dyDescent="0.25">
      <c r="A2245">
        <v>69</v>
      </c>
      <c r="C2245" t="s">
        <v>58</v>
      </c>
      <c r="G2245" s="1" t="s">
        <v>187</v>
      </c>
      <c r="I2245" s="1" t="s">
        <v>78</v>
      </c>
      <c r="J2245">
        <v>17</v>
      </c>
      <c r="K2245" t="s">
        <v>60</v>
      </c>
      <c r="W2245" s="1" t="s">
        <v>587</v>
      </c>
      <c r="AB2245" t="s">
        <v>86</v>
      </c>
      <c r="AC2245" t="str">
        <f t="shared" si="50"/>
        <v>A2-17SO-C3</v>
      </c>
      <c r="AF2245" t="s">
        <v>301</v>
      </c>
    </row>
    <row r="2246" spans="1:49" x14ac:dyDescent="0.25">
      <c r="A2246">
        <v>70</v>
      </c>
      <c r="C2246" t="s">
        <v>58</v>
      </c>
      <c r="G2246" s="1" t="s">
        <v>187</v>
      </c>
      <c r="I2246" s="1" t="s">
        <v>78</v>
      </c>
      <c r="J2246">
        <v>17</v>
      </c>
      <c r="K2246" t="s">
        <v>60</v>
      </c>
      <c r="W2246" s="1" t="s">
        <v>587</v>
      </c>
      <c r="AB2246" t="s">
        <v>86</v>
      </c>
      <c r="AC2246" t="str">
        <f t="shared" si="50"/>
        <v>A2-17SO-C4</v>
      </c>
      <c r="AF2246" t="s">
        <v>161</v>
      </c>
    </row>
    <row r="2247" spans="1:49" x14ac:dyDescent="0.25">
      <c r="A2247">
        <v>71</v>
      </c>
      <c r="C2247" t="s">
        <v>58</v>
      </c>
      <c r="G2247" s="1" t="s">
        <v>187</v>
      </c>
      <c r="I2247" s="1" t="s">
        <v>78</v>
      </c>
      <c r="J2247">
        <v>17</v>
      </c>
      <c r="K2247" t="s">
        <v>60</v>
      </c>
      <c r="W2247" s="1" t="s">
        <v>587</v>
      </c>
      <c r="AB2247" t="s">
        <v>86</v>
      </c>
      <c r="AC2247" t="str">
        <f t="shared" si="50"/>
        <v>A2-17SO-C5</v>
      </c>
      <c r="AF2247" t="s">
        <v>123</v>
      </c>
    </row>
    <row r="2248" spans="1:49" x14ac:dyDescent="0.25">
      <c r="A2248">
        <v>72</v>
      </c>
      <c r="C2248" t="s">
        <v>58</v>
      </c>
      <c r="G2248" s="1" t="s">
        <v>187</v>
      </c>
      <c r="I2248" s="1" t="s">
        <v>78</v>
      </c>
      <c r="J2248">
        <v>17</v>
      </c>
      <c r="K2248" t="s">
        <v>60</v>
      </c>
      <c r="W2248" s="1" t="s">
        <v>587</v>
      </c>
      <c r="AB2248" t="s">
        <v>86</v>
      </c>
      <c r="AC2248" t="str">
        <f t="shared" si="50"/>
        <v>A2-17SO-C6</v>
      </c>
      <c r="AF2248" t="s">
        <v>168</v>
      </c>
    </row>
    <row r="2249" spans="1:49" x14ac:dyDescent="0.25">
      <c r="A2249">
        <v>73</v>
      </c>
      <c r="C2249" t="s">
        <v>58</v>
      </c>
      <c r="G2249" s="1" t="s">
        <v>187</v>
      </c>
      <c r="I2249" s="1" t="s">
        <v>78</v>
      </c>
      <c r="J2249">
        <v>17</v>
      </c>
      <c r="K2249" t="s">
        <v>60</v>
      </c>
      <c r="W2249" s="1" t="s">
        <v>587</v>
      </c>
      <c r="AB2249" t="s">
        <v>86</v>
      </c>
      <c r="AC2249" t="str">
        <f t="shared" si="50"/>
        <v>A2-17SO-C7</v>
      </c>
      <c r="AF2249" t="s">
        <v>135</v>
      </c>
    </row>
    <row r="2250" spans="1:49" x14ac:dyDescent="0.25">
      <c r="A2250">
        <v>74</v>
      </c>
      <c r="C2250" t="s">
        <v>58</v>
      </c>
      <c r="G2250" s="1" t="s">
        <v>187</v>
      </c>
      <c r="I2250" s="1" t="s">
        <v>78</v>
      </c>
      <c r="J2250">
        <v>17</v>
      </c>
      <c r="K2250" t="s">
        <v>60</v>
      </c>
      <c r="W2250" s="1" t="s">
        <v>587</v>
      </c>
      <c r="AB2250" t="s">
        <v>86</v>
      </c>
      <c r="AC2250" t="str">
        <f t="shared" si="50"/>
        <v>A2-17SO-C8</v>
      </c>
      <c r="AF2250" t="s">
        <v>238</v>
      </c>
    </row>
    <row r="2251" spans="1:49" x14ac:dyDescent="0.25">
      <c r="A2251">
        <v>75</v>
      </c>
      <c r="C2251" t="s">
        <v>58</v>
      </c>
      <c r="G2251" s="1" t="s">
        <v>187</v>
      </c>
      <c r="I2251" s="1" t="s">
        <v>78</v>
      </c>
      <c r="J2251">
        <v>17</v>
      </c>
      <c r="K2251" t="s">
        <v>60</v>
      </c>
      <c r="W2251" s="1" t="s">
        <v>587</v>
      </c>
      <c r="AB2251" t="s">
        <v>86</v>
      </c>
      <c r="AC2251" t="str">
        <f t="shared" si="50"/>
        <v>A2-17SO-C9</v>
      </c>
      <c r="AF2251" t="s">
        <v>176</v>
      </c>
    </row>
    <row r="2252" spans="1:49" x14ac:dyDescent="0.25">
      <c r="A2252">
        <v>76</v>
      </c>
      <c r="C2252" t="s">
        <v>58</v>
      </c>
      <c r="G2252" s="1" t="s">
        <v>187</v>
      </c>
      <c r="I2252" s="1" t="s">
        <v>78</v>
      </c>
      <c r="J2252">
        <v>17</v>
      </c>
      <c r="K2252" t="s">
        <v>60</v>
      </c>
      <c r="W2252" s="1" t="s">
        <v>587</v>
      </c>
      <c r="AB2252" t="s">
        <v>86</v>
      </c>
      <c r="AC2252" t="str">
        <f t="shared" si="50"/>
        <v>A2-17SO-C10</v>
      </c>
      <c r="AF2252" t="s">
        <v>126</v>
      </c>
    </row>
    <row r="2253" spans="1:49" x14ac:dyDescent="0.25">
      <c r="A2253">
        <v>77</v>
      </c>
      <c r="C2253" t="s">
        <v>58</v>
      </c>
      <c r="G2253" s="1" t="s">
        <v>187</v>
      </c>
      <c r="I2253" s="1" t="s">
        <v>78</v>
      </c>
      <c r="J2253">
        <v>17</v>
      </c>
      <c r="K2253" t="s">
        <v>60</v>
      </c>
      <c r="W2253" s="1" t="s">
        <v>587</v>
      </c>
      <c r="AB2253" t="s">
        <v>86</v>
      </c>
      <c r="AC2253" t="str">
        <f t="shared" si="50"/>
        <v>A2-17SO-C11</v>
      </c>
      <c r="AF2253" t="s">
        <v>144</v>
      </c>
    </row>
    <row r="2254" spans="1:49" x14ac:dyDescent="0.25">
      <c r="A2254">
        <v>78</v>
      </c>
      <c r="C2254" t="s">
        <v>58</v>
      </c>
      <c r="G2254" s="1" t="s">
        <v>187</v>
      </c>
      <c r="I2254" s="1" t="s">
        <v>78</v>
      </c>
      <c r="J2254">
        <v>17</v>
      </c>
      <c r="K2254" t="s">
        <v>60</v>
      </c>
      <c r="W2254" s="1" t="s">
        <v>587</v>
      </c>
      <c r="AB2254" t="s">
        <v>86</v>
      </c>
      <c r="AC2254" t="str">
        <f t="shared" si="50"/>
        <v>A2-17SO-C12</v>
      </c>
      <c r="AF2254" t="s">
        <v>303</v>
      </c>
    </row>
    <row r="2255" spans="1:49" x14ac:dyDescent="0.25">
      <c r="A2255">
        <v>79</v>
      </c>
      <c r="C2255" t="s">
        <v>58</v>
      </c>
      <c r="G2255" s="1" t="s">
        <v>187</v>
      </c>
      <c r="I2255" s="1" t="s">
        <v>78</v>
      </c>
      <c r="J2255">
        <v>17</v>
      </c>
      <c r="K2255" t="s">
        <v>60</v>
      </c>
      <c r="W2255" s="1" t="s">
        <v>587</v>
      </c>
      <c r="AB2255" t="s">
        <v>86</v>
      </c>
      <c r="AC2255" t="str">
        <f t="shared" si="50"/>
        <v>A2-17SO-E1</v>
      </c>
      <c r="AF2255" t="s">
        <v>137</v>
      </c>
    </row>
    <row r="2256" spans="1:49" x14ac:dyDescent="0.25">
      <c r="A2256">
        <v>80</v>
      </c>
      <c r="C2256" t="s">
        <v>58</v>
      </c>
      <c r="G2256" s="1" t="s">
        <v>187</v>
      </c>
      <c r="I2256" s="1" t="s">
        <v>78</v>
      </c>
      <c r="J2256">
        <v>17</v>
      </c>
      <c r="K2256" t="s">
        <v>60</v>
      </c>
      <c r="W2256" s="1" t="s">
        <v>587</v>
      </c>
      <c r="AB2256" t="s">
        <v>86</v>
      </c>
      <c r="AC2256" t="str">
        <f t="shared" si="50"/>
        <v>A2-17SO-E2</v>
      </c>
      <c r="AF2256" t="s">
        <v>178</v>
      </c>
    </row>
    <row r="2257" spans="1:49" x14ac:dyDescent="0.25">
      <c r="A2257">
        <v>81</v>
      </c>
      <c r="C2257" t="s">
        <v>58</v>
      </c>
      <c r="G2257" s="1" t="s">
        <v>187</v>
      </c>
      <c r="I2257" s="1" t="s">
        <v>78</v>
      </c>
      <c r="J2257">
        <v>17</v>
      </c>
      <c r="K2257" t="s">
        <v>60</v>
      </c>
      <c r="W2257" s="1" t="s">
        <v>587</v>
      </c>
      <c r="AB2257" t="s">
        <v>86</v>
      </c>
      <c r="AC2257" t="str">
        <f t="shared" si="50"/>
        <v>A2-17SO-E3</v>
      </c>
      <c r="AF2257" t="s">
        <v>179</v>
      </c>
    </row>
    <row r="2258" spans="1:49" x14ac:dyDescent="0.25">
      <c r="A2258">
        <v>82</v>
      </c>
      <c r="C2258" t="s">
        <v>58</v>
      </c>
      <c r="G2258" s="1" t="s">
        <v>187</v>
      </c>
      <c r="I2258" s="1" t="s">
        <v>78</v>
      </c>
      <c r="J2258">
        <v>17</v>
      </c>
      <c r="K2258" t="s">
        <v>60</v>
      </c>
      <c r="W2258" s="1" t="s">
        <v>587</v>
      </c>
      <c r="AB2258" t="s">
        <v>86</v>
      </c>
      <c r="AC2258" t="str">
        <f t="shared" si="50"/>
        <v>A2-17SO-E4</v>
      </c>
      <c r="AF2258" t="s">
        <v>304</v>
      </c>
    </row>
    <row r="2259" spans="1:49" x14ac:dyDescent="0.25">
      <c r="A2259">
        <v>83</v>
      </c>
      <c r="C2259" t="s">
        <v>58</v>
      </c>
      <c r="G2259" s="1" t="s">
        <v>187</v>
      </c>
      <c r="I2259" s="1" t="s">
        <v>78</v>
      </c>
      <c r="J2259">
        <v>17</v>
      </c>
      <c r="K2259" t="s">
        <v>60</v>
      </c>
      <c r="W2259" s="1" t="s">
        <v>587</v>
      </c>
      <c r="AB2259" t="s">
        <v>86</v>
      </c>
      <c r="AC2259" t="str">
        <f t="shared" si="50"/>
        <v>A2-17SO-E5</v>
      </c>
      <c r="AF2259" t="s">
        <v>305</v>
      </c>
    </row>
    <row r="2260" spans="1:49" x14ac:dyDescent="0.25">
      <c r="A2260">
        <v>84</v>
      </c>
      <c r="C2260" t="s">
        <v>58</v>
      </c>
      <c r="G2260" s="1" t="s">
        <v>187</v>
      </c>
      <c r="I2260" s="1" t="s">
        <v>78</v>
      </c>
      <c r="J2260">
        <v>17</v>
      </c>
      <c r="K2260" t="s">
        <v>60</v>
      </c>
      <c r="W2260" s="1" t="s">
        <v>587</v>
      </c>
      <c r="AB2260" t="s">
        <v>86</v>
      </c>
      <c r="AC2260" t="str">
        <f t="shared" si="50"/>
        <v>A2-17SO-E6</v>
      </c>
      <c r="AF2260" t="s">
        <v>156</v>
      </c>
    </row>
    <row r="2261" spans="1:49" x14ac:dyDescent="0.25">
      <c r="A2261">
        <v>85</v>
      </c>
      <c r="C2261" t="s">
        <v>58</v>
      </c>
      <c r="G2261" s="1" t="s">
        <v>187</v>
      </c>
      <c r="I2261" s="1" t="s">
        <v>78</v>
      </c>
      <c r="J2261">
        <v>17</v>
      </c>
      <c r="K2261" t="s">
        <v>60</v>
      </c>
      <c r="W2261" s="1" t="s">
        <v>587</v>
      </c>
      <c r="AB2261" t="s">
        <v>86</v>
      </c>
      <c r="AC2261" t="str">
        <f t="shared" si="50"/>
        <v>A2-17SO-E7</v>
      </c>
      <c r="AF2261" t="s">
        <v>131</v>
      </c>
    </row>
    <row r="2262" spans="1:49" x14ac:dyDescent="0.25">
      <c r="A2262">
        <v>86</v>
      </c>
      <c r="C2262" t="s">
        <v>58</v>
      </c>
      <c r="G2262" s="1" t="s">
        <v>187</v>
      </c>
      <c r="I2262" s="1" t="s">
        <v>78</v>
      </c>
      <c r="J2262">
        <v>17</v>
      </c>
      <c r="K2262" t="s">
        <v>60</v>
      </c>
      <c r="W2262" s="1" t="s">
        <v>587</v>
      </c>
      <c r="AB2262" t="s">
        <v>86</v>
      </c>
      <c r="AC2262" t="str">
        <f t="shared" si="50"/>
        <v>A2-17SO-E8</v>
      </c>
      <c r="AF2262" t="s">
        <v>292</v>
      </c>
    </row>
    <row r="2263" spans="1:49" x14ac:dyDescent="0.25">
      <c r="A2263">
        <v>87</v>
      </c>
      <c r="C2263" t="s">
        <v>58</v>
      </c>
      <c r="G2263" s="1" t="s">
        <v>187</v>
      </c>
      <c r="I2263" s="1" t="s">
        <v>78</v>
      </c>
      <c r="J2263">
        <v>17</v>
      </c>
      <c r="K2263" t="s">
        <v>60</v>
      </c>
      <c r="W2263" s="1" t="s">
        <v>587</v>
      </c>
      <c r="AB2263" t="s">
        <v>86</v>
      </c>
      <c r="AC2263" t="str">
        <f t="shared" si="50"/>
        <v>A2-17SO-E9</v>
      </c>
      <c r="AF2263" t="s">
        <v>167</v>
      </c>
    </row>
    <row r="2264" spans="1:49" x14ac:dyDescent="0.25">
      <c r="A2264">
        <v>88</v>
      </c>
      <c r="C2264" t="s">
        <v>58</v>
      </c>
      <c r="G2264" s="1" t="s">
        <v>187</v>
      </c>
      <c r="I2264" s="1" t="s">
        <v>78</v>
      </c>
      <c r="J2264">
        <v>17</v>
      </c>
      <c r="K2264" t="s">
        <v>60</v>
      </c>
      <c r="W2264" s="1" t="s">
        <v>587</v>
      </c>
      <c r="AB2264" t="s">
        <v>86</v>
      </c>
      <c r="AC2264" t="str">
        <f t="shared" si="50"/>
        <v>A2-17SO-E10</v>
      </c>
      <c r="AF2264" t="s">
        <v>248</v>
      </c>
    </row>
    <row r="2265" spans="1:49" x14ac:dyDescent="0.25">
      <c r="A2265">
        <v>89</v>
      </c>
      <c r="C2265" t="s">
        <v>58</v>
      </c>
      <c r="G2265" s="1" t="s">
        <v>187</v>
      </c>
      <c r="I2265" s="1" t="s">
        <v>78</v>
      </c>
      <c r="J2265">
        <v>17</v>
      </c>
      <c r="K2265" t="s">
        <v>60</v>
      </c>
      <c r="W2265" s="1" t="s">
        <v>587</v>
      </c>
      <c r="AB2265" t="s">
        <v>86</v>
      </c>
      <c r="AC2265" t="str">
        <f t="shared" si="50"/>
        <v>A2-17SO-E11</v>
      </c>
      <c r="AF2265" t="s">
        <v>338</v>
      </c>
    </row>
    <row r="2266" spans="1:49" x14ac:dyDescent="0.25">
      <c r="A2266">
        <v>90</v>
      </c>
      <c r="C2266" t="s">
        <v>58</v>
      </c>
      <c r="G2266" s="1" t="s">
        <v>187</v>
      </c>
      <c r="I2266" s="1" t="s">
        <v>78</v>
      </c>
      <c r="J2266">
        <v>17</v>
      </c>
      <c r="K2266" t="s">
        <v>60</v>
      </c>
      <c r="W2266" s="1" t="s">
        <v>587</v>
      </c>
      <c r="AB2266" t="s">
        <v>86</v>
      </c>
      <c r="AC2266" t="str">
        <f t="shared" si="50"/>
        <v>A2-17SO-E12</v>
      </c>
      <c r="AF2266" t="s">
        <v>175</v>
      </c>
    </row>
    <row r="2267" spans="1:49" x14ac:dyDescent="0.25">
      <c r="A2267">
        <v>91</v>
      </c>
      <c r="C2267" t="s">
        <v>58</v>
      </c>
      <c r="G2267" s="1" t="s">
        <v>187</v>
      </c>
      <c r="I2267" s="1" t="s">
        <v>78</v>
      </c>
      <c r="J2267">
        <v>17</v>
      </c>
      <c r="K2267" t="s">
        <v>60</v>
      </c>
      <c r="W2267" s="1" t="s">
        <v>587</v>
      </c>
      <c r="AB2267" t="s">
        <v>85</v>
      </c>
      <c r="AC2267" t="str">
        <f t="shared" si="50"/>
        <v>A2-17RT-H4</v>
      </c>
      <c r="AD2267" s="8">
        <v>43412</v>
      </c>
      <c r="AE2267" s="83">
        <f>AD2267-I2267</f>
        <v>53</v>
      </c>
      <c r="AF2267" t="s">
        <v>140</v>
      </c>
      <c r="AG2267" t="s">
        <v>956</v>
      </c>
      <c r="AH2267" s="8">
        <v>43412</v>
      </c>
      <c r="AI2267">
        <v>21</v>
      </c>
      <c r="AJ2267">
        <v>2</v>
      </c>
      <c r="AK2267" s="53">
        <v>0.60972222222222217</v>
      </c>
      <c r="AL2267" s="8">
        <v>43421</v>
      </c>
      <c r="AM2267" s="53">
        <v>0.84722222222222221</v>
      </c>
      <c r="AO2267">
        <v>4</v>
      </c>
      <c r="AP2267">
        <v>21</v>
      </c>
      <c r="AQ2267" s="8">
        <v>43421</v>
      </c>
      <c r="AR2267" s="53">
        <v>0.84722222222222221</v>
      </c>
      <c r="AS2267" s="8">
        <v>43447</v>
      </c>
      <c r="AT2267" s="53">
        <v>0.83333333333333337</v>
      </c>
      <c r="AV2267" s="8">
        <v>43447</v>
      </c>
      <c r="AW2267">
        <v>0</v>
      </c>
    </row>
    <row r="2268" spans="1:49" x14ac:dyDescent="0.25">
      <c r="A2268">
        <v>1</v>
      </c>
      <c r="C2268" t="s">
        <v>58</v>
      </c>
      <c r="G2268" s="1" t="s">
        <v>187</v>
      </c>
      <c r="I2268" s="1" t="s">
        <v>79</v>
      </c>
      <c r="J2268">
        <v>18</v>
      </c>
      <c r="K2268" t="s">
        <v>60</v>
      </c>
      <c r="W2268" s="1" t="s">
        <v>588</v>
      </c>
      <c r="AB2268" t="s">
        <v>84</v>
      </c>
      <c r="AC2268" t="s">
        <v>1134</v>
      </c>
    </row>
    <row r="2269" spans="1:49" x14ac:dyDescent="0.25">
      <c r="A2269">
        <v>2</v>
      </c>
      <c r="C2269" t="s">
        <v>58</v>
      </c>
      <c r="G2269" s="1" t="s">
        <v>187</v>
      </c>
      <c r="I2269" s="1" t="s">
        <v>79</v>
      </c>
      <c r="J2269">
        <v>18</v>
      </c>
      <c r="K2269" t="s">
        <v>60</v>
      </c>
      <c r="W2269" s="1" t="s">
        <v>588</v>
      </c>
      <c r="AB2269" t="s">
        <v>84</v>
      </c>
      <c r="AC2269" t="s">
        <v>1135</v>
      </c>
    </row>
    <row r="2270" spans="1:49" x14ac:dyDescent="0.25">
      <c r="A2270">
        <v>3</v>
      </c>
      <c r="C2270" t="s">
        <v>58</v>
      </c>
      <c r="G2270" s="1" t="s">
        <v>187</v>
      </c>
      <c r="I2270" s="1" t="s">
        <v>79</v>
      </c>
      <c r="J2270">
        <v>18</v>
      </c>
      <c r="K2270" t="s">
        <v>60</v>
      </c>
      <c r="W2270" s="1" t="s">
        <v>588</v>
      </c>
      <c r="AB2270" t="s">
        <v>84</v>
      </c>
      <c r="AC2270" t="s">
        <v>1136</v>
      </c>
    </row>
    <row r="2271" spans="1:49" x14ac:dyDescent="0.25">
      <c r="A2271">
        <v>4</v>
      </c>
      <c r="C2271" t="s">
        <v>58</v>
      </c>
      <c r="G2271" s="1" t="s">
        <v>187</v>
      </c>
      <c r="I2271" s="1" t="s">
        <v>79</v>
      </c>
      <c r="J2271">
        <v>18</v>
      </c>
      <c r="K2271" t="s">
        <v>60</v>
      </c>
      <c r="W2271" s="1" t="s">
        <v>588</v>
      </c>
      <c r="AB2271" t="s">
        <v>84</v>
      </c>
      <c r="AC2271" t="s">
        <v>1137</v>
      </c>
    </row>
    <row r="2272" spans="1:49" x14ac:dyDescent="0.25">
      <c r="A2272">
        <v>5</v>
      </c>
      <c r="C2272" t="s">
        <v>58</v>
      </c>
      <c r="G2272" s="1" t="s">
        <v>187</v>
      </c>
      <c r="I2272" s="1" t="s">
        <v>79</v>
      </c>
      <c r="J2272">
        <v>18</v>
      </c>
      <c r="K2272" t="s">
        <v>60</v>
      </c>
      <c r="W2272" s="1" t="s">
        <v>588</v>
      </c>
      <c r="AB2272" t="s">
        <v>84</v>
      </c>
      <c r="AC2272" t="s">
        <v>1138</v>
      </c>
    </row>
    <row r="2273" spans="1:49" x14ac:dyDescent="0.25">
      <c r="A2273">
        <v>6</v>
      </c>
      <c r="C2273" t="s">
        <v>58</v>
      </c>
      <c r="G2273" s="1" t="s">
        <v>187</v>
      </c>
      <c r="I2273" s="1" t="s">
        <v>79</v>
      </c>
      <c r="J2273">
        <v>18</v>
      </c>
      <c r="K2273" t="s">
        <v>60</v>
      </c>
      <c r="W2273" s="1" t="s">
        <v>588</v>
      </c>
      <c r="AB2273" t="s">
        <v>84</v>
      </c>
      <c r="AC2273" t="s">
        <v>1139</v>
      </c>
    </row>
    <row r="2274" spans="1:49" x14ac:dyDescent="0.25">
      <c r="A2274">
        <v>7</v>
      </c>
      <c r="C2274" t="s">
        <v>58</v>
      </c>
      <c r="G2274" s="1" t="s">
        <v>187</v>
      </c>
      <c r="I2274" s="1" t="s">
        <v>79</v>
      </c>
      <c r="J2274">
        <v>18</v>
      </c>
      <c r="K2274" t="s">
        <v>60</v>
      </c>
      <c r="W2274" s="1" t="s">
        <v>588</v>
      </c>
      <c r="AB2274" t="s">
        <v>84</v>
      </c>
      <c r="AC2274" t="s">
        <v>1140</v>
      </c>
    </row>
    <row r="2275" spans="1:49" x14ac:dyDescent="0.25">
      <c r="A2275">
        <v>8</v>
      </c>
      <c r="C2275" t="s">
        <v>58</v>
      </c>
      <c r="G2275" s="1" t="s">
        <v>187</v>
      </c>
      <c r="I2275" s="1" t="s">
        <v>79</v>
      </c>
      <c r="J2275">
        <v>18</v>
      </c>
      <c r="K2275" t="s">
        <v>60</v>
      </c>
      <c r="W2275" s="1" t="s">
        <v>588</v>
      </c>
      <c r="AB2275" t="s">
        <v>84</v>
      </c>
      <c r="AC2275" t="s">
        <v>1141</v>
      </c>
    </row>
    <row r="2276" spans="1:49" x14ac:dyDescent="0.25">
      <c r="A2276">
        <v>9</v>
      </c>
      <c r="C2276" t="s">
        <v>58</v>
      </c>
      <c r="G2276" s="1" t="s">
        <v>187</v>
      </c>
      <c r="I2276" s="1" t="s">
        <v>79</v>
      </c>
      <c r="J2276">
        <v>18</v>
      </c>
      <c r="K2276" t="s">
        <v>60</v>
      </c>
      <c r="W2276" s="1" t="s">
        <v>588</v>
      </c>
      <c r="AB2276" t="s">
        <v>84</v>
      </c>
      <c r="AC2276" t="s">
        <v>1142</v>
      </c>
    </row>
    <row r="2277" spans="1:49" x14ac:dyDescent="0.25">
      <c r="A2277">
        <v>10</v>
      </c>
      <c r="C2277" t="s">
        <v>58</v>
      </c>
      <c r="G2277" s="1" t="s">
        <v>187</v>
      </c>
      <c r="I2277" s="1" t="s">
        <v>79</v>
      </c>
      <c r="J2277">
        <v>18</v>
      </c>
      <c r="K2277" t="s">
        <v>60</v>
      </c>
      <c r="W2277" s="1" t="s">
        <v>588</v>
      </c>
      <c r="AB2277" t="s">
        <v>84</v>
      </c>
      <c r="AC2277" t="s">
        <v>1143</v>
      </c>
    </row>
    <row r="2278" spans="1:49" x14ac:dyDescent="0.25">
      <c r="A2278">
        <v>11</v>
      </c>
      <c r="C2278" t="s">
        <v>58</v>
      </c>
      <c r="G2278" s="1" t="s">
        <v>187</v>
      </c>
      <c r="I2278" s="1" t="s">
        <v>79</v>
      </c>
      <c r="J2278">
        <v>18</v>
      </c>
      <c r="K2278" t="s">
        <v>60</v>
      </c>
      <c r="W2278" s="1" t="s">
        <v>588</v>
      </c>
      <c r="AB2278" t="s">
        <v>84</v>
      </c>
      <c r="AC2278" t="s">
        <v>1144</v>
      </c>
    </row>
    <row r="2279" spans="1:49" x14ac:dyDescent="0.25">
      <c r="A2279">
        <v>12</v>
      </c>
      <c r="C2279" t="s">
        <v>58</v>
      </c>
      <c r="G2279" s="1" t="s">
        <v>187</v>
      </c>
      <c r="I2279" s="1" t="s">
        <v>79</v>
      </c>
      <c r="J2279">
        <v>18</v>
      </c>
      <c r="K2279" t="s">
        <v>60</v>
      </c>
      <c r="W2279" s="1" t="s">
        <v>588</v>
      </c>
      <c r="AB2279" t="s">
        <v>84</v>
      </c>
      <c r="AC2279" t="s">
        <v>1145</v>
      </c>
    </row>
    <row r="2280" spans="1:49" x14ac:dyDescent="0.25">
      <c r="A2280">
        <v>13</v>
      </c>
      <c r="C2280" t="s">
        <v>58</v>
      </c>
      <c r="G2280" s="1" t="s">
        <v>187</v>
      </c>
      <c r="I2280" s="1" t="s">
        <v>79</v>
      </c>
      <c r="J2280">
        <v>18</v>
      </c>
      <c r="K2280" t="s">
        <v>60</v>
      </c>
      <c r="W2280" s="1" t="s">
        <v>588</v>
      </c>
      <c r="AB2280" t="s">
        <v>84</v>
      </c>
      <c r="AC2280" t="s">
        <v>1146</v>
      </c>
    </row>
    <row r="2281" spans="1:49" x14ac:dyDescent="0.25">
      <c r="A2281">
        <v>14</v>
      </c>
      <c r="C2281" t="s">
        <v>58</v>
      </c>
      <c r="G2281" s="1" t="s">
        <v>187</v>
      </c>
      <c r="I2281" s="1" t="s">
        <v>79</v>
      </c>
      <c r="J2281">
        <v>18</v>
      </c>
      <c r="K2281" t="s">
        <v>60</v>
      </c>
      <c r="W2281" s="1" t="s">
        <v>588</v>
      </c>
      <c r="AB2281" t="s">
        <v>84</v>
      </c>
      <c r="AC2281" t="s">
        <v>1147</v>
      </c>
    </row>
    <row r="2282" spans="1:49" x14ac:dyDescent="0.25">
      <c r="A2282">
        <v>15</v>
      </c>
      <c r="C2282" t="s">
        <v>58</v>
      </c>
      <c r="G2282" s="1" t="s">
        <v>187</v>
      </c>
      <c r="I2282" s="1" t="s">
        <v>79</v>
      </c>
      <c r="J2282">
        <v>18</v>
      </c>
      <c r="K2282" t="s">
        <v>60</v>
      </c>
      <c r="W2282" s="1" t="s">
        <v>588</v>
      </c>
      <c r="AB2282" t="s">
        <v>84</v>
      </c>
      <c r="AC2282" t="s">
        <v>1148</v>
      </c>
    </row>
    <row r="2283" spans="1:49" x14ac:dyDescent="0.25">
      <c r="A2283">
        <v>16</v>
      </c>
      <c r="C2283" t="s">
        <v>58</v>
      </c>
      <c r="G2283" s="1" t="s">
        <v>187</v>
      </c>
      <c r="I2283" s="1" t="s">
        <v>79</v>
      </c>
      <c r="J2283">
        <v>18</v>
      </c>
      <c r="K2283" t="s">
        <v>60</v>
      </c>
      <c r="W2283" s="1" t="s">
        <v>588</v>
      </c>
      <c r="AB2283" t="s">
        <v>85</v>
      </c>
      <c r="AC2283" t="str">
        <f>"A2-18"&amp;AB2283&amp;"-"&amp;AF2283</f>
        <v>A2-18RT-A1</v>
      </c>
      <c r="AF2283" t="s">
        <v>247</v>
      </c>
    </row>
    <row r="2284" spans="1:49" x14ac:dyDescent="0.25">
      <c r="A2284">
        <v>17</v>
      </c>
      <c r="C2284" t="s">
        <v>58</v>
      </c>
      <c r="G2284" s="1" t="s">
        <v>187</v>
      </c>
      <c r="I2284" s="1" t="s">
        <v>79</v>
      </c>
      <c r="J2284">
        <v>18</v>
      </c>
      <c r="K2284" t="s">
        <v>60</v>
      </c>
      <c r="W2284" s="1" t="s">
        <v>588</v>
      </c>
      <c r="AB2284" t="s">
        <v>85</v>
      </c>
      <c r="AC2284" t="str">
        <f t="shared" ref="AC2284:AC2342" si="51">"A2-18"&amp;AB2284&amp;"-"&amp;AF2284</f>
        <v>A2-18RT-A2</v>
      </c>
      <c r="AD2284" s="8">
        <v>43439</v>
      </c>
      <c r="AE2284" s="83">
        <f>AD2284-I2284</f>
        <v>79</v>
      </c>
      <c r="AF2284" t="s">
        <v>120</v>
      </c>
      <c r="AG2284" t="s">
        <v>956</v>
      </c>
      <c r="AN2284" t="s">
        <v>1830</v>
      </c>
      <c r="AV2284" s="8">
        <v>43474</v>
      </c>
      <c r="AW2284">
        <v>1</v>
      </c>
    </row>
    <row r="2285" spans="1:49" x14ac:dyDescent="0.25">
      <c r="A2285">
        <v>18</v>
      </c>
      <c r="C2285" t="s">
        <v>58</v>
      </c>
      <c r="G2285" s="1" t="s">
        <v>187</v>
      </c>
      <c r="I2285" s="1" t="s">
        <v>79</v>
      </c>
      <c r="J2285">
        <v>18</v>
      </c>
      <c r="K2285" t="s">
        <v>60</v>
      </c>
      <c r="W2285" s="1" t="s">
        <v>588</v>
      </c>
      <c r="AB2285" t="s">
        <v>85</v>
      </c>
      <c r="AC2285" t="str">
        <f t="shared" si="51"/>
        <v>A2-18RT-A3</v>
      </c>
      <c r="AF2285" t="s">
        <v>245</v>
      </c>
    </row>
    <row r="2286" spans="1:49" x14ac:dyDescent="0.25">
      <c r="A2286">
        <v>19</v>
      </c>
      <c r="C2286" t="s">
        <v>58</v>
      </c>
      <c r="G2286" s="1" t="s">
        <v>187</v>
      </c>
      <c r="I2286" s="1" t="s">
        <v>79</v>
      </c>
      <c r="J2286">
        <v>18</v>
      </c>
      <c r="K2286" t="s">
        <v>60</v>
      </c>
      <c r="W2286" s="1" t="s">
        <v>588</v>
      </c>
      <c r="AB2286" t="s">
        <v>85</v>
      </c>
      <c r="AC2286" t="str">
        <f t="shared" si="51"/>
        <v>A2-18RT-A4</v>
      </c>
      <c r="AF2286" t="s">
        <v>252</v>
      </c>
    </row>
    <row r="2287" spans="1:49" x14ac:dyDescent="0.25">
      <c r="A2287">
        <v>20</v>
      </c>
      <c r="C2287" t="s">
        <v>58</v>
      </c>
      <c r="G2287" s="1" t="s">
        <v>187</v>
      </c>
      <c r="I2287" s="1" t="s">
        <v>79</v>
      </c>
      <c r="J2287">
        <v>18</v>
      </c>
      <c r="K2287" t="s">
        <v>60</v>
      </c>
      <c r="W2287" s="1" t="s">
        <v>588</v>
      </c>
      <c r="AB2287" t="s">
        <v>85</v>
      </c>
      <c r="AC2287" t="str">
        <f t="shared" si="51"/>
        <v>A2-18RT-A5</v>
      </c>
      <c r="AD2287" s="8">
        <v>43430</v>
      </c>
      <c r="AE2287" s="83" t="s">
        <v>218</v>
      </c>
      <c r="AF2287" t="s">
        <v>246</v>
      </c>
      <c r="AG2287" t="s">
        <v>956</v>
      </c>
      <c r="AN2287" t="s">
        <v>1830</v>
      </c>
      <c r="AV2287" s="8">
        <v>43474</v>
      </c>
      <c r="AW2287">
        <v>1</v>
      </c>
    </row>
    <row r="2288" spans="1:49" x14ac:dyDescent="0.25">
      <c r="A2288">
        <v>21</v>
      </c>
      <c r="C2288" t="s">
        <v>58</v>
      </c>
      <c r="G2288" s="1" t="s">
        <v>187</v>
      </c>
      <c r="I2288" s="1" t="s">
        <v>79</v>
      </c>
      <c r="J2288">
        <v>18</v>
      </c>
      <c r="K2288" t="s">
        <v>60</v>
      </c>
      <c r="W2288" s="1" t="s">
        <v>588</v>
      </c>
      <c r="AB2288" t="s">
        <v>85</v>
      </c>
      <c r="AC2288" t="str">
        <f t="shared" si="51"/>
        <v>A2-18RT-A6</v>
      </c>
      <c r="AF2288" t="s">
        <v>244</v>
      </c>
    </row>
    <row r="2289" spans="1:49" x14ac:dyDescent="0.25">
      <c r="A2289">
        <v>22</v>
      </c>
      <c r="C2289" t="s">
        <v>58</v>
      </c>
      <c r="G2289" s="1" t="s">
        <v>187</v>
      </c>
      <c r="I2289" s="1" t="s">
        <v>79</v>
      </c>
      <c r="J2289">
        <v>18</v>
      </c>
      <c r="K2289" t="s">
        <v>60</v>
      </c>
      <c r="W2289" s="1" t="s">
        <v>588</v>
      </c>
      <c r="AB2289" t="s">
        <v>85</v>
      </c>
      <c r="AC2289" t="str">
        <f t="shared" si="51"/>
        <v>A2-18RT-A7</v>
      </c>
      <c r="AD2289" s="8">
        <v>43431</v>
      </c>
      <c r="AE2289">
        <v>71</v>
      </c>
      <c r="AF2289" t="s">
        <v>164</v>
      </c>
      <c r="AG2289" t="s">
        <v>956</v>
      </c>
      <c r="AN2289" t="s">
        <v>1830</v>
      </c>
      <c r="AV2289" s="8">
        <v>43474</v>
      </c>
      <c r="AW2289">
        <v>1</v>
      </c>
    </row>
    <row r="2290" spans="1:49" x14ac:dyDescent="0.25">
      <c r="A2290">
        <v>23</v>
      </c>
      <c r="C2290" t="s">
        <v>58</v>
      </c>
      <c r="G2290" s="1" t="s">
        <v>187</v>
      </c>
      <c r="I2290" s="1" t="s">
        <v>79</v>
      </c>
      <c r="J2290">
        <v>18</v>
      </c>
      <c r="K2290" t="s">
        <v>60</v>
      </c>
      <c r="W2290" s="1" t="s">
        <v>588</v>
      </c>
      <c r="AB2290" t="s">
        <v>85</v>
      </c>
      <c r="AC2290" t="str">
        <f t="shared" si="51"/>
        <v>A2-18RT-A8</v>
      </c>
      <c r="AF2290" t="s">
        <v>166</v>
      </c>
    </row>
    <row r="2291" spans="1:49" x14ac:dyDescent="0.25">
      <c r="A2291">
        <v>24</v>
      </c>
      <c r="C2291" t="s">
        <v>58</v>
      </c>
      <c r="G2291" s="1" t="s">
        <v>187</v>
      </c>
      <c r="I2291" s="1" t="s">
        <v>79</v>
      </c>
      <c r="J2291">
        <v>18</v>
      </c>
      <c r="K2291" t="s">
        <v>60</v>
      </c>
      <c r="W2291" s="1" t="s">
        <v>588</v>
      </c>
      <c r="AB2291" t="s">
        <v>85</v>
      </c>
      <c r="AC2291" t="str">
        <f t="shared" si="51"/>
        <v>A2-18RT-A9</v>
      </c>
      <c r="AF2291" t="s">
        <v>133</v>
      </c>
    </row>
    <row r="2292" spans="1:49" x14ac:dyDescent="0.25">
      <c r="A2292">
        <v>25</v>
      </c>
      <c r="C2292" t="s">
        <v>58</v>
      </c>
      <c r="G2292" s="1" t="s">
        <v>187</v>
      </c>
      <c r="I2292" s="1" t="s">
        <v>79</v>
      </c>
      <c r="J2292">
        <v>18</v>
      </c>
      <c r="K2292" t="s">
        <v>60</v>
      </c>
      <c r="W2292" s="1" t="s">
        <v>588</v>
      </c>
      <c r="AB2292" t="s">
        <v>85</v>
      </c>
      <c r="AC2292" t="str">
        <f t="shared" si="51"/>
        <v>A2-18RT-A10</v>
      </c>
      <c r="AD2292" s="8">
        <v>43394</v>
      </c>
      <c r="AE2292">
        <v>34</v>
      </c>
      <c r="AF2292" t="s">
        <v>138</v>
      </c>
      <c r="AG2292" t="s">
        <v>956</v>
      </c>
      <c r="AN2292" t="s">
        <v>1711</v>
      </c>
      <c r="AV2292" s="8">
        <v>43397</v>
      </c>
      <c r="AW2292">
        <v>0</v>
      </c>
    </row>
    <row r="2293" spans="1:49" x14ac:dyDescent="0.25">
      <c r="A2293">
        <v>26</v>
      </c>
      <c r="C2293" t="s">
        <v>58</v>
      </c>
      <c r="G2293" s="1" t="s">
        <v>187</v>
      </c>
      <c r="I2293" s="1" t="s">
        <v>79</v>
      </c>
      <c r="J2293">
        <v>18</v>
      </c>
      <c r="K2293" t="s">
        <v>60</v>
      </c>
      <c r="W2293" s="1" t="s">
        <v>588</v>
      </c>
      <c r="AB2293" t="s">
        <v>85</v>
      </c>
      <c r="AC2293" t="str">
        <f t="shared" si="51"/>
        <v>A2-18RT-A11</v>
      </c>
      <c r="AD2293" s="8">
        <v>43392</v>
      </c>
      <c r="AE2293">
        <v>32</v>
      </c>
      <c r="AF2293" t="s">
        <v>237</v>
      </c>
      <c r="AG2293" t="s">
        <v>956</v>
      </c>
      <c r="AH2293" s="8">
        <v>43392</v>
      </c>
      <c r="AI2293">
        <v>9</v>
      </c>
      <c r="AJ2293">
        <v>6</v>
      </c>
      <c r="AK2293" s="53">
        <v>0.83333333333333337</v>
      </c>
      <c r="AL2293" s="8">
        <v>43400</v>
      </c>
      <c r="AM2293" s="53">
        <v>0</v>
      </c>
      <c r="AO2293">
        <v>6</v>
      </c>
      <c r="AP2293">
        <v>9</v>
      </c>
      <c r="AQ2293" s="8">
        <v>43400</v>
      </c>
      <c r="AR2293" s="53">
        <v>0</v>
      </c>
      <c r="AS2293" s="8">
        <v>43475</v>
      </c>
      <c r="AT2293" s="53">
        <v>0.83333333333333337</v>
      </c>
      <c r="AU2293" t="s">
        <v>1779</v>
      </c>
      <c r="AV2293" s="8">
        <v>43475</v>
      </c>
      <c r="AW2293">
        <v>0</v>
      </c>
    </row>
    <row r="2294" spans="1:49" x14ac:dyDescent="0.25">
      <c r="A2294">
        <v>27</v>
      </c>
      <c r="C2294" t="s">
        <v>58</v>
      </c>
      <c r="G2294" s="1" t="s">
        <v>187</v>
      </c>
      <c r="I2294" s="1" t="s">
        <v>79</v>
      </c>
      <c r="J2294">
        <v>18</v>
      </c>
      <c r="K2294" t="s">
        <v>60</v>
      </c>
      <c r="W2294" s="1" t="s">
        <v>588</v>
      </c>
      <c r="AB2294" t="s">
        <v>85</v>
      </c>
      <c r="AC2294" t="str">
        <f t="shared" si="51"/>
        <v>A2-18RT-A12</v>
      </c>
      <c r="AF2294" t="s">
        <v>284</v>
      </c>
    </row>
    <row r="2295" spans="1:49" x14ac:dyDescent="0.25">
      <c r="A2295">
        <v>28</v>
      </c>
      <c r="C2295" t="s">
        <v>58</v>
      </c>
      <c r="G2295" s="1" t="s">
        <v>187</v>
      </c>
      <c r="I2295" s="1" t="s">
        <v>79</v>
      </c>
      <c r="J2295">
        <v>18</v>
      </c>
      <c r="K2295" t="s">
        <v>60</v>
      </c>
      <c r="W2295" s="1" t="s">
        <v>588</v>
      </c>
      <c r="AB2295" t="s">
        <v>85</v>
      </c>
      <c r="AC2295" t="str">
        <f t="shared" si="51"/>
        <v>A2-18RT-C1</v>
      </c>
      <c r="AF2295" t="s">
        <v>146</v>
      </c>
    </row>
    <row r="2296" spans="1:49" x14ac:dyDescent="0.25">
      <c r="A2296">
        <v>29</v>
      </c>
      <c r="C2296" t="s">
        <v>58</v>
      </c>
      <c r="G2296" s="1" t="s">
        <v>187</v>
      </c>
      <c r="I2296" s="1" t="s">
        <v>79</v>
      </c>
      <c r="J2296">
        <v>18</v>
      </c>
      <c r="K2296" t="s">
        <v>60</v>
      </c>
      <c r="W2296" s="1" t="s">
        <v>588</v>
      </c>
      <c r="AB2296" t="s">
        <v>85</v>
      </c>
      <c r="AC2296" t="str">
        <f t="shared" si="51"/>
        <v>A2-18RT-C2</v>
      </c>
      <c r="AF2296" t="s">
        <v>149</v>
      </c>
    </row>
    <row r="2297" spans="1:49" x14ac:dyDescent="0.25">
      <c r="A2297">
        <v>30</v>
      </c>
      <c r="C2297" t="s">
        <v>58</v>
      </c>
      <c r="G2297" s="1" t="s">
        <v>187</v>
      </c>
      <c r="I2297" s="1" t="s">
        <v>79</v>
      </c>
      <c r="J2297">
        <v>18</v>
      </c>
      <c r="K2297" t="s">
        <v>60</v>
      </c>
      <c r="W2297" s="1" t="s">
        <v>588</v>
      </c>
      <c r="AB2297" t="s">
        <v>85</v>
      </c>
      <c r="AC2297" t="str">
        <f t="shared" si="51"/>
        <v>A2-18RT-C3</v>
      </c>
      <c r="AD2297" s="8">
        <v>43416</v>
      </c>
      <c r="AE2297" s="83">
        <f>AD2297-I2297</f>
        <v>56</v>
      </c>
      <c r="AF2297" t="s">
        <v>301</v>
      </c>
      <c r="AG2297" t="s">
        <v>956</v>
      </c>
      <c r="AN2297" t="s">
        <v>1808</v>
      </c>
      <c r="AV2297" s="8">
        <v>43440</v>
      </c>
      <c r="AW2297">
        <v>0</v>
      </c>
    </row>
    <row r="2298" spans="1:49" x14ac:dyDescent="0.25">
      <c r="A2298">
        <v>31</v>
      </c>
      <c r="C2298" t="s">
        <v>58</v>
      </c>
      <c r="G2298" s="1" t="s">
        <v>187</v>
      </c>
      <c r="I2298" s="1" t="s">
        <v>79</v>
      </c>
      <c r="J2298">
        <v>18</v>
      </c>
      <c r="K2298" t="s">
        <v>60</v>
      </c>
      <c r="W2298" s="1" t="s">
        <v>588</v>
      </c>
      <c r="AB2298" t="s">
        <v>85</v>
      </c>
      <c r="AC2298" t="str">
        <f t="shared" si="51"/>
        <v>A2-18RT-C4</v>
      </c>
      <c r="AD2298" s="8">
        <v>43394</v>
      </c>
      <c r="AE2298">
        <v>34</v>
      </c>
      <c r="AF2298" t="s">
        <v>161</v>
      </c>
      <c r="AG2298" t="s">
        <v>956</v>
      </c>
      <c r="AH2298" s="8">
        <v>43400</v>
      </c>
      <c r="AI2298">
        <v>13</v>
      </c>
      <c r="AJ2298">
        <v>2</v>
      </c>
      <c r="AK2298" s="53">
        <v>2.0833333333333332E-2</v>
      </c>
      <c r="AL2298" s="8">
        <v>43424</v>
      </c>
      <c r="AM2298" s="53">
        <v>0.42708333333333331</v>
      </c>
      <c r="AN2298" t="s">
        <v>1762</v>
      </c>
    </row>
    <row r="2299" spans="1:49" x14ac:dyDescent="0.25">
      <c r="A2299">
        <v>32</v>
      </c>
      <c r="C2299" t="s">
        <v>58</v>
      </c>
      <c r="G2299" s="1" t="s">
        <v>187</v>
      </c>
      <c r="I2299" s="1" t="s">
        <v>79</v>
      </c>
      <c r="J2299">
        <v>18</v>
      </c>
      <c r="K2299" t="s">
        <v>60</v>
      </c>
      <c r="W2299" s="1" t="s">
        <v>588</v>
      </c>
      <c r="AB2299" t="s">
        <v>85</v>
      </c>
      <c r="AC2299" t="str">
        <f t="shared" si="51"/>
        <v>A2-18RT-C5</v>
      </c>
      <c r="AF2299" t="s">
        <v>123</v>
      </c>
    </row>
    <row r="2300" spans="1:49" x14ac:dyDescent="0.25">
      <c r="A2300">
        <v>33</v>
      </c>
      <c r="C2300" t="s">
        <v>58</v>
      </c>
      <c r="G2300" s="1" t="s">
        <v>187</v>
      </c>
      <c r="I2300" s="1" t="s">
        <v>79</v>
      </c>
      <c r="J2300">
        <v>18</v>
      </c>
      <c r="K2300" t="s">
        <v>60</v>
      </c>
      <c r="W2300" s="1" t="s">
        <v>588</v>
      </c>
      <c r="AB2300" t="s">
        <v>85</v>
      </c>
      <c r="AC2300" t="str">
        <f t="shared" si="51"/>
        <v>A2-18RT-C6</v>
      </c>
      <c r="AF2300" t="s">
        <v>168</v>
      </c>
    </row>
    <row r="2301" spans="1:49" x14ac:dyDescent="0.25">
      <c r="A2301">
        <v>34</v>
      </c>
      <c r="C2301" t="s">
        <v>58</v>
      </c>
      <c r="G2301" s="1" t="s">
        <v>187</v>
      </c>
      <c r="I2301" s="1" t="s">
        <v>79</v>
      </c>
      <c r="J2301">
        <v>18</v>
      </c>
      <c r="K2301" t="s">
        <v>60</v>
      </c>
      <c r="W2301" s="1" t="s">
        <v>588</v>
      </c>
      <c r="AB2301" t="s">
        <v>85</v>
      </c>
      <c r="AC2301" t="str">
        <f t="shared" si="51"/>
        <v>A2-18RT-C7</v>
      </c>
      <c r="AF2301" t="s">
        <v>135</v>
      </c>
    </row>
    <row r="2302" spans="1:49" x14ac:dyDescent="0.25">
      <c r="A2302">
        <v>35</v>
      </c>
      <c r="C2302" t="s">
        <v>58</v>
      </c>
      <c r="G2302" s="1" t="s">
        <v>187</v>
      </c>
      <c r="I2302" s="1" t="s">
        <v>79</v>
      </c>
      <c r="J2302">
        <v>18</v>
      </c>
      <c r="K2302" t="s">
        <v>60</v>
      </c>
      <c r="W2302" s="1" t="s">
        <v>588</v>
      </c>
      <c r="AB2302" t="s">
        <v>85</v>
      </c>
      <c r="AC2302" t="str">
        <f t="shared" si="51"/>
        <v>A2-18RT-C8</v>
      </c>
      <c r="AF2302" t="s">
        <v>238</v>
      </c>
    </row>
    <row r="2303" spans="1:49" x14ac:dyDescent="0.25">
      <c r="A2303">
        <v>36</v>
      </c>
      <c r="C2303" t="s">
        <v>58</v>
      </c>
      <c r="G2303" s="1" t="s">
        <v>187</v>
      </c>
      <c r="I2303" s="1" t="s">
        <v>79</v>
      </c>
      <c r="J2303">
        <v>18</v>
      </c>
      <c r="K2303" t="s">
        <v>60</v>
      </c>
      <c r="W2303" s="1" t="s">
        <v>588</v>
      </c>
      <c r="AB2303" t="s">
        <v>85</v>
      </c>
      <c r="AC2303" t="str">
        <f t="shared" si="51"/>
        <v>A2-18RT-C9</v>
      </c>
      <c r="AD2303" s="8">
        <v>43393</v>
      </c>
      <c r="AE2303">
        <v>33</v>
      </c>
      <c r="AF2303" t="s">
        <v>176</v>
      </c>
      <c r="AG2303" t="s">
        <v>956</v>
      </c>
      <c r="AN2303" t="s">
        <v>1701</v>
      </c>
      <c r="AV2303" s="8">
        <v>43393</v>
      </c>
      <c r="AW2303">
        <v>0</v>
      </c>
    </row>
    <row r="2304" spans="1:49" x14ac:dyDescent="0.25">
      <c r="A2304">
        <v>37</v>
      </c>
      <c r="C2304" t="s">
        <v>58</v>
      </c>
      <c r="G2304" s="1" t="s">
        <v>187</v>
      </c>
      <c r="I2304" s="1" t="s">
        <v>79</v>
      </c>
      <c r="J2304">
        <v>18</v>
      </c>
      <c r="K2304" t="s">
        <v>60</v>
      </c>
      <c r="W2304" s="1" t="s">
        <v>588</v>
      </c>
      <c r="AB2304" t="s">
        <v>85</v>
      </c>
      <c r="AC2304" t="str">
        <f t="shared" si="51"/>
        <v>A2-18RT-C10</v>
      </c>
      <c r="AD2304" s="8">
        <v>43394</v>
      </c>
      <c r="AE2304">
        <v>34</v>
      </c>
      <c r="AF2304" t="s">
        <v>126</v>
      </c>
      <c r="AG2304" t="s">
        <v>956</v>
      </c>
      <c r="AN2304" t="s">
        <v>1711</v>
      </c>
      <c r="AV2304" s="8">
        <v>43397</v>
      </c>
      <c r="AW2304">
        <v>0</v>
      </c>
    </row>
    <row r="2305" spans="1:49" x14ac:dyDescent="0.25">
      <c r="A2305">
        <v>38</v>
      </c>
      <c r="C2305" t="s">
        <v>58</v>
      </c>
      <c r="G2305" s="1" t="s">
        <v>187</v>
      </c>
      <c r="I2305" s="1" t="s">
        <v>79</v>
      </c>
      <c r="J2305">
        <v>18</v>
      </c>
      <c r="K2305" t="s">
        <v>60</v>
      </c>
      <c r="W2305" s="1" t="s">
        <v>588</v>
      </c>
      <c r="AB2305" t="s">
        <v>85</v>
      </c>
      <c r="AC2305" t="str">
        <f t="shared" si="51"/>
        <v>A2-18RT-C11</v>
      </c>
      <c r="AF2305" t="s">
        <v>144</v>
      </c>
    </row>
    <row r="2306" spans="1:49" x14ac:dyDescent="0.25">
      <c r="A2306">
        <v>39</v>
      </c>
      <c r="C2306" t="s">
        <v>58</v>
      </c>
      <c r="G2306" s="1" t="s">
        <v>187</v>
      </c>
      <c r="I2306" s="1" t="s">
        <v>79</v>
      </c>
      <c r="J2306">
        <v>18</v>
      </c>
      <c r="K2306" t="s">
        <v>60</v>
      </c>
      <c r="W2306" s="1" t="s">
        <v>588</v>
      </c>
      <c r="AB2306" t="s">
        <v>85</v>
      </c>
      <c r="AC2306" t="str">
        <f t="shared" si="51"/>
        <v>A2-18RT-C12</v>
      </c>
      <c r="AF2306" t="s">
        <v>303</v>
      </c>
    </row>
    <row r="2307" spans="1:49" x14ac:dyDescent="0.25">
      <c r="A2307">
        <v>40</v>
      </c>
      <c r="C2307" t="s">
        <v>58</v>
      </c>
      <c r="G2307" s="1" t="s">
        <v>187</v>
      </c>
      <c r="I2307" s="1" t="s">
        <v>79</v>
      </c>
      <c r="J2307">
        <v>18</v>
      </c>
      <c r="K2307" t="s">
        <v>60</v>
      </c>
      <c r="W2307" s="1" t="s">
        <v>588</v>
      </c>
      <c r="AB2307" t="s">
        <v>85</v>
      </c>
      <c r="AC2307" t="str">
        <f t="shared" si="51"/>
        <v>A2-18RT-E1</v>
      </c>
      <c r="AF2307" t="s">
        <v>137</v>
      </c>
    </row>
    <row r="2308" spans="1:49" x14ac:dyDescent="0.25">
      <c r="A2308">
        <v>41</v>
      </c>
      <c r="C2308" t="s">
        <v>58</v>
      </c>
      <c r="G2308" s="1" t="s">
        <v>187</v>
      </c>
      <c r="I2308" s="1" t="s">
        <v>79</v>
      </c>
      <c r="J2308">
        <v>18</v>
      </c>
      <c r="K2308" t="s">
        <v>60</v>
      </c>
      <c r="W2308" s="1" t="s">
        <v>588</v>
      </c>
      <c r="AB2308" t="s">
        <v>85</v>
      </c>
      <c r="AC2308" t="str">
        <f t="shared" si="51"/>
        <v>A2-18RT-E2</v>
      </c>
      <c r="AD2308" s="8">
        <v>43392</v>
      </c>
      <c r="AE2308">
        <v>32</v>
      </c>
      <c r="AF2308" t="s">
        <v>178</v>
      </c>
      <c r="AG2308" t="s">
        <v>956</v>
      </c>
      <c r="AH2308" s="8">
        <v>43392</v>
      </c>
      <c r="AI2308">
        <v>14</v>
      </c>
      <c r="AJ2308">
        <v>1</v>
      </c>
      <c r="AK2308" s="53">
        <v>0.83333333333333337</v>
      </c>
      <c r="AL2308" s="8">
        <v>43402</v>
      </c>
      <c r="AM2308" s="53">
        <v>0.83333333333333337</v>
      </c>
      <c r="AN2308" t="s">
        <v>1766</v>
      </c>
      <c r="AV2308" s="8">
        <v>43447</v>
      </c>
      <c r="AW2308">
        <v>0</v>
      </c>
    </row>
    <row r="2309" spans="1:49" x14ac:dyDescent="0.25">
      <c r="A2309">
        <v>42</v>
      </c>
      <c r="C2309" t="s">
        <v>58</v>
      </c>
      <c r="G2309" s="1" t="s">
        <v>187</v>
      </c>
      <c r="I2309" s="1" t="s">
        <v>79</v>
      </c>
      <c r="J2309">
        <v>18</v>
      </c>
      <c r="K2309" t="s">
        <v>60</v>
      </c>
      <c r="W2309" s="1" t="s">
        <v>588</v>
      </c>
      <c r="AB2309" t="s">
        <v>85</v>
      </c>
      <c r="AC2309" t="str">
        <f t="shared" si="51"/>
        <v>A2-18RT-E3</v>
      </c>
      <c r="AD2309" s="8">
        <v>43394</v>
      </c>
      <c r="AE2309">
        <v>34</v>
      </c>
      <c r="AF2309" t="s">
        <v>179</v>
      </c>
      <c r="AG2309" t="s">
        <v>956</v>
      </c>
      <c r="AH2309" s="8">
        <v>43410</v>
      </c>
      <c r="AI2309">
        <v>14</v>
      </c>
      <c r="AJ2309">
        <v>1</v>
      </c>
      <c r="AK2309" s="53">
        <v>0.98263888888888884</v>
      </c>
      <c r="AL2309" s="8">
        <v>43435</v>
      </c>
      <c r="AM2309" s="53">
        <v>0.54166666666666663</v>
      </c>
      <c r="AV2309" s="8">
        <v>43435</v>
      </c>
      <c r="AW2309">
        <v>0</v>
      </c>
    </row>
    <row r="2310" spans="1:49" x14ac:dyDescent="0.25">
      <c r="A2310">
        <v>43</v>
      </c>
      <c r="C2310" t="s">
        <v>58</v>
      </c>
      <c r="G2310" s="1" t="s">
        <v>187</v>
      </c>
      <c r="I2310" s="1" t="s">
        <v>79</v>
      </c>
      <c r="J2310">
        <v>18</v>
      </c>
      <c r="K2310" t="s">
        <v>60</v>
      </c>
      <c r="W2310" s="1" t="s">
        <v>588</v>
      </c>
      <c r="AB2310" t="s">
        <v>85</v>
      </c>
      <c r="AC2310" t="str">
        <f t="shared" si="51"/>
        <v>A2-18RT-E4</v>
      </c>
      <c r="AF2310" t="s">
        <v>304</v>
      </c>
    </row>
    <row r="2311" spans="1:49" x14ac:dyDescent="0.25">
      <c r="A2311">
        <v>44</v>
      </c>
      <c r="C2311" t="s">
        <v>58</v>
      </c>
      <c r="G2311" s="1" t="s">
        <v>187</v>
      </c>
      <c r="I2311" s="1" t="s">
        <v>79</v>
      </c>
      <c r="J2311">
        <v>18</v>
      </c>
      <c r="K2311" t="s">
        <v>60</v>
      </c>
      <c r="W2311" s="1" t="s">
        <v>588</v>
      </c>
      <c r="AB2311" t="s">
        <v>85</v>
      </c>
      <c r="AC2311" t="str">
        <f t="shared" si="51"/>
        <v>A2-18RT-E5</v>
      </c>
      <c r="AD2311" s="8">
        <v>43431</v>
      </c>
      <c r="AE2311">
        <v>71</v>
      </c>
      <c r="AF2311" t="s">
        <v>305</v>
      </c>
      <c r="AG2311" t="s">
        <v>956</v>
      </c>
      <c r="AL2311" s="8">
        <v>43433</v>
      </c>
      <c r="AM2311" s="53">
        <v>0.55763888888888891</v>
      </c>
      <c r="AN2311" t="s">
        <v>1711</v>
      </c>
      <c r="AV2311" s="8">
        <v>43433</v>
      </c>
      <c r="AW2311">
        <v>0</v>
      </c>
    </row>
    <row r="2312" spans="1:49" x14ac:dyDescent="0.25">
      <c r="A2312">
        <v>45</v>
      </c>
      <c r="C2312" t="s">
        <v>58</v>
      </c>
      <c r="G2312" s="1" t="s">
        <v>187</v>
      </c>
      <c r="I2312" s="1" t="s">
        <v>79</v>
      </c>
      <c r="J2312">
        <v>18</v>
      </c>
      <c r="K2312" t="s">
        <v>60</v>
      </c>
      <c r="W2312" s="1" t="s">
        <v>588</v>
      </c>
      <c r="AB2312" t="s">
        <v>85</v>
      </c>
      <c r="AC2312" t="str">
        <f t="shared" si="51"/>
        <v>A2-18RT-E6</v>
      </c>
      <c r="AF2312" t="s">
        <v>156</v>
      </c>
    </row>
    <row r="2313" spans="1:49" x14ac:dyDescent="0.25">
      <c r="A2313">
        <v>46</v>
      </c>
      <c r="C2313" t="s">
        <v>58</v>
      </c>
      <c r="G2313" s="1" t="s">
        <v>187</v>
      </c>
      <c r="I2313" s="1" t="s">
        <v>79</v>
      </c>
      <c r="J2313">
        <v>18</v>
      </c>
      <c r="K2313" t="s">
        <v>60</v>
      </c>
      <c r="W2313" s="1" t="s">
        <v>588</v>
      </c>
      <c r="AB2313" t="s">
        <v>86</v>
      </c>
      <c r="AC2313" t="str">
        <f t="shared" si="51"/>
        <v>A2-18SO-A1</v>
      </c>
      <c r="AF2313" t="s">
        <v>247</v>
      </c>
    </row>
    <row r="2314" spans="1:49" x14ac:dyDescent="0.25">
      <c r="A2314">
        <v>47</v>
      </c>
      <c r="C2314" t="s">
        <v>58</v>
      </c>
      <c r="G2314" s="1" t="s">
        <v>187</v>
      </c>
      <c r="I2314" s="1" t="s">
        <v>79</v>
      </c>
      <c r="J2314">
        <v>18</v>
      </c>
      <c r="K2314" t="s">
        <v>60</v>
      </c>
      <c r="W2314" s="1" t="s">
        <v>588</v>
      </c>
      <c r="AB2314" t="s">
        <v>86</v>
      </c>
      <c r="AC2314" t="str">
        <f t="shared" si="51"/>
        <v>A2-18SO-A2</v>
      </c>
      <c r="AF2314" t="s">
        <v>120</v>
      </c>
    </row>
    <row r="2315" spans="1:49" x14ac:dyDescent="0.25">
      <c r="A2315">
        <v>48</v>
      </c>
      <c r="C2315" t="s">
        <v>58</v>
      </c>
      <c r="G2315" s="1" t="s">
        <v>187</v>
      </c>
      <c r="I2315" s="1" t="s">
        <v>79</v>
      </c>
      <c r="J2315">
        <v>18</v>
      </c>
      <c r="K2315" t="s">
        <v>60</v>
      </c>
      <c r="W2315" s="1" t="s">
        <v>588</v>
      </c>
      <c r="AB2315" t="s">
        <v>86</v>
      </c>
      <c r="AC2315" t="str">
        <f t="shared" si="51"/>
        <v>A2-18SO-A3</v>
      </c>
      <c r="AF2315" t="s">
        <v>245</v>
      </c>
    </row>
    <row r="2316" spans="1:49" x14ac:dyDescent="0.25">
      <c r="A2316">
        <v>49</v>
      </c>
      <c r="C2316" t="s">
        <v>58</v>
      </c>
      <c r="G2316" s="1" t="s">
        <v>187</v>
      </c>
      <c r="I2316" s="1" t="s">
        <v>79</v>
      </c>
      <c r="J2316">
        <v>18</v>
      </c>
      <c r="K2316" t="s">
        <v>60</v>
      </c>
      <c r="W2316" s="1" t="s">
        <v>588</v>
      </c>
      <c r="AB2316" t="s">
        <v>86</v>
      </c>
      <c r="AC2316" t="str">
        <f t="shared" si="51"/>
        <v>A2-18SO-A4</v>
      </c>
      <c r="AF2316" t="s">
        <v>252</v>
      </c>
    </row>
    <row r="2317" spans="1:49" x14ac:dyDescent="0.25">
      <c r="A2317">
        <v>50</v>
      </c>
      <c r="C2317" t="s">
        <v>58</v>
      </c>
      <c r="G2317" s="1" t="s">
        <v>187</v>
      </c>
      <c r="I2317" s="1" t="s">
        <v>79</v>
      </c>
      <c r="J2317">
        <v>18</v>
      </c>
      <c r="K2317" t="s">
        <v>60</v>
      </c>
      <c r="W2317" s="1" t="s">
        <v>588</v>
      </c>
      <c r="AB2317" t="s">
        <v>86</v>
      </c>
      <c r="AC2317" t="str">
        <f t="shared" si="51"/>
        <v>A2-18SO-A5</v>
      </c>
      <c r="AF2317" t="s">
        <v>246</v>
      </c>
    </row>
    <row r="2318" spans="1:49" x14ac:dyDescent="0.25">
      <c r="A2318">
        <v>51</v>
      </c>
      <c r="C2318" t="s">
        <v>58</v>
      </c>
      <c r="G2318" s="1" t="s">
        <v>187</v>
      </c>
      <c r="I2318" s="1" t="s">
        <v>79</v>
      </c>
      <c r="J2318">
        <v>18</v>
      </c>
      <c r="K2318" t="s">
        <v>60</v>
      </c>
      <c r="W2318" s="1" t="s">
        <v>588</v>
      </c>
      <c r="AB2318" t="s">
        <v>86</v>
      </c>
      <c r="AC2318" t="str">
        <f t="shared" si="51"/>
        <v>A2-18SO-A6</v>
      </c>
      <c r="AF2318" t="s">
        <v>244</v>
      </c>
    </row>
    <row r="2319" spans="1:49" x14ac:dyDescent="0.25">
      <c r="A2319">
        <v>52</v>
      </c>
      <c r="C2319" t="s">
        <v>58</v>
      </c>
      <c r="G2319" s="1" t="s">
        <v>187</v>
      </c>
      <c r="I2319" s="1" t="s">
        <v>79</v>
      </c>
      <c r="J2319">
        <v>18</v>
      </c>
      <c r="K2319" t="s">
        <v>60</v>
      </c>
      <c r="W2319" s="1" t="s">
        <v>588</v>
      </c>
      <c r="AB2319" t="s">
        <v>86</v>
      </c>
      <c r="AC2319" t="str">
        <f t="shared" si="51"/>
        <v>A2-18SO-A7</v>
      </c>
      <c r="AF2319" t="s">
        <v>164</v>
      </c>
    </row>
    <row r="2320" spans="1:49" x14ac:dyDescent="0.25">
      <c r="A2320">
        <v>53</v>
      </c>
      <c r="C2320" t="s">
        <v>58</v>
      </c>
      <c r="G2320" s="1" t="s">
        <v>187</v>
      </c>
      <c r="I2320" s="1" t="s">
        <v>79</v>
      </c>
      <c r="J2320">
        <v>18</v>
      </c>
      <c r="K2320" t="s">
        <v>60</v>
      </c>
      <c r="W2320" s="1" t="s">
        <v>588</v>
      </c>
      <c r="AB2320" t="s">
        <v>86</v>
      </c>
      <c r="AC2320" t="str">
        <f t="shared" si="51"/>
        <v>A2-18SO-A8</v>
      </c>
      <c r="AF2320" t="s">
        <v>166</v>
      </c>
    </row>
    <row r="2321" spans="1:32" x14ac:dyDescent="0.25">
      <c r="A2321">
        <v>54</v>
      </c>
      <c r="C2321" t="s">
        <v>58</v>
      </c>
      <c r="G2321" s="1" t="s">
        <v>187</v>
      </c>
      <c r="I2321" s="1" t="s">
        <v>79</v>
      </c>
      <c r="J2321">
        <v>18</v>
      </c>
      <c r="K2321" t="s">
        <v>60</v>
      </c>
      <c r="W2321" s="1" t="s">
        <v>588</v>
      </c>
      <c r="AB2321" t="s">
        <v>86</v>
      </c>
      <c r="AC2321" t="str">
        <f t="shared" si="51"/>
        <v>A2-18SO-A9</v>
      </c>
      <c r="AF2321" t="s">
        <v>133</v>
      </c>
    </row>
    <row r="2322" spans="1:32" x14ac:dyDescent="0.25">
      <c r="A2322">
        <v>55</v>
      </c>
      <c r="C2322" t="s">
        <v>58</v>
      </c>
      <c r="G2322" s="1" t="s">
        <v>187</v>
      </c>
      <c r="I2322" s="1" t="s">
        <v>79</v>
      </c>
      <c r="J2322">
        <v>18</v>
      </c>
      <c r="K2322" t="s">
        <v>60</v>
      </c>
      <c r="W2322" s="1" t="s">
        <v>588</v>
      </c>
      <c r="AB2322" t="s">
        <v>86</v>
      </c>
      <c r="AC2322" t="str">
        <f t="shared" si="51"/>
        <v>A2-18SO-A10</v>
      </c>
      <c r="AF2322" t="s">
        <v>138</v>
      </c>
    </row>
    <row r="2323" spans="1:32" x14ac:dyDescent="0.25">
      <c r="A2323">
        <v>56</v>
      </c>
      <c r="C2323" t="s">
        <v>58</v>
      </c>
      <c r="G2323" s="1" t="s">
        <v>187</v>
      </c>
      <c r="I2323" s="1" t="s">
        <v>79</v>
      </c>
      <c r="J2323">
        <v>18</v>
      </c>
      <c r="K2323" t="s">
        <v>60</v>
      </c>
      <c r="W2323" s="1" t="s">
        <v>588</v>
      </c>
      <c r="AB2323" t="s">
        <v>86</v>
      </c>
      <c r="AC2323" t="str">
        <f t="shared" si="51"/>
        <v>A2-18SO-A11</v>
      </c>
      <c r="AF2323" t="s">
        <v>237</v>
      </c>
    </row>
    <row r="2324" spans="1:32" x14ac:dyDescent="0.25">
      <c r="A2324">
        <v>57</v>
      </c>
      <c r="C2324" t="s">
        <v>58</v>
      </c>
      <c r="G2324" s="1" t="s">
        <v>187</v>
      </c>
      <c r="I2324" s="1" t="s">
        <v>79</v>
      </c>
      <c r="J2324">
        <v>18</v>
      </c>
      <c r="K2324" t="s">
        <v>60</v>
      </c>
      <c r="W2324" s="1" t="s">
        <v>588</v>
      </c>
      <c r="AB2324" t="s">
        <v>86</v>
      </c>
      <c r="AC2324" t="str">
        <f t="shared" si="51"/>
        <v>A2-18SO-A12</v>
      </c>
      <c r="AF2324" t="s">
        <v>284</v>
      </c>
    </row>
    <row r="2325" spans="1:32" x14ac:dyDescent="0.25">
      <c r="A2325">
        <v>58</v>
      </c>
      <c r="C2325" t="s">
        <v>58</v>
      </c>
      <c r="G2325" s="1" t="s">
        <v>187</v>
      </c>
      <c r="I2325" s="1" t="s">
        <v>79</v>
      </c>
      <c r="J2325">
        <v>18</v>
      </c>
      <c r="K2325" t="s">
        <v>60</v>
      </c>
      <c r="W2325" s="1" t="s">
        <v>588</v>
      </c>
      <c r="AB2325" t="s">
        <v>86</v>
      </c>
      <c r="AC2325" t="str">
        <f t="shared" si="51"/>
        <v>A2-18SO-C1</v>
      </c>
      <c r="AF2325" t="s">
        <v>146</v>
      </c>
    </row>
    <row r="2326" spans="1:32" x14ac:dyDescent="0.25">
      <c r="A2326">
        <v>59</v>
      </c>
      <c r="C2326" t="s">
        <v>58</v>
      </c>
      <c r="G2326" s="1" t="s">
        <v>187</v>
      </c>
      <c r="I2326" s="1" t="s">
        <v>79</v>
      </c>
      <c r="J2326">
        <v>18</v>
      </c>
      <c r="K2326" t="s">
        <v>60</v>
      </c>
      <c r="W2326" s="1" t="s">
        <v>588</v>
      </c>
      <c r="AB2326" t="s">
        <v>86</v>
      </c>
      <c r="AC2326" t="str">
        <f t="shared" si="51"/>
        <v>A2-18SO-C2</v>
      </c>
      <c r="AF2326" t="s">
        <v>149</v>
      </c>
    </row>
    <row r="2327" spans="1:32" x14ac:dyDescent="0.25">
      <c r="A2327">
        <v>60</v>
      </c>
      <c r="C2327" t="s">
        <v>58</v>
      </c>
      <c r="G2327" s="1" t="s">
        <v>187</v>
      </c>
      <c r="I2327" s="1" t="s">
        <v>79</v>
      </c>
      <c r="J2327">
        <v>18</v>
      </c>
      <c r="K2327" t="s">
        <v>60</v>
      </c>
      <c r="W2327" s="1" t="s">
        <v>588</v>
      </c>
      <c r="AB2327" t="s">
        <v>86</v>
      </c>
      <c r="AC2327" t="str">
        <f t="shared" si="51"/>
        <v>A2-18SO-C3</v>
      </c>
      <c r="AF2327" t="s">
        <v>301</v>
      </c>
    </row>
    <row r="2328" spans="1:32" x14ac:dyDescent="0.25">
      <c r="A2328">
        <v>61</v>
      </c>
      <c r="C2328" t="s">
        <v>58</v>
      </c>
      <c r="G2328" s="1" t="s">
        <v>187</v>
      </c>
      <c r="I2328" s="1" t="s">
        <v>79</v>
      </c>
      <c r="J2328">
        <v>18</v>
      </c>
      <c r="K2328" t="s">
        <v>60</v>
      </c>
      <c r="W2328" s="1" t="s">
        <v>588</v>
      </c>
      <c r="AB2328" t="s">
        <v>86</v>
      </c>
      <c r="AC2328" t="str">
        <f t="shared" si="51"/>
        <v>A2-18SO-C4</v>
      </c>
      <c r="AF2328" t="s">
        <v>161</v>
      </c>
    </row>
    <row r="2329" spans="1:32" x14ac:dyDescent="0.25">
      <c r="A2329">
        <v>62</v>
      </c>
      <c r="C2329" t="s">
        <v>58</v>
      </c>
      <c r="G2329" s="1" t="s">
        <v>187</v>
      </c>
      <c r="I2329" s="1" t="s">
        <v>79</v>
      </c>
      <c r="J2329">
        <v>18</v>
      </c>
      <c r="K2329" t="s">
        <v>60</v>
      </c>
      <c r="W2329" s="1" t="s">
        <v>588</v>
      </c>
      <c r="AB2329" t="s">
        <v>86</v>
      </c>
      <c r="AC2329" t="str">
        <f t="shared" si="51"/>
        <v>A2-18SO-C5</v>
      </c>
      <c r="AF2329" t="s">
        <v>123</v>
      </c>
    </row>
    <row r="2330" spans="1:32" x14ac:dyDescent="0.25">
      <c r="A2330">
        <v>63</v>
      </c>
      <c r="C2330" t="s">
        <v>58</v>
      </c>
      <c r="G2330" s="1" t="s">
        <v>187</v>
      </c>
      <c r="I2330" s="1" t="s">
        <v>79</v>
      </c>
      <c r="J2330">
        <v>18</v>
      </c>
      <c r="K2330" t="s">
        <v>60</v>
      </c>
      <c r="W2330" s="1" t="s">
        <v>588</v>
      </c>
      <c r="AB2330" t="s">
        <v>86</v>
      </c>
      <c r="AC2330" t="str">
        <f t="shared" si="51"/>
        <v>A2-18SO-C6</v>
      </c>
      <c r="AF2330" t="s">
        <v>168</v>
      </c>
    </row>
    <row r="2331" spans="1:32" x14ac:dyDescent="0.25">
      <c r="A2331">
        <v>64</v>
      </c>
      <c r="C2331" t="s">
        <v>58</v>
      </c>
      <c r="G2331" s="1" t="s">
        <v>187</v>
      </c>
      <c r="I2331" s="1" t="s">
        <v>79</v>
      </c>
      <c r="J2331">
        <v>18</v>
      </c>
      <c r="K2331" t="s">
        <v>60</v>
      </c>
      <c r="W2331" s="1" t="s">
        <v>588</v>
      </c>
      <c r="AB2331" t="s">
        <v>86</v>
      </c>
      <c r="AC2331" t="str">
        <f t="shared" si="51"/>
        <v>A2-18SO-C7</v>
      </c>
      <c r="AF2331" t="s">
        <v>135</v>
      </c>
    </row>
    <row r="2332" spans="1:32" x14ac:dyDescent="0.25">
      <c r="A2332">
        <v>65</v>
      </c>
      <c r="C2332" t="s">
        <v>58</v>
      </c>
      <c r="G2332" s="1" t="s">
        <v>187</v>
      </c>
      <c r="I2332" s="1" t="s">
        <v>79</v>
      </c>
      <c r="J2332">
        <v>18</v>
      </c>
      <c r="K2332" t="s">
        <v>60</v>
      </c>
      <c r="W2332" s="1" t="s">
        <v>588</v>
      </c>
      <c r="AB2332" t="s">
        <v>86</v>
      </c>
      <c r="AC2332" t="str">
        <f t="shared" si="51"/>
        <v>A2-18SO-C8</v>
      </c>
      <c r="AF2332" t="s">
        <v>238</v>
      </c>
    </row>
    <row r="2333" spans="1:32" x14ac:dyDescent="0.25">
      <c r="A2333">
        <v>66</v>
      </c>
      <c r="C2333" t="s">
        <v>58</v>
      </c>
      <c r="G2333" s="1" t="s">
        <v>187</v>
      </c>
      <c r="I2333" s="1" t="s">
        <v>79</v>
      </c>
      <c r="J2333">
        <v>18</v>
      </c>
      <c r="K2333" t="s">
        <v>60</v>
      </c>
      <c r="W2333" s="1" t="s">
        <v>588</v>
      </c>
      <c r="AB2333" t="s">
        <v>86</v>
      </c>
      <c r="AC2333" t="str">
        <f t="shared" si="51"/>
        <v>A2-18SO-C9</v>
      </c>
      <c r="AF2333" t="s">
        <v>176</v>
      </c>
    </row>
    <row r="2334" spans="1:32" x14ac:dyDescent="0.25">
      <c r="A2334">
        <v>67</v>
      </c>
      <c r="C2334" t="s">
        <v>58</v>
      </c>
      <c r="G2334" s="1" t="s">
        <v>187</v>
      </c>
      <c r="I2334" s="1" t="s">
        <v>79</v>
      </c>
      <c r="J2334">
        <v>18</v>
      </c>
      <c r="K2334" t="s">
        <v>60</v>
      </c>
      <c r="W2334" s="1" t="s">
        <v>588</v>
      </c>
      <c r="AB2334" t="s">
        <v>86</v>
      </c>
      <c r="AC2334" t="str">
        <f t="shared" si="51"/>
        <v>A2-18SO-C10</v>
      </c>
      <c r="AF2334" t="s">
        <v>126</v>
      </c>
    </row>
    <row r="2335" spans="1:32" x14ac:dyDescent="0.25">
      <c r="A2335">
        <v>68</v>
      </c>
      <c r="C2335" t="s">
        <v>58</v>
      </c>
      <c r="G2335" s="1" t="s">
        <v>187</v>
      </c>
      <c r="I2335" s="1" t="s">
        <v>79</v>
      </c>
      <c r="J2335">
        <v>18</v>
      </c>
      <c r="K2335" t="s">
        <v>60</v>
      </c>
      <c r="W2335" s="1" t="s">
        <v>588</v>
      </c>
      <c r="AB2335" t="s">
        <v>86</v>
      </c>
      <c r="AC2335" t="str">
        <f t="shared" si="51"/>
        <v>A2-18SO-C11</v>
      </c>
      <c r="AF2335" t="s">
        <v>144</v>
      </c>
    </row>
    <row r="2336" spans="1:32" x14ac:dyDescent="0.25">
      <c r="A2336">
        <v>69</v>
      </c>
      <c r="C2336" t="s">
        <v>58</v>
      </c>
      <c r="G2336" s="1" t="s">
        <v>187</v>
      </c>
      <c r="I2336" s="1" t="s">
        <v>79</v>
      </c>
      <c r="J2336">
        <v>18</v>
      </c>
      <c r="K2336" t="s">
        <v>60</v>
      </c>
      <c r="W2336" s="1" t="s">
        <v>588</v>
      </c>
      <c r="AB2336" t="s">
        <v>86</v>
      </c>
      <c r="AC2336" t="str">
        <f t="shared" si="51"/>
        <v>A2-18SO-C12</v>
      </c>
      <c r="AF2336" t="s">
        <v>303</v>
      </c>
    </row>
    <row r="2337" spans="1:49" x14ac:dyDescent="0.25">
      <c r="A2337">
        <v>70</v>
      </c>
      <c r="C2337" t="s">
        <v>58</v>
      </c>
      <c r="G2337" s="1" t="s">
        <v>187</v>
      </c>
      <c r="I2337" s="1" t="s">
        <v>79</v>
      </c>
      <c r="J2337">
        <v>18</v>
      </c>
      <c r="K2337" t="s">
        <v>60</v>
      </c>
      <c r="W2337" s="1" t="s">
        <v>588</v>
      </c>
      <c r="AB2337" t="s">
        <v>86</v>
      </c>
      <c r="AC2337" t="str">
        <f t="shared" si="51"/>
        <v>A2-18SO-E1</v>
      </c>
      <c r="AF2337" t="s">
        <v>137</v>
      </c>
    </row>
    <row r="2338" spans="1:49" x14ac:dyDescent="0.25">
      <c r="A2338">
        <v>71</v>
      </c>
      <c r="C2338" t="s">
        <v>58</v>
      </c>
      <c r="G2338" s="1" t="s">
        <v>187</v>
      </c>
      <c r="I2338" s="1" t="s">
        <v>79</v>
      </c>
      <c r="J2338">
        <v>18</v>
      </c>
      <c r="K2338" t="s">
        <v>60</v>
      </c>
      <c r="W2338" s="1" t="s">
        <v>588</v>
      </c>
      <c r="AB2338" t="s">
        <v>86</v>
      </c>
      <c r="AC2338" t="str">
        <f t="shared" si="51"/>
        <v>A2-18SO-E2</v>
      </c>
      <c r="AF2338" t="s">
        <v>178</v>
      </c>
    </row>
    <row r="2339" spans="1:49" x14ac:dyDescent="0.25">
      <c r="A2339">
        <v>72</v>
      </c>
      <c r="C2339" t="s">
        <v>58</v>
      </c>
      <c r="G2339" s="1" t="s">
        <v>187</v>
      </c>
      <c r="I2339" s="1" t="s">
        <v>79</v>
      </c>
      <c r="J2339">
        <v>18</v>
      </c>
      <c r="K2339" t="s">
        <v>60</v>
      </c>
      <c r="W2339" s="1" t="s">
        <v>588</v>
      </c>
      <c r="AB2339" t="s">
        <v>86</v>
      </c>
      <c r="AC2339" t="str">
        <f t="shared" si="51"/>
        <v>A2-18SO-E3</v>
      </c>
      <c r="AF2339" t="s">
        <v>179</v>
      </c>
    </row>
    <row r="2340" spans="1:49" x14ac:dyDescent="0.25">
      <c r="A2340">
        <v>73</v>
      </c>
      <c r="C2340" t="s">
        <v>58</v>
      </c>
      <c r="G2340" s="1" t="s">
        <v>187</v>
      </c>
      <c r="I2340" s="1" t="s">
        <v>79</v>
      </c>
      <c r="J2340">
        <v>18</v>
      </c>
      <c r="K2340" t="s">
        <v>60</v>
      </c>
      <c r="W2340" s="1" t="s">
        <v>588</v>
      </c>
      <c r="AB2340" t="s">
        <v>86</v>
      </c>
      <c r="AC2340" t="str">
        <f t="shared" si="51"/>
        <v>A2-18SO-E4</v>
      </c>
      <c r="AF2340" t="s">
        <v>304</v>
      </c>
    </row>
    <row r="2341" spans="1:49" x14ac:dyDescent="0.25">
      <c r="A2341">
        <v>74</v>
      </c>
      <c r="C2341" t="s">
        <v>58</v>
      </c>
      <c r="G2341" s="1" t="s">
        <v>187</v>
      </c>
      <c r="I2341" s="1" t="s">
        <v>79</v>
      </c>
      <c r="J2341">
        <v>18</v>
      </c>
      <c r="K2341" t="s">
        <v>60</v>
      </c>
      <c r="W2341" s="1" t="s">
        <v>588</v>
      </c>
      <c r="AB2341" t="s">
        <v>86</v>
      </c>
      <c r="AC2341" t="str">
        <f t="shared" si="51"/>
        <v>A2-18SO-E5</v>
      </c>
      <c r="AF2341" t="s">
        <v>305</v>
      </c>
    </row>
    <row r="2342" spans="1:49" x14ac:dyDescent="0.25">
      <c r="A2342">
        <v>75</v>
      </c>
      <c r="C2342" t="s">
        <v>58</v>
      </c>
      <c r="G2342" s="1" t="s">
        <v>187</v>
      </c>
      <c r="I2342" s="1" t="s">
        <v>79</v>
      </c>
      <c r="J2342">
        <v>18</v>
      </c>
      <c r="K2342" t="s">
        <v>60</v>
      </c>
      <c r="W2342" s="1" t="s">
        <v>588</v>
      </c>
      <c r="AB2342" t="s">
        <v>86</v>
      </c>
      <c r="AC2342" t="str">
        <f t="shared" si="51"/>
        <v>A2-18SO-E6</v>
      </c>
      <c r="AF2342" t="s">
        <v>156</v>
      </c>
    </row>
    <row r="2343" spans="1:49" x14ac:dyDescent="0.25">
      <c r="A2343">
        <v>1</v>
      </c>
      <c r="B2343" t="s">
        <v>293</v>
      </c>
      <c r="C2343" t="s">
        <v>201</v>
      </c>
      <c r="D2343">
        <v>11.407999999999999</v>
      </c>
      <c r="E2343" s="1" t="s">
        <v>1157</v>
      </c>
      <c r="G2343" s="1" t="s">
        <v>78</v>
      </c>
      <c r="H2343" s="1" t="s">
        <v>588</v>
      </c>
      <c r="I2343" s="1" t="s">
        <v>193</v>
      </c>
      <c r="J2343">
        <v>2</v>
      </c>
      <c r="K2343" t="s">
        <v>954</v>
      </c>
      <c r="L2343">
        <v>7000</v>
      </c>
      <c r="M2343" s="18">
        <v>0.41133101851851855</v>
      </c>
      <c r="N2343" s="19">
        <v>2.3229159999999999E-2</v>
      </c>
      <c r="O2343">
        <v>11.308999999999999</v>
      </c>
      <c r="P2343" s="53">
        <v>0.53888888888888886</v>
      </c>
      <c r="Q2343" s="18">
        <v>0.49328703703703702</v>
      </c>
      <c r="R2343">
        <v>2.19163E-2</v>
      </c>
      <c r="S2343" s="74">
        <v>11.263999999999999</v>
      </c>
      <c r="T2343" s="53">
        <v>0.42569444444444443</v>
      </c>
      <c r="U2343" s="18">
        <v>0.37057870370370366</v>
      </c>
      <c r="V2343" s="19">
        <v>2.18E-2</v>
      </c>
      <c r="W2343" s="1" t="s">
        <v>624</v>
      </c>
      <c r="AB2343" t="s">
        <v>85</v>
      </c>
      <c r="AC2343" t="s">
        <v>1385</v>
      </c>
      <c r="AF2343" t="s">
        <v>161</v>
      </c>
    </row>
    <row r="2344" spans="1:49" x14ac:dyDescent="0.25">
      <c r="A2344">
        <v>2</v>
      </c>
      <c r="B2344" t="s">
        <v>293</v>
      </c>
      <c r="C2344" t="s">
        <v>201</v>
      </c>
      <c r="D2344">
        <v>7.5069999999999997</v>
      </c>
      <c r="G2344" s="1" t="s">
        <v>78</v>
      </c>
      <c r="H2344" s="1" t="s">
        <v>588</v>
      </c>
      <c r="I2344" s="1" t="s">
        <v>193</v>
      </c>
      <c r="J2344">
        <v>2</v>
      </c>
      <c r="K2344" t="s">
        <v>954</v>
      </c>
      <c r="L2344">
        <v>7000</v>
      </c>
      <c r="M2344" s="18">
        <v>0.41207175925925926</v>
      </c>
      <c r="N2344">
        <v>0.53587410000000002</v>
      </c>
      <c r="O2344">
        <v>7.3630000000000004</v>
      </c>
      <c r="Q2344" s="18">
        <v>0.49432870370370369</v>
      </c>
      <c r="R2344">
        <v>0.63053919999999997</v>
      </c>
      <c r="S2344" s="74">
        <v>7.181</v>
      </c>
      <c r="U2344" s="18">
        <v>0.37140046296296297</v>
      </c>
      <c r="V2344">
        <v>0.3433349</v>
      </c>
      <c r="W2344" s="1" t="s">
        <v>624</v>
      </c>
      <c r="AB2344" t="s">
        <v>85</v>
      </c>
      <c r="AC2344" t="s">
        <v>1386</v>
      </c>
      <c r="AD2344" s="8">
        <v>43398</v>
      </c>
      <c r="AE2344">
        <v>33</v>
      </c>
      <c r="AF2344" t="s">
        <v>147</v>
      </c>
      <c r="AG2344" t="s">
        <v>956</v>
      </c>
      <c r="AH2344" s="8">
        <v>43398</v>
      </c>
      <c r="AI2344">
        <v>9</v>
      </c>
      <c r="AJ2344">
        <v>1</v>
      </c>
      <c r="AK2344" s="53">
        <v>0.68055555555555547</v>
      </c>
      <c r="AL2344" s="8">
        <v>43406</v>
      </c>
      <c r="AM2344" s="53">
        <v>0.83333333333333337</v>
      </c>
      <c r="AO2344">
        <v>6</v>
      </c>
      <c r="AP2344">
        <v>10</v>
      </c>
      <c r="AQ2344" s="8">
        <v>43406</v>
      </c>
      <c r="AR2344" s="53">
        <v>0.83333333333333337</v>
      </c>
      <c r="AS2344" s="8">
        <v>43430</v>
      </c>
      <c r="AT2344" s="53">
        <v>0.86111111111111116</v>
      </c>
      <c r="AV2344" s="8">
        <v>43430</v>
      </c>
      <c r="AW2344">
        <v>0</v>
      </c>
    </row>
    <row r="2345" spans="1:49" x14ac:dyDescent="0.25">
      <c r="A2345">
        <v>3</v>
      </c>
      <c r="B2345" t="s">
        <v>293</v>
      </c>
      <c r="C2345" t="s">
        <v>201</v>
      </c>
      <c r="D2345">
        <v>6.18</v>
      </c>
      <c r="G2345" s="1" t="s">
        <v>78</v>
      </c>
      <c r="H2345" s="1" t="s">
        <v>588</v>
      </c>
      <c r="I2345" s="1" t="s">
        <v>193</v>
      </c>
      <c r="J2345">
        <v>2</v>
      </c>
      <c r="K2345" t="s">
        <v>954</v>
      </c>
      <c r="L2345">
        <v>7000</v>
      </c>
      <c r="M2345" s="18">
        <v>0.41293981481481484</v>
      </c>
      <c r="N2345">
        <v>0.43478600000000001</v>
      </c>
      <c r="O2345">
        <v>6.0510000000000002</v>
      </c>
      <c r="Q2345" s="18">
        <v>0.4952893518518518</v>
      </c>
      <c r="R2345">
        <v>0.42938530000000003</v>
      </c>
      <c r="W2345" s="1" t="s">
        <v>624</v>
      </c>
      <c r="AB2345" t="s">
        <v>86</v>
      </c>
      <c r="AC2345" t="s">
        <v>1387</v>
      </c>
      <c r="AF2345" t="s">
        <v>171</v>
      </c>
    </row>
    <row r="2346" spans="1:49" x14ac:dyDescent="0.25">
      <c r="A2346">
        <v>4</v>
      </c>
      <c r="B2346" t="s">
        <v>293</v>
      </c>
      <c r="C2346" t="s">
        <v>201</v>
      </c>
      <c r="D2346">
        <v>6.6109999999999998</v>
      </c>
      <c r="G2346" s="1" t="s">
        <v>78</v>
      </c>
      <c r="H2346" s="1" t="s">
        <v>588</v>
      </c>
      <c r="I2346" s="1" t="s">
        <v>193</v>
      </c>
      <c r="J2346">
        <v>2</v>
      </c>
      <c r="K2346" t="s">
        <v>954</v>
      </c>
      <c r="L2346">
        <v>7000</v>
      </c>
      <c r="M2346" s="18">
        <v>0.41385416666666663</v>
      </c>
      <c r="N2346" s="19">
        <v>8.3050949999999998E-2</v>
      </c>
      <c r="O2346">
        <v>6.3959999999999999</v>
      </c>
      <c r="Q2346" s="18">
        <v>0.49613425925925925</v>
      </c>
      <c r="R2346" s="19">
        <v>5.906836E-2</v>
      </c>
      <c r="W2346" s="1" t="s">
        <v>624</v>
      </c>
      <c r="AB2346" t="s">
        <v>86</v>
      </c>
      <c r="AC2346" t="s">
        <v>1388</v>
      </c>
      <c r="AF2346" t="s">
        <v>161</v>
      </c>
    </row>
    <row r="2347" spans="1:49" x14ac:dyDescent="0.25">
      <c r="A2347">
        <v>5</v>
      </c>
      <c r="B2347" t="s">
        <v>293</v>
      </c>
      <c r="C2347" t="s">
        <v>201</v>
      </c>
      <c r="D2347">
        <v>6.0709999999999997</v>
      </c>
      <c r="G2347" s="1" t="s">
        <v>78</v>
      </c>
      <c r="H2347" s="1" t="s">
        <v>588</v>
      </c>
      <c r="I2347" s="1" t="s">
        <v>193</v>
      </c>
      <c r="J2347">
        <v>2</v>
      </c>
      <c r="K2347" t="s">
        <v>954</v>
      </c>
      <c r="L2347">
        <v>7000</v>
      </c>
      <c r="M2347" s="18">
        <v>0.4148148148148148</v>
      </c>
      <c r="N2347" s="19">
        <v>8.5522879999999996E-2</v>
      </c>
      <c r="O2347">
        <v>5.843</v>
      </c>
      <c r="Q2347" s="18">
        <v>0.49718749999999995</v>
      </c>
      <c r="R2347" s="19">
        <v>4.4809290000000002E-2</v>
      </c>
      <c r="S2347" s="74">
        <v>5.8120000000000003</v>
      </c>
      <c r="U2347" s="18">
        <v>0.37223379629629627</v>
      </c>
      <c r="V2347" s="19">
        <v>2.9700000000000001E-2</v>
      </c>
      <c r="W2347" s="1" t="s">
        <v>624</v>
      </c>
      <c r="AB2347" t="s">
        <v>85</v>
      </c>
      <c r="AC2347" t="s">
        <v>1389</v>
      </c>
      <c r="AF2347" t="s">
        <v>370</v>
      </c>
    </row>
    <row r="2348" spans="1:49" x14ac:dyDescent="0.25">
      <c r="A2348">
        <v>6</v>
      </c>
      <c r="B2348" t="s">
        <v>293</v>
      </c>
      <c r="C2348" t="s">
        <v>201</v>
      </c>
      <c r="D2348">
        <v>6.766</v>
      </c>
      <c r="G2348" s="1" t="s">
        <v>78</v>
      </c>
      <c r="H2348" s="1" t="s">
        <v>588</v>
      </c>
      <c r="I2348" s="1" t="s">
        <v>193</v>
      </c>
      <c r="J2348">
        <v>2</v>
      </c>
      <c r="K2348" t="s">
        <v>954</v>
      </c>
      <c r="L2348">
        <v>7000</v>
      </c>
      <c r="M2348" s="18">
        <v>0.4155787037037037</v>
      </c>
      <c r="N2348">
        <v>0.59792679999999998</v>
      </c>
      <c r="O2348">
        <v>5.8150000000000004</v>
      </c>
      <c r="Q2348" s="18">
        <v>0.49811342592592589</v>
      </c>
      <c r="R2348">
        <v>0.6512945</v>
      </c>
      <c r="S2348" s="74">
        <v>5.4820000000000002</v>
      </c>
      <c r="U2348" s="18">
        <v>0.3730324074074074</v>
      </c>
      <c r="V2348">
        <v>0.48175760000000001</v>
      </c>
      <c r="W2348" s="1" t="s">
        <v>624</v>
      </c>
      <c r="AB2348" t="s">
        <v>85</v>
      </c>
      <c r="AC2348" t="s">
        <v>1390</v>
      </c>
      <c r="AD2348" s="8">
        <v>43393</v>
      </c>
      <c r="AE2348">
        <v>28</v>
      </c>
      <c r="AF2348" t="s">
        <v>160</v>
      </c>
      <c r="AG2348" t="s">
        <v>593</v>
      </c>
      <c r="AH2348" s="8">
        <v>43393</v>
      </c>
      <c r="AI2348">
        <v>14</v>
      </c>
      <c r="AJ2348">
        <v>6</v>
      </c>
      <c r="AK2348" s="53">
        <v>0.82638888888888884</v>
      </c>
      <c r="AL2348" s="8">
        <v>43398</v>
      </c>
      <c r="AM2348" s="53">
        <v>0.60416666666666663</v>
      </c>
      <c r="AV2348" s="8">
        <v>43398</v>
      </c>
      <c r="AW2348">
        <v>0</v>
      </c>
    </row>
    <row r="2349" spans="1:49" x14ac:dyDescent="0.25">
      <c r="A2349">
        <v>7</v>
      </c>
      <c r="B2349" t="s">
        <v>293</v>
      </c>
      <c r="C2349" t="s">
        <v>201</v>
      </c>
      <c r="D2349">
        <v>6.91</v>
      </c>
      <c r="G2349" s="1" t="s">
        <v>78</v>
      </c>
      <c r="H2349" s="1" t="s">
        <v>588</v>
      </c>
      <c r="I2349" s="1" t="s">
        <v>193</v>
      </c>
      <c r="J2349">
        <v>2</v>
      </c>
      <c r="K2349" t="s">
        <v>954</v>
      </c>
      <c r="L2349">
        <v>7000</v>
      </c>
      <c r="M2349" s="18">
        <v>0.41648148148148145</v>
      </c>
      <c r="N2349" s="19">
        <v>3.622935E-2</v>
      </c>
      <c r="O2349">
        <v>6.8040000000000003</v>
      </c>
      <c r="Q2349" s="18">
        <v>0.49891203703703701</v>
      </c>
      <c r="R2349" s="19">
        <v>4.0708809999999998E-2</v>
      </c>
      <c r="S2349" s="74">
        <v>6.774</v>
      </c>
      <c r="U2349" s="18">
        <v>0.37395833333333334</v>
      </c>
      <c r="V2349" s="19">
        <v>2.46E-2</v>
      </c>
      <c r="W2349" s="1" t="s">
        <v>624</v>
      </c>
      <c r="AB2349" t="s">
        <v>85</v>
      </c>
      <c r="AC2349" t="s">
        <v>1391</v>
      </c>
      <c r="AD2349" s="8">
        <v>43444</v>
      </c>
      <c r="AE2349" s="83">
        <f>AD2349-I2349</f>
        <v>79</v>
      </c>
      <c r="AF2349" t="s">
        <v>134</v>
      </c>
      <c r="AG2349" t="s">
        <v>956</v>
      </c>
      <c r="AH2349" s="8">
        <v>43444</v>
      </c>
      <c r="AI2349">
        <v>27</v>
      </c>
      <c r="AJ2349">
        <v>1</v>
      </c>
      <c r="AK2349" s="53">
        <v>0.50347222222222221</v>
      </c>
      <c r="AL2349" s="8">
        <v>43448</v>
      </c>
      <c r="AM2349" s="53">
        <v>0.52083333333333337</v>
      </c>
      <c r="AV2349" s="8">
        <v>43448</v>
      </c>
      <c r="AW2349">
        <v>0</v>
      </c>
    </row>
    <row r="2350" spans="1:49" x14ac:dyDescent="0.25">
      <c r="A2350">
        <v>8</v>
      </c>
      <c r="B2350" t="s">
        <v>293</v>
      </c>
      <c r="C2350" t="s">
        <v>201</v>
      </c>
      <c r="D2350">
        <v>6.976</v>
      </c>
      <c r="G2350" s="1" t="s">
        <v>78</v>
      </c>
      <c r="H2350" s="1" t="s">
        <v>588</v>
      </c>
      <c r="I2350" s="1" t="s">
        <v>193</v>
      </c>
      <c r="J2350">
        <v>2</v>
      </c>
      <c r="K2350" t="s">
        <v>954</v>
      </c>
      <c r="L2350">
        <v>7000</v>
      </c>
      <c r="M2350" s="18">
        <v>0.41728009259259258</v>
      </c>
      <c r="N2350" s="19">
        <v>8.0061679999999996E-2</v>
      </c>
      <c r="O2350">
        <v>6.9409999999999998</v>
      </c>
      <c r="Q2350" s="18">
        <v>0.49972222222222223</v>
      </c>
      <c r="R2350" s="19">
        <v>8.0176239999999996E-2</v>
      </c>
      <c r="W2350" s="1" t="s">
        <v>624</v>
      </c>
      <c r="AB2350" t="s">
        <v>84</v>
      </c>
      <c r="AC2350" t="s">
        <v>1392</v>
      </c>
    </row>
    <row r="2351" spans="1:49" x14ac:dyDescent="0.25">
      <c r="A2351">
        <v>9</v>
      </c>
      <c r="B2351" t="s">
        <v>293</v>
      </c>
      <c r="C2351" t="s">
        <v>201</v>
      </c>
      <c r="D2351">
        <v>10.78</v>
      </c>
      <c r="G2351" s="1" t="s">
        <v>78</v>
      </c>
      <c r="H2351" s="1" t="s">
        <v>588</v>
      </c>
      <c r="I2351" s="1" t="s">
        <v>193</v>
      </c>
      <c r="J2351">
        <v>2</v>
      </c>
      <c r="K2351" t="s">
        <v>954</v>
      </c>
      <c r="L2351">
        <v>7000</v>
      </c>
      <c r="M2351" s="18">
        <v>0.41810185185185184</v>
      </c>
      <c r="N2351" s="19">
        <v>7.6686840000000006E-2</v>
      </c>
      <c r="O2351">
        <v>10.414999999999999</v>
      </c>
      <c r="Q2351" s="18">
        <v>0.50077546296296294</v>
      </c>
      <c r="R2351" s="19">
        <v>5.3114439999999999E-2</v>
      </c>
      <c r="S2351" s="74">
        <v>10.356999999999999</v>
      </c>
      <c r="U2351" s="18">
        <v>0.37467592592592597</v>
      </c>
      <c r="V2351" s="19">
        <v>4.9000000000000002E-2</v>
      </c>
      <c r="W2351" s="1" t="s">
        <v>624</v>
      </c>
      <c r="AB2351" t="s">
        <v>85</v>
      </c>
      <c r="AC2351" t="s">
        <v>1393</v>
      </c>
      <c r="AF2351" t="s">
        <v>140</v>
      </c>
    </row>
    <row r="2352" spans="1:49" x14ac:dyDescent="0.25">
      <c r="A2352">
        <v>10</v>
      </c>
      <c r="B2352" t="s">
        <v>293</v>
      </c>
      <c r="C2352" t="s">
        <v>201</v>
      </c>
      <c r="D2352">
        <v>7.3289999999999997</v>
      </c>
      <c r="G2352" s="1" t="s">
        <v>78</v>
      </c>
      <c r="H2352" s="1" t="s">
        <v>588</v>
      </c>
      <c r="I2352" s="1" t="s">
        <v>193</v>
      </c>
      <c r="J2352">
        <v>2</v>
      </c>
      <c r="K2352" t="s">
        <v>954</v>
      </c>
      <c r="L2352">
        <v>7000</v>
      </c>
      <c r="M2352" s="18">
        <v>0.41887731481481483</v>
      </c>
      <c r="N2352">
        <v>6.1064599999999997E-2</v>
      </c>
      <c r="O2352">
        <v>7.2519999999999998</v>
      </c>
      <c r="Q2352" s="18">
        <v>0.50165509259259256</v>
      </c>
      <c r="R2352" s="19">
        <v>3.7531420000000003E-2</v>
      </c>
      <c r="W2352" s="1" t="s">
        <v>624</v>
      </c>
      <c r="AB2352" t="s">
        <v>86</v>
      </c>
      <c r="AC2352" t="s">
        <v>1394</v>
      </c>
      <c r="AF2352" t="s">
        <v>241</v>
      </c>
    </row>
    <row r="2353" spans="1:49" x14ac:dyDescent="0.25">
      <c r="A2353">
        <v>11</v>
      </c>
      <c r="B2353" t="s">
        <v>293</v>
      </c>
      <c r="C2353" t="s">
        <v>201</v>
      </c>
      <c r="D2353">
        <v>7.157</v>
      </c>
      <c r="G2353" s="1" t="s">
        <v>78</v>
      </c>
      <c r="H2353" s="1" t="s">
        <v>588</v>
      </c>
      <c r="I2353" s="1" t="s">
        <v>193</v>
      </c>
      <c r="J2353">
        <v>2</v>
      </c>
      <c r="K2353" t="s">
        <v>954</v>
      </c>
      <c r="L2353">
        <v>7000</v>
      </c>
      <c r="M2353" s="18">
        <v>0.41965277777777782</v>
      </c>
      <c r="N2353">
        <v>8.5753399999999994E-2</v>
      </c>
      <c r="O2353">
        <v>7.1180000000000003</v>
      </c>
      <c r="Q2353" s="18">
        <v>0.50258101851851855</v>
      </c>
      <c r="R2353" s="19">
        <v>6.8280969999999996E-2</v>
      </c>
      <c r="W2353" s="1" t="s">
        <v>624</v>
      </c>
      <c r="AB2353" t="s">
        <v>86</v>
      </c>
      <c r="AC2353" t="s">
        <v>1395</v>
      </c>
      <c r="AF2353" t="s">
        <v>149</v>
      </c>
    </row>
    <row r="2354" spans="1:49" x14ac:dyDescent="0.25">
      <c r="A2354">
        <v>12</v>
      </c>
      <c r="B2354" t="s">
        <v>293</v>
      </c>
      <c r="C2354" t="s">
        <v>201</v>
      </c>
      <c r="D2354">
        <v>6.3739999999999997</v>
      </c>
      <c r="G2354" s="1" t="s">
        <v>78</v>
      </c>
      <c r="H2354" s="1" t="s">
        <v>588</v>
      </c>
      <c r="I2354" s="1" t="s">
        <v>193</v>
      </c>
      <c r="J2354">
        <v>2</v>
      </c>
      <c r="K2354" t="s">
        <v>954</v>
      </c>
      <c r="L2354">
        <v>7000</v>
      </c>
      <c r="M2354" s="18">
        <v>0.42042824074074076</v>
      </c>
      <c r="N2354" s="19">
        <v>7.069404E-2</v>
      </c>
      <c r="O2354">
        <v>6.3360000000000003</v>
      </c>
      <c r="Q2354" s="18">
        <v>0.50340277777777775</v>
      </c>
      <c r="R2354" s="19">
        <v>9.9113220000000002E-2</v>
      </c>
      <c r="S2354" s="74">
        <v>6.2990000000000004</v>
      </c>
      <c r="U2354" s="18">
        <v>0.37555555555555559</v>
      </c>
      <c r="V2354" s="19">
        <v>4.3999999999999997E-2</v>
      </c>
      <c r="W2354" s="1" t="s">
        <v>624</v>
      </c>
      <c r="AB2354" t="s">
        <v>85</v>
      </c>
      <c r="AC2354" t="s">
        <v>1396</v>
      </c>
      <c r="AF2354" t="s">
        <v>338</v>
      </c>
    </row>
    <row r="2355" spans="1:49" x14ac:dyDescent="0.25">
      <c r="A2355">
        <v>13</v>
      </c>
      <c r="B2355" t="s">
        <v>293</v>
      </c>
      <c r="C2355" t="s">
        <v>201</v>
      </c>
      <c r="D2355">
        <v>8.4870000000000001</v>
      </c>
      <c r="G2355" s="1" t="s">
        <v>78</v>
      </c>
      <c r="H2355" s="1" t="s">
        <v>588</v>
      </c>
      <c r="I2355" s="1" t="s">
        <v>193</v>
      </c>
      <c r="J2355">
        <v>2</v>
      </c>
      <c r="K2355" t="s">
        <v>954</v>
      </c>
      <c r="L2355">
        <v>7000</v>
      </c>
      <c r="M2355" s="18">
        <v>0.42122685185185182</v>
      </c>
      <c r="N2355" s="19">
        <v>5.815828E-2</v>
      </c>
      <c r="O2355">
        <v>8.4390000000000001</v>
      </c>
      <c r="Q2355" s="18">
        <v>0.50422453703703707</v>
      </c>
      <c r="R2355" s="19">
        <v>7.8474569999999993E-2</v>
      </c>
      <c r="W2355" s="1" t="s">
        <v>624</v>
      </c>
      <c r="AB2355" t="s">
        <v>84</v>
      </c>
      <c r="AC2355" t="s">
        <v>1397</v>
      </c>
    </row>
    <row r="2356" spans="1:49" x14ac:dyDescent="0.25">
      <c r="A2356">
        <v>14</v>
      </c>
      <c r="B2356" t="s">
        <v>293</v>
      </c>
      <c r="C2356" t="s">
        <v>201</v>
      </c>
      <c r="D2356">
        <v>5.8159999999999998</v>
      </c>
      <c r="G2356" s="1" t="s">
        <v>78</v>
      </c>
      <c r="H2356" s="1" t="s">
        <v>588</v>
      </c>
      <c r="I2356" s="1" t="s">
        <v>193</v>
      </c>
      <c r="J2356">
        <v>2</v>
      </c>
      <c r="K2356" t="s">
        <v>954</v>
      </c>
      <c r="L2356">
        <v>7000</v>
      </c>
      <c r="M2356" s="18">
        <v>0.42194444444444446</v>
      </c>
      <c r="N2356">
        <v>0.1226351</v>
      </c>
      <c r="O2356">
        <v>5.7</v>
      </c>
      <c r="Q2356" s="18">
        <v>0.50506944444444446</v>
      </c>
      <c r="R2356">
        <v>0.1331628</v>
      </c>
      <c r="S2356" s="74">
        <v>5.63</v>
      </c>
      <c r="U2356" s="18">
        <v>0.37636574074074075</v>
      </c>
      <c r="V2356" s="19">
        <v>6.3500000000000001E-2</v>
      </c>
      <c r="W2356" s="1" t="s">
        <v>624</v>
      </c>
      <c r="AB2356" t="s">
        <v>85</v>
      </c>
      <c r="AC2356" t="s">
        <v>1398</v>
      </c>
      <c r="AF2356" t="s">
        <v>304</v>
      </c>
    </row>
    <row r="2357" spans="1:49" x14ac:dyDescent="0.25">
      <c r="A2357">
        <v>15</v>
      </c>
      <c r="B2357" t="s">
        <v>293</v>
      </c>
      <c r="C2357" t="s">
        <v>201</v>
      </c>
      <c r="D2357">
        <v>11.185</v>
      </c>
      <c r="G2357" s="1" t="s">
        <v>78</v>
      </c>
      <c r="H2357" s="1" t="s">
        <v>588</v>
      </c>
      <c r="I2357" s="1" t="s">
        <v>193</v>
      </c>
      <c r="J2357">
        <v>2</v>
      </c>
      <c r="K2357" t="s">
        <v>954</v>
      </c>
      <c r="L2357">
        <v>7000</v>
      </c>
      <c r="M2357" s="18">
        <v>0.42283564814814811</v>
      </c>
      <c r="N2357">
        <v>0.1157112</v>
      </c>
      <c r="O2357">
        <v>10.724</v>
      </c>
      <c r="Q2357" s="18">
        <v>0.50596064814814812</v>
      </c>
      <c r="R2357" s="19">
        <v>5.5064910000000002E-2</v>
      </c>
      <c r="W2357" s="1" t="s">
        <v>624</v>
      </c>
      <c r="AB2357" t="s">
        <v>86</v>
      </c>
      <c r="AC2357" t="s">
        <v>1399</v>
      </c>
      <c r="AF2357" t="s">
        <v>240</v>
      </c>
    </row>
    <row r="2358" spans="1:49" x14ac:dyDescent="0.25">
      <c r="A2358">
        <v>16</v>
      </c>
      <c r="B2358" t="s">
        <v>293</v>
      </c>
      <c r="C2358" t="s">
        <v>201</v>
      </c>
      <c r="D2358">
        <v>7.8390000000000004</v>
      </c>
      <c r="G2358" s="1" t="s">
        <v>78</v>
      </c>
      <c r="H2358" s="1" t="s">
        <v>588</v>
      </c>
      <c r="I2358" s="1" t="s">
        <v>193</v>
      </c>
      <c r="J2358">
        <v>2</v>
      </c>
      <c r="K2358" t="s">
        <v>954</v>
      </c>
      <c r="L2358">
        <v>7000</v>
      </c>
      <c r="M2358" s="18">
        <v>0.42358796296296292</v>
      </c>
      <c r="N2358">
        <v>0.10389370000000001</v>
      </c>
      <c r="O2358">
        <v>7.4720000000000004</v>
      </c>
      <c r="Q2358" s="18">
        <v>0.50688657407407411</v>
      </c>
      <c r="R2358" s="19">
        <v>8.1112649999999994E-2</v>
      </c>
      <c r="S2358" s="74">
        <v>7.4359999999999999</v>
      </c>
      <c r="U2358" s="18">
        <v>0.37730324074074079</v>
      </c>
      <c r="V2358" s="19">
        <v>2.7400000000000001E-2</v>
      </c>
      <c r="W2358" s="1" t="s">
        <v>624</v>
      </c>
      <c r="AB2358" t="s">
        <v>85</v>
      </c>
      <c r="AC2358" t="s">
        <v>1400</v>
      </c>
      <c r="AF2358" t="s">
        <v>246</v>
      </c>
    </row>
    <row r="2359" spans="1:49" x14ac:dyDescent="0.25">
      <c r="A2359">
        <v>17</v>
      </c>
      <c r="B2359" t="s">
        <v>293</v>
      </c>
      <c r="C2359" t="s">
        <v>201</v>
      </c>
      <c r="D2359">
        <v>7.9489999999999998</v>
      </c>
      <c r="G2359" s="1" t="s">
        <v>78</v>
      </c>
      <c r="H2359" s="1" t="s">
        <v>588</v>
      </c>
      <c r="I2359" s="1" t="s">
        <v>193</v>
      </c>
      <c r="J2359">
        <v>2</v>
      </c>
      <c r="K2359" t="s">
        <v>954</v>
      </c>
      <c r="L2359">
        <v>7000</v>
      </c>
      <c r="M2359" s="18">
        <v>0.42464120370370373</v>
      </c>
      <c r="N2359">
        <v>0.45109759999999999</v>
      </c>
      <c r="O2359">
        <v>6.6520000000000001</v>
      </c>
      <c r="Q2359" s="18">
        <v>0.50784722222222223</v>
      </c>
      <c r="R2359">
        <v>0.68922209999999995</v>
      </c>
      <c r="W2359" s="1" t="s">
        <v>624</v>
      </c>
      <c r="X2359" s="8">
        <v>43531</v>
      </c>
      <c r="AB2359" t="s">
        <v>86</v>
      </c>
      <c r="AC2359" t="s">
        <v>1401</v>
      </c>
      <c r="AD2359" s="8">
        <v>43554</v>
      </c>
      <c r="AE2359">
        <f>AD2359-X2359</f>
        <v>23</v>
      </c>
      <c r="AF2359" t="s">
        <v>165</v>
      </c>
      <c r="AG2359" t="s">
        <v>593</v>
      </c>
      <c r="AH2359" s="8">
        <v>43554</v>
      </c>
      <c r="AI2359">
        <v>16</v>
      </c>
      <c r="AJ2359">
        <v>2</v>
      </c>
      <c r="AK2359" s="53">
        <v>0.68402777777777779</v>
      </c>
    </row>
    <row r="2360" spans="1:49" x14ac:dyDescent="0.25">
      <c r="A2360">
        <v>18</v>
      </c>
      <c r="B2360" t="s">
        <v>293</v>
      </c>
      <c r="C2360" t="s">
        <v>201</v>
      </c>
      <c r="D2360">
        <v>6.9710000000000001</v>
      </c>
      <c r="G2360" s="1" t="s">
        <v>78</v>
      </c>
      <c r="H2360" s="1" t="s">
        <v>588</v>
      </c>
      <c r="I2360" s="1" t="s">
        <v>193</v>
      </c>
      <c r="J2360">
        <v>2</v>
      </c>
      <c r="K2360" t="s">
        <v>954</v>
      </c>
      <c r="L2360">
        <v>7000</v>
      </c>
      <c r="M2360" s="18">
        <v>0.42594907407407406</v>
      </c>
      <c r="N2360" s="19">
        <v>6.9646410000000006E-2</v>
      </c>
      <c r="O2360">
        <v>6.907</v>
      </c>
      <c r="Q2360" s="18">
        <v>0.5087962962962963</v>
      </c>
      <c r="R2360" s="19">
        <v>7.6417550000000001E-2</v>
      </c>
      <c r="W2360" s="1" t="s">
        <v>624</v>
      </c>
      <c r="AB2360" t="s">
        <v>84</v>
      </c>
      <c r="AC2360" t="s">
        <v>1402</v>
      </c>
    </row>
    <row r="2361" spans="1:49" x14ac:dyDescent="0.25">
      <c r="A2361">
        <v>19</v>
      </c>
      <c r="B2361" t="s">
        <v>293</v>
      </c>
      <c r="C2361" t="s">
        <v>201</v>
      </c>
      <c r="D2361">
        <v>6.5839999999999996</v>
      </c>
      <c r="G2361" s="1" t="s">
        <v>78</v>
      </c>
      <c r="H2361" s="1" t="s">
        <v>588</v>
      </c>
      <c r="I2361" s="1" t="s">
        <v>193</v>
      </c>
      <c r="J2361">
        <v>2</v>
      </c>
      <c r="K2361" t="s">
        <v>954</v>
      </c>
      <c r="L2361">
        <v>7000</v>
      </c>
      <c r="M2361" s="18">
        <v>0.42671296296296296</v>
      </c>
      <c r="N2361">
        <v>7.4313299999999999E-2</v>
      </c>
      <c r="O2361">
        <v>6.4349999999999996</v>
      </c>
      <c r="Q2361" s="18">
        <v>0.50989583333333333</v>
      </c>
      <c r="R2361" s="19">
        <v>4.7041840000000001E-2</v>
      </c>
      <c r="W2361" s="1" t="s">
        <v>624</v>
      </c>
      <c r="AB2361" t="s">
        <v>84</v>
      </c>
      <c r="AC2361" t="s">
        <v>1403</v>
      </c>
    </row>
    <row r="2362" spans="1:49" x14ac:dyDescent="0.25">
      <c r="A2362">
        <v>20</v>
      </c>
      <c r="B2362" t="s">
        <v>293</v>
      </c>
      <c r="C2362" t="s">
        <v>201</v>
      </c>
      <c r="D2362">
        <v>6.3109999999999999</v>
      </c>
      <c r="G2362" s="1" t="s">
        <v>78</v>
      </c>
      <c r="H2362" s="1" t="s">
        <v>588</v>
      </c>
      <c r="I2362" s="1" t="s">
        <v>193</v>
      </c>
      <c r="J2362">
        <v>2</v>
      </c>
      <c r="K2362" t="s">
        <v>954</v>
      </c>
      <c r="L2362">
        <v>7000</v>
      </c>
      <c r="M2362" s="18">
        <v>0.42745370370370367</v>
      </c>
      <c r="N2362" s="19">
        <v>6.2900739999999997E-2</v>
      </c>
      <c r="O2362">
        <v>6.2779999999999996</v>
      </c>
      <c r="Q2362" s="18">
        <v>0.51091435185185186</v>
      </c>
      <c r="R2362" s="19">
        <v>4.6880539999999998E-2</v>
      </c>
      <c r="W2362" s="1" t="s">
        <v>624</v>
      </c>
      <c r="AB2362" t="s">
        <v>84</v>
      </c>
      <c r="AC2362" t="s">
        <v>1404</v>
      </c>
    </row>
    <row r="2363" spans="1:49" x14ac:dyDescent="0.25">
      <c r="A2363">
        <v>21</v>
      </c>
      <c r="B2363" t="s">
        <v>293</v>
      </c>
      <c r="C2363" t="s">
        <v>201</v>
      </c>
      <c r="D2363">
        <v>9.65</v>
      </c>
      <c r="G2363" s="1" t="s">
        <v>78</v>
      </c>
      <c r="H2363" s="1" t="s">
        <v>588</v>
      </c>
      <c r="I2363" s="1" t="s">
        <v>193</v>
      </c>
      <c r="J2363">
        <v>2</v>
      </c>
      <c r="K2363" t="s">
        <v>954</v>
      </c>
      <c r="L2363">
        <v>7000</v>
      </c>
      <c r="M2363" s="18">
        <v>0.42822916666666666</v>
      </c>
      <c r="N2363" s="19">
        <v>6.605809E-2</v>
      </c>
      <c r="O2363">
        <v>9.5839999999999996</v>
      </c>
      <c r="Q2363" s="18">
        <v>0.5118287037037037</v>
      </c>
      <c r="R2363" s="19">
        <v>7.4440160000000005E-2</v>
      </c>
      <c r="W2363" s="1" t="s">
        <v>624</v>
      </c>
      <c r="AB2363" t="s">
        <v>86</v>
      </c>
      <c r="AC2363" t="s">
        <v>1405</v>
      </c>
      <c r="AF2363" t="s">
        <v>301</v>
      </c>
    </row>
    <row r="2364" spans="1:49" x14ac:dyDescent="0.25">
      <c r="A2364">
        <v>22</v>
      </c>
      <c r="B2364" t="s">
        <v>293</v>
      </c>
      <c r="C2364" t="s">
        <v>201</v>
      </c>
      <c r="D2364">
        <v>7.0339999999999998</v>
      </c>
      <c r="G2364" s="1" t="s">
        <v>78</v>
      </c>
      <c r="H2364" s="1" t="s">
        <v>588</v>
      </c>
      <c r="I2364" s="1" t="s">
        <v>193</v>
      </c>
      <c r="J2364">
        <v>2</v>
      </c>
      <c r="K2364" t="s">
        <v>954</v>
      </c>
      <c r="L2364">
        <v>7000</v>
      </c>
      <c r="M2364" s="18">
        <v>0.42896990740740737</v>
      </c>
      <c r="N2364">
        <v>4.0987799999999998E-2</v>
      </c>
      <c r="O2364">
        <v>6.9749999999999996</v>
      </c>
      <c r="Q2364" s="18">
        <v>0.51263888888888887</v>
      </c>
      <c r="R2364" s="19">
        <v>3.485423E-2</v>
      </c>
      <c r="S2364" s="74">
        <v>6.9420000000000002</v>
      </c>
      <c r="U2364" s="18">
        <v>0.37819444444444444</v>
      </c>
      <c r="V2364" s="19">
        <v>2.24E-2</v>
      </c>
      <c r="W2364" s="1" t="s">
        <v>624</v>
      </c>
      <c r="AB2364" t="s">
        <v>85</v>
      </c>
      <c r="AC2364" t="s">
        <v>1406</v>
      </c>
      <c r="AF2364" t="s">
        <v>128</v>
      </c>
    </row>
    <row r="2365" spans="1:49" x14ac:dyDescent="0.25">
      <c r="A2365">
        <v>23</v>
      </c>
      <c r="B2365" t="s">
        <v>293</v>
      </c>
      <c r="C2365" t="s">
        <v>201</v>
      </c>
      <c r="D2365">
        <v>8.2750000000000004</v>
      </c>
      <c r="G2365" s="1" t="s">
        <v>78</v>
      </c>
      <c r="H2365" s="1" t="s">
        <v>588</v>
      </c>
      <c r="I2365" s="1" t="s">
        <v>193</v>
      </c>
      <c r="J2365">
        <v>2</v>
      </c>
      <c r="K2365" t="s">
        <v>954</v>
      </c>
      <c r="L2365">
        <v>7000</v>
      </c>
      <c r="M2365" s="18">
        <v>0.42978009259259259</v>
      </c>
      <c r="N2365">
        <v>0.66297980000000001</v>
      </c>
      <c r="O2365">
        <v>7.1159999999999997</v>
      </c>
      <c r="Q2365" s="18">
        <v>0.51342592592592595</v>
      </c>
      <c r="R2365">
        <v>0.22580700000000001</v>
      </c>
      <c r="W2365" s="1" t="s">
        <v>624</v>
      </c>
      <c r="AB2365" t="s">
        <v>86</v>
      </c>
      <c r="AC2365" t="s">
        <v>1407</v>
      </c>
      <c r="AF2365" t="s">
        <v>131</v>
      </c>
    </row>
    <row r="2366" spans="1:49" x14ac:dyDescent="0.25">
      <c r="A2366">
        <v>24</v>
      </c>
      <c r="B2366" t="s">
        <v>293</v>
      </c>
      <c r="C2366" t="s">
        <v>201</v>
      </c>
      <c r="D2366">
        <v>5.1680000000000001</v>
      </c>
      <c r="G2366" s="1" t="s">
        <v>78</v>
      </c>
      <c r="H2366" s="1" t="s">
        <v>588</v>
      </c>
      <c r="I2366" s="1" t="s">
        <v>193</v>
      </c>
      <c r="J2366">
        <v>2</v>
      </c>
      <c r="K2366" t="s">
        <v>954</v>
      </c>
      <c r="L2366">
        <v>7000</v>
      </c>
      <c r="M2366" s="18">
        <v>0.43076388888888889</v>
      </c>
      <c r="N2366">
        <v>0.52085939999999997</v>
      </c>
      <c r="O2366">
        <v>4.5730000000000004</v>
      </c>
      <c r="Q2366" s="18">
        <v>0.51424768518518515</v>
      </c>
      <c r="R2366">
        <v>0.24373359999999999</v>
      </c>
      <c r="W2366" s="1" t="s">
        <v>624</v>
      </c>
      <c r="AB2366" t="s">
        <v>86</v>
      </c>
      <c r="AC2366" t="s">
        <v>1408</v>
      </c>
      <c r="AF2366" t="s">
        <v>239</v>
      </c>
    </row>
    <row r="2367" spans="1:49" x14ac:dyDescent="0.25">
      <c r="A2367">
        <v>25</v>
      </c>
      <c r="B2367" t="s">
        <v>293</v>
      </c>
      <c r="C2367" t="s">
        <v>201</v>
      </c>
      <c r="D2367">
        <v>6.1059999999999999</v>
      </c>
      <c r="G2367" s="1" t="s">
        <v>78</v>
      </c>
      <c r="H2367" s="1" t="s">
        <v>588</v>
      </c>
      <c r="I2367" s="1" t="s">
        <v>193</v>
      </c>
      <c r="J2367">
        <v>2</v>
      </c>
      <c r="K2367" t="s">
        <v>954</v>
      </c>
      <c r="L2367">
        <v>7000</v>
      </c>
      <c r="M2367" s="18">
        <v>0.43163194444444447</v>
      </c>
      <c r="N2367" s="19">
        <v>4.2198260000000001E-2</v>
      </c>
      <c r="O2367">
        <v>6.0759999999999996</v>
      </c>
      <c r="Q2367" s="18">
        <v>0.51527777777777783</v>
      </c>
      <c r="R2367" s="19">
        <v>3.7627529999999999E-2</v>
      </c>
      <c r="W2367" s="1" t="s">
        <v>624</v>
      </c>
      <c r="AB2367" t="s">
        <v>86</v>
      </c>
      <c r="AC2367" t="s">
        <v>1409</v>
      </c>
      <c r="AF2367" t="s">
        <v>130</v>
      </c>
    </row>
    <row r="2368" spans="1:49" x14ac:dyDescent="0.25">
      <c r="A2368">
        <v>26</v>
      </c>
      <c r="B2368" t="s">
        <v>293</v>
      </c>
      <c r="C2368" t="s">
        <v>201</v>
      </c>
      <c r="D2368">
        <v>10.843</v>
      </c>
      <c r="G2368" s="1" t="s">
        <v>78</v>
      </c>
      <c r="H2368" s="1" t="s">
        <v>588</v>
      </c>
      <c r="I2368" s="1" t="s">
        <v>193</v>
      </c>
      <c r="J2368">
        <v>2</v>
      </c>
      <c r="K2368" t="s">
        <v>954</v>
      </c>
      <c r="L2368">
        <v>7000</v>
      </c>
      <c r="M2368" s="18">
        <v>0.43238425925925927</v>
      </c>
      <c r="N2368">
        <v>0.14534330000000001</v>
      </c>
      <c r="O2368">
        <v>10.154999999999999</v>
      </c>
      <c r="Q2368" s="18">
        <v>0.51613425925925926</v>
      </c>
      <c r="R2368">
        <v>6.6385600000000003E-2</v>
      </c>
      <c r="S2368" s="74">
        <v>10.103999999999999</v>
      </c>
      <c r="U2368" s="18">
        <v>0.37896990740740738</v>
      </c>
      <c r="V2368" s="19">
        <v>5.96E-2</v>
      </c>
      <c r="W2368" s="1" t="s">
        <v>624</v>
      </c>
      <c r="AB2368" t="s">
        <v>85</v>
      </c>
      <c r="AC2368" t="s">
        <v>1410</v>
      </c>
      <c r="AD2368" s="8">
        <v>43433</v>
      </c>
      <c r="AE2368" s="83">
        <f>AD2368-I2368</f>
        <v>68</v>
      </c>
      <c r="AF2368" t="s">
        <v>153</v>
      </c>
      <c r="AG2368" t="s">
        <v>956</v>
      </c>
      <c r="AH2368" s="8">
        <v>43433</v>
      </c>
      <c r="AI2368">
        <v>1</v>
      </c>
      <c r="AJ2368">
        <v>1</v>
      </c>
      <c r="AK2368" s="53">
        <v>0.55763888888888891</v>
      </c>
      <c r="AL2368" s="8">
        <v>43439</v>
      </c>
      <c r="AM2368" s="53">
        <v>0.4513888888888889</v>
      </c>
      <c r="AV2368" s="8">
        <v>43439</v>
      </c>
      <c r="AW2368">
        <v>0</v>
      </c>
    </row>
    <row r="2369" spans="1:49" x14ac:dyDescent="0.25">
      <c r="A2369">
        <v>27</v>
      </c>
      <c r="B2369" t="s">
        <v>293</v>
      </c>
      <c r="C2369" t="s">
        <v>201</v>
      </c>
      <c r="D2369">
        <v>10.574999999999999</v>
      </c>
      <c r="G2369" s="1" t="s">
        <v>78</v>
      </c>
      <c r="H2369" s="1" t="s">
        <v>588</v>
      </c>
      <c r="I2369" s="1" t="s">
        <v>193</v>
      </c>
      <c r="J2369">
        <v>2</v>
      </c>
      <c r="K2369" t="s">
        <v>954</v>
      </c>
      <c r="L2369">
        <v>7000</v>
      </c>
      <c r="M2369" s="18">
        <v>0.43341435185185184</v>
      </c>
      <c r="N2369" s="19">
        <v>6.2248919999999999E-2</v>
      </c>
      <c r="O2369">
        <v>10.289</v>
      </c>
      <c r="Q2369" s="18">
        <v>0.51716435185185183</v>
      </c>
      <c r="R2369" s="19">
        <v>8.9672020000000005E-2</v>
      </c>
      <c r="S2369" s="74">
        <v>10.238</v>
      </c>
      <c r="U2369" s="18">
        <v>0.37979166666666669</v>
      </c>
      <c r="V2369" s="19">
        <v>3.0800000000000001E-2</v>
      </c>
      <c r="W2369" s="1" t="s">
        <v>624</v>
      </c>
      <c r="AB2369" t="s">
        <v>85</v>
      </c>
      <c r="AC2369" t="s">
        <v>1411</v>
      </c>
      <c r="AF2369" t="s">
        <v>164</v>
      </c>
    </row>
    <row r="2370" spans="1:49" x14ac:dyDescent="0.25">
      <c r="A2370">
        <v>28</v>
      </c>
      <c r="B2370" t="s">
        <v>293</v>
      </c>
      <c r="C2370" t="s">
        <v>201</v>
      </c>
      <c r="D2370">
        <v>6.9980000000000002</v>
      </c>
      <c r="G2370" s="1" t="s">
        <v>78</v>
      </c>
      <c r="H2370" s="1" t="s">
        <v>588</v>
      </c>
      <c r="I2370" s="1" t="s">
        <v>193</v>
      </c>
      <c r="J2370">
        <v>2</v>
      </c>
      <c r="K2370" t="s">
        <v>954</v>
      </c>
      <c r="L2370">
        <v>7000</v>
      </c>
      <c r="M2370" s="18">
        <v>0.43421296296296297</v>
      </c>
      <c r="N2370" s="19">
        <v>8.0930340000000003E-2</v>
      </c>
      <c r="O2370">
        <v>6.87</v>
      </c>
      <c r="Q2370" s="18">
        <v>0.51804398148148145</v>
      </c>
      <c r="R2370" s="19">
        <v>4.5553620000000003E-2</v>
      </c>
      <c r="W2370" s="1" t="s">
        <v>624</v>
      </c>
      <c r="AB2370" t="s">
        <v>86</v>
      </c>
      <c r="AC2370" t="s">
        <v>1412</v>
      </c>
      <c r="AF2370" t="s">
        <v>121</v>
      </c>
    </row>
    <row r="2371" spans="1:49" x14ac:dyDescent="0.25">
      <c r="A2371">
        <v>29</v>
      </c>
      <c r="B2371" t="s">
        <v>293</v>
      </c>
      <c r="C2371" t="s">
        <v>201</v>
      </c>
      <c r="D2371">
        <v>8.1739999999999995</v>
      </c>
      <c r="G2371" s="1" t="s">
        <v>78</v>
      </c>
      <c r="H2371" s="1" t="s">
        <v>588</v>
      </c>
      <c r="I2371" s="1" t="s">
        <v>193</v>
      </c>
      <c r="J2371">
        <v>2</v>
      </c>
      <c r="K2371" t="s">
        <v>954</v>
      </c>
      <c r="L2371">
        <v>7000</v>
      </c>
      <c r="M2371" s="18">
        <v>0.43516203703703704</v>
      </c>
      <c r="N2371">
        <v>0.73069050000000002</v>
      </c>
      <c r="O2371">
        <v>7.9459999999999997</v>
      </c>
      <c r="Q2371" s="18">
        <v>0.51905092592592594</v>
      </c>
      <c r="R2371">
        <v>0.80027839999999995</v>
      </c>
      <c r="W2371" s="1" t="s">
        <v>624</v>
      </c>
      <c r="AB2371" t="s">
        <v>84</v>
      </c>
      <c r="AC2371" t="s">
        <v>1413</v>
      </c>
    </row>
    <row r="2372" spans="1:49" x14ac:dyDescent="0.25">
      <c r="A2372">
        <v>30</v>
      </c>
      <c r="B2372" t="s">
        <v>293</v>
      </c>
      <c r="C2372" t="s">
        <v>201</v>
      </c>
      <c r="D2372">
        <v>9.3689999999999998</v>
      </c>
      <c r="G2372" s="1" t="s">
        <v>78</v>
      </c>
      <c r="H2372" s="1" t="s">
        <v>588</v>
      </c>
      <c r="I2372" s="1" t="s">
        <v>193</v>
      </c>
      <c r="J2372">
        <v>2</v>
      </c>
      <c r="K2372" t="s">
        <v>954</v>
      </c>
      <c r="L2372">
        <v>7000</v>
      </c>
      <c r="M2372" s="18">
        <v>0.43599537037037034</v>
      </c>
      <c r="N2372" s="19">
        <v>7.9337619999999998E-2</v>
      </c>
      <c r="O2372">
        <v>9.2210000000000001</v>
      </c>
      <c r="Q2372" s="18">
        <v>0.51996527777777779</v>
      </c>
      <c r="R2372" s="19">
        <v>5.1355249999999998E-2</v>
      </c>
      <c r="S2372" s="74">
        <v>9.1820000000000004</v>
      </c>
      <c r="U2372" s="18">
        <v>0.3805439814814815</v>
      </c>
      <c r="V2372" s="19">
        <v>3.0499999999999999E-2</v>
      </c>
      <c r="W2372" s="1" t="s">
        <v>624</v>
      </c>
      <c r="AB2372" t="s">
        <v>85</v>
      </c>
      <c r="AC2372" t="s">
        <v>1414</v>
      </c>
      <c r="AF2372" t="s">
        <v>239</v>
      </c>
    </row>
    <row r="2373" spans="1:49" x14ac:dyDescent="0.25">
      <c r="A2373">
        <v>31</v>
      </c>
      <c r="B2373" t="s">
        <v>293</v>
      </c>
      <c r="C2373" t="s">
        <v>201</v>
      </c>
      <c r="D2373">
        <v>7.4640000000000004</v>
      </c>
      <c r="G2373" s="1" t="s">
        <v>78</v>
      </c>
      <c r="H2373" s="1" t="s">
        <v>588</v>
      </c>
      <c r="I2373" s="1" t="s">
        <v>193</v>
      </c>
      <c r="J2373">
        <v>2</v>
      </c>
      <c r="K2373" t="s">
        <v>954</v>
      </c>
      <c r="L2373">
        <v>7000</v>
      </c>
      <c r="M2373" s="18">
        <v>0.43699074074074074</v>
      </c>
      <c r="N2373" s="19">
        <v>8.1960560000000002E-2</v>
      </c>
      <c r="O2373">
        <v>7.3109999999999999</v>
      </c>
      <c r="Q2373" s="18">
        <v>0.52106481481481481</v>
      </c>
      <c r="R2373" s="19">
        <v>5.289017E-2</v>
      </c>
      <c r="S2373" s="74">
        <v>7.2060000000000004</v>
      </c>
      <c r="U2373" s="18">
        <v>0.38138888888888883</v>
      </c>
      <c r="V2373" s="19">
        <v>2.9899999999999999E-2</v>
      </c>
      <c r="W2373" s="1" t="s">
        <v>624</v>
      </c>
      <c r="AB2373" t="s">
        <v>85</v>
      </c>
      <c r="AC2373" t="s">
        <v>1415</v>
      </c>
      <c r="AF2373" t="s">
        <v>123</v>
      </c>
    </row>
    <row r="2374" spans="1:49" x14ac:dyDescent="0.25">
      <c r="A2374">
        <v>32</v>
      </c>
      <c r="B2374" t="s">
        <v>293</v>
      </c>
      <c r="C2374" t="s">
        <v>201</v>
      </c>
      <c r="D2374">
        <v>5.7590000000000003</v>
      </c>
      <c r="G2374" s="1" t="s">
        <v>78</v>
      </c>
      <c r="H2374" s="1" t="s">
        <v>588</v>
      </c>
      <c r="I2374" s="1" t="s">
        <v>193</v>
      </c>
      <c r="J2374">
        <v>2</v>
      </c>
      <c r="K2374" t="s">
        <v>954</v>
      </c>
      <c r="L2374">
        <v>7000</v>
      </c>
      <c r="M2374" s="18">
        <v>0.43799768518518517</v>
      </c>
      <c r="N2374">
        <v>0.76727319999999999</v>
      </c>
      <c r="O2374">
        <v>5.2320000000000002</v>
      </c>
      <c r="Q2374" s="18">
        <v>0.52210648148148142</v>
      </c>
      <c r="R2374">
        <v>0.68104710000000002</v>
      </c>
      <c r="S2374" s="74">
        <v>4.923</v>
      </c>
      <c r="U2374" s="18">
        <v>0.38216435185185182</v>
      </c>
      <c r="V2374">
        <v>0.2352949</v>
      </c>
      <c r="W2374" s="1" t="s">
        <v>624</v>
      </c>
      <c r="AB2374" t="s">
        <v>85</v>
      </c>
      <c r="AC2374" t="s">
        <v>1416</v>
      </c>
      <c r="AF2374" t="s">
        <v>238</v>
      </c>
    </row>
    <row r="2375" spans="1:49" x14ac:dyDescent="0.25">
      <c r="A2375">
        <v>33</v>
      </c>
      <c r="B2375" t="s">
        <v>293</v>
      </c>
      <c r="C2375" t="s">
        <v>201</v>
      </c>
      <c r="D2375">
        <v>6.8769999999999998</v>
      </c>
      <c r="G2375" s="1" t="s">
        <v>78</v>
      </c>
      <c r="H2375" s="1" t="s">
        <v>588</v>
      </c>
      <c r="I2375" s="1" t="s">
        <v>193</v>
      </c>
      <c r="J2375">
        <v>2</v>
      </c>
      <c r="K2375" t="s">
        <v>954</v>
      </c>
      <c r="L2375">
        <v>7000</v>
      </c>
      <c r="M2375" s="18">
        <v>0.43890046296296298</v>
      </c>
      <c r="N2375">
        <v>0.70012470000000004</v>
      </c>
      <c r="O2375">
        <v>5.5389999999999997</v>
      </c>
      <c r="Q2375" s="18">
        <v>0.52296296296296296</v>
      </c>
      <c r="R2375">
        <v>0.80132700000000001</v>
      </c>
      <c r="S2375" s="74">
        <v>5.2210000000000001</v>
      </c>
      <c r="U2375" s="18">
        <v>0.3830439814814815</v>
      </c>
      <c r="V2375">
        <v>0.4411408</v>
      </c>
      <c r="W2375" s="1" t="s">
        <v>624</v>
      </c>
      <c r="AB2375" t="s">
        <v>85</v>
      </c>
      <c r="AC2375" t="s">
        <v>1417</v>
      </c>
      <c r="AD2375" s="8">
        <v>43394</v>
      </c>
      <c r="AE2375">
        <v>29</v>
      </c>
      <c r="AF2375" t="s">
        <v>249</v>
      </c>
      <c r="AG2375" t="s">
        <v>593</v>
      </c>
      <c r="AH2375" s="8">
        <v>43394</v>
      </c>
      <c r="AI2375">
        <v>29</v>
      </c>
      <c r="AJ2375">
        <v>6</v>
      </c>
      <c r="AK2375" s="53">
        <v>0.82638888888888884</v>
      </c>
      <c r="AL2375" s="8">
        <v>43400</v>
      </c>
      <c r="AM2375" s="53">
        <v>0</v>
      </c>
      <c r="AN2375" t="s">
        <v>1750</v>
      </c>
      <c r="AO2375">
        <v>6</v>
      </c>
      <c r="AP2375">
        <v>29</v>
      </c>
      <c r="AQ2375" s="8">
        <v>43400</v>
      </c>
      <c r="AR2375" s="53">
        <v>0</v>
      </c>
      <c r="AS2375" s="8">
        <v>43402</v>
      </c>
      <c r="AT2375" s="53">
        <v>0.83333333333333337</v>
      </c>
      <c r="AV2375" s="8">
        <v>43402</v>
      </c>
      <c r="AW2375">
        <v>0</v>
      </c>
    </row>
    <row r="2376" spans="1:49" x14ac:dyDescent="0.25">
      <c r="A2376">
        <v>34</v>
      </c>
      <c r="B2376" t="s">
        <v>293</v>
      </c>
      <c r="C2376" t="s">
        <v>201</v>
      </c>
      <c r="D2376">
        <v>7.7270000000000003</v>
      </c>
      <c r="G2376" s="1" t="s">
        <v>78</v>
      </c>
      <c r="H2376" s="1" t="s">
        <v>588</v>
      </c>
      <c r="I2376" s="1" t="s">
        <v>193</v>
      </c>
      <c r="J2376">
        <v>2</v>
      </c>
      <c r="K2376" t="s">
        <v>954</v>
      </c>
      <c r="L2376">
        <v>7000</v>
      </c>
      <c r="M2376" s="18">
        <v>0.4397685185185185</v>
      </c>
      <c r="N2376">
        <v>0.10951</v>
      </c>
      <c r="O2376">
        <v>7.2690000000000001</v>
      </c>
      <c r="Q2376" s="18">
        <v>0.52392361111111108</v>
      </c>
      <c r="R2376" s="19">
        <v>7.2881829999999995E-2</v>
      </c>
      <c r="W2376" s="1" t="s">
        <v>624</v>
      </c>
      <c r="AB2376" t="s">
        <v>84</v>
      </c>
      <c r="AC2376" t="s">
        <v>1418</v>
      </c>
    </row>
    <row r="2377" spans="1:49" x14ac:dyDescent="0.25">
      <c r="A2377">
        <v>35</v>
      </c>
      <c r="B2377" t="s">
        <v>293</v>
      </c>
      <c r="C2377" t="s">
        <v>201</v>
      </c>
      <c r="D2377">
        <v>5.7720000000000002</v>
      </c>
      <c r="G2377" s="1" t="s">
        <v>78</v>
      </c>
      <c r="H2377" s="1" t="s">
        <v>588</v>
      </c>
      <c r="I2377" s="1" t="s">
        <v>193</v>
      </c>
      <c r="J2377">
        <v>2</v>
      </c>
      <c r="K2377" t="s">
        <v>954</v>
      </c>
      <c r="L2377">
        <v>7000</v>
      </c>
      <c r="M2377" s="18">
        <v>0.4407638888888889</v>
      </c>
      <c r="N2377" s="19">
        <v>8.0564179999999999E-2</v>
      </c>
      <c r="O2377">
        <v>5.6760000000000002</v>
      </c>
      <c r="Q2377" s="18">
        <v>0.52495370370370364</v>
      </c>
      <c r="R2377" s="19">
        <v>7.6225710000000002E-2</v>
      </c>
      <c r="W2377" s="1" t="s">
        <v>624</v>
      </c>
      <c r="AB2377" t="s">
        <v>86</v>
      </c>
      <c r="AC2377" t="s">
        <v>1419</v>
      </c>
      <c r="AF2377" t="s">
        <v>303</v>
      </c>
    </row>
    <row r="2378" spans="1:49" x14ac:dyDescent="0.25">
      <c r="A2378">
        <v>36</v>
      </c>
      <c r="B2378" t="s">
        <v>293</v>
      </c>
      <c r="C2378" t="s">
        <v>201</v>
      </c>
      <c r="D2378">
        <v>6.8470000000000004</v>
      </c>
      <c r="G2378" s="1" t="s">
        <v>78</v>
      </c>
      <c r="H2378" s="1" t="s">
        <v>588</v>
      </c>
      <c r="I2378" s="1" t="s">
        <v>193</v>
      </c>
      <c r="J2378">
        <v>2</v>
      </c>
      <c r="K2378" t="s">
        <v>954</v>
      </c>
      <c r="L2378">
        <v>7000</v>
      </c>
      <c r="M2378" s="18">
        <v>0.44158564814814816</v>
      </c>
      <c r="N2378" s="19">
        <v>5.4977239999999997E-2</v>
      </c>
      <c r="O2378">
        <v>6.6180000000000003</v>
      </c>
      <c r="Q2378" s="18">
        <v>0.52572916666666669</v>
      </c>
      <c r="R2378" s="19">
        <v>7.8593869999999996E-2</v>
      </c>
      <c r="W2378" s="1" t="s">
        <v>624</v>
      </c>
      <c r="AB2378" t="s">
        <v>86</v>
      </c>
      <c r="AC2378" t="s">
        <v>1420</v>
      </c>
      <c r="AF2378" t="s">
        <v>162</v>
      </c>
    </row>
    <row r="2379" spans="1:49" x14ac:dyDescent="0.25">
      <c r="A2379">
        <v>37</v>
      </c>
      <c r="B2379" t="s">
        <v>293</v>
      </c>
      <c r="C2379" t="s">
        <v>201</v>
      </c>
      <c r="D2379">
        <v>6.4909999999999997</v>
      </c>
      <c r="G2379" s="1" t="s">
        <v>78</v>
      </c>
      <c r="H2379" s="1" t="s">
        <v>588</v>
      </c>
      <c r="I2379" s="1" t="s">
        <v>193</v>
      </c>
      <c r="J2379">
        <v>2</v>
      </c>
      <c r="K2379" t="s">
        <v>954</v>
      </c>
      <c r="L2379">
        <v>7000</v>
      </c>
      <c r="M2379" s="18">
        <v>0.442349537037037</v>
      </c>
      <c r="N2379">
        <v>6.1454799999999997E-2</v>
      </c>
      <c r="O2379">
        <v>6.1829999999999998</v>
      </c>
      <c r="Q2379" s="18">
        <v>0.52659722222222227</v>
      </c>
      <c r="R2379" s="19">
        <v>6.8149890000000005E-2</v>
      </c>
      <c r="W2379" s="1" t="s">
        <v>624</v>
      </c>
      <c r="AB2379" t="s">
        <v>86</v>
      </c>
      <c r="AC2379" t="s">
        <v>1421</v>
      </c>
      <c r="AF2379" t="s">
        <v>143</v>
      </c>
    </row>
    <row r="2380" spans="1:49" x14ac:dyDescent="0.25">
      <c r="A2380">
        <v>38</v>
      </c>
      <c r="B2380" t="s">
        <v>293</v>
      </c>
      <c r="C2380" t="s">
        <v>201</v>
      </c>
      <c r="D2380">
        <v>6.4619999999999997</v>
      </c>
      <c r="G2380" s="1" t="s">
        <v>78</v>
      </c>
      <c r="H2380" s="1" t="s">
        <v>588</v>
      </c>
      <c r="I2380" s="1" t="s">
        <v>193</v>
      </c>
      <c r="J2380">
        <v>2</v>
      </c>
      <c r="K2380" t="s">
        <v>954</v>
      </c>
      <c r="L2380">
        <v>7000</v>
      </c>
      <c r="M2380" s="18">
        <v>0.44349537037037035</v>
      </c>
      <c r="N2380" s="19">
        <v>4.1591629999999997E-2</v>
      </c>
      <c r="O2380">
        <v>6.3440000000000003</v>
      </c>
      <c r="Q2380" s="18">
        <v>0.52694444444444444</v>
      </c>
      <c r="R2380" s="19">
        <v>4.3522409999999997E-2</v>
      </c>
      <c r="W2380" s="1" t="s">
        <v>624</v>
      </c>
      <c r="AB2380" t="s">
        <v>84</v>
      </c>
      <c r="AC2380" t="s">
        <v>1422</v>
      </c>
    </row>
    <row r="2381" spans="1:49" x14ac:dyDescent="0.25">
      <c r="A2381">
        <v>39</v>
      </c>
      <c r="B2381" t="s">
        <v>293</v>
      </c>
      <c r="C2381" t="s">
        <v>201</v>
      </c>
      <c r="D2381">
        <v>10.78</v>
      </c>
      <c r="G2381" s="1" t="s">
        <v>78</v>
      </c>
      <c r="H2381" s="1" t="s">
        <v>588</v>
      </c>
      <c r="I2381" s="1" t="s">
        <v>193</v>
      </c>
      <c r="J2381">
        <v>2</v>
      </c>
      <c r="K2381" t="s">
        <v>954</v>
      </c>
      <c r="L2381">
        <v>7000</v>
      </c>
      <c r="M2381" s="18">
        <v>0.44428240740740743</v>
      </c>
      <c r="N2381">
        <v>0.14148179999999999</v>
      </c>
      <c r="O2381">
        <v>10.34</v>
      </c>
      <c r="Q2381" s="18">
        <v>0.52855324074074073</v>
      </c>
      <c r="R2381" s="19">
        <v>9.2631110000000003E-2</v>
      </c>
      <c r="W2381" s="1" t="s">
        <v>624</v>
      </c>
      <c r="AB2381" t="s">
        <v>84</v>
      </c>
      <c r="AC2381" t="s">
        <v>1423</v>
      </c>
    </row>
    <row r="2382" spans="1:49" x14ac:dyDescent="0.25">
      <c r="A2382">
        <v>40</v>
      </c>
      <c r="B2382" t="s">
        <v>293</v>
      </c>
      <c r="C2382" t="s">
        <v>201</v>
      </c>
      <c r="D2382">
        <v>7.085</v>
      </c>
      <c r="G2382" s="1" t="s">
        <v>78</v>
      </c>
      <c r="H2382" s="1" t="s">
        <v>588</v>
      </c>
      <c r="I2382" s="1" t="s">
        <v>193</v>
      </c>
      <c r="J2382">
        <v>2</v>
      </c>
      <c r="K2382" t="s">
        <v>954</v>
      </c>
      <c r="L2382">
        <v>7000</v>
      </c>
      <c r="M2382" s="18">
        <v>0.44525462962962964</v>
      </c>
      <c r="N2382" s="19">
        <v>5.7328320000000002E-2</v>
      </c>
      <c r="O2382">
        <v>7.016</v>
      </c>
      <c r="Q2382" s="18">
        <v>0.52954861111111107</v>
      </c>
      <c r="R2382" s="19">
        <v>7.2682159999999996E-2</v>
      </c>
      <c r="S2382" s="74">
        <v>6.9820000000000002</v>
      </c>
      <c r="U2382" s="18">
        <v>0.38390046296296299</v>
      </c>
      <c r="V2382" s="19">
        <v>3.3500000000000002E-2</v>
      </c>
      <c r="W2382" s="1" t="s">
        <v>624</v>
      </c>
      <c r="AB2382" t="s">
        <v>85</v>
      </c>
      <c r="AC2382" t="s">
        <v>1424</v>
      </c>
      <c r="AF2382" t="s">
        <v>167</v>
      </c>
    </row>
    <row r="2383" spans="1:49" x14ac:dyDescent="0.25">
      <c r="A2383">
        <v>41</v>
      </c>
      <c r="B2383" t="s">
        <v>293</v>
      </c>
      <c r="C2383" t="s">
        <v>201</v>
      </c>
      <c r="D2383">
        <v>6.3150000000000004</v>
      </c>
      <c r="G2383" s="1" t="s">
        <v>78</v>
      </c>
      <c r="H2383" s="1" t="s">
        <v>588</v>
      </c>
      <c r="I2383" s="1" t="s">
        <v>193</v>
      </c>
      <c r="J2383">
        <v>2</v>
      </c>
      <c r="K2383" t="s">
        <v>954</v>
      </c>
      <c r="L2383">
        <v>7000</v>
      </c>
      <c r="M2383" s="18">
        <v>0.44615740740740745</v>
      </c>
      <c r="N2383">
        <v>0.83181450000000001</v>
      </c>
      <c r="O2383">
        <v>5.6779999999999999</v>
      </c>
      <c r="Q2383" s="18">
        <v>0.53046296296296302</v>
      </c>
      <c r="R2383">
        <v>0.33253450000000001</v>
      </c>
      <c r="W2383" s="1" t="s">
        <v>624</v>
      </c>
      <c r="AB2383" t="s">
        <v>84</v>
      </c>
      <c r="AC2383" t="s">
        <v>1425</v>
      </c>
    </row>
    <row r="2384" spans="1:49" x14ac:dyDescent="0.25">
      <c r="A2384">
        <v>42</v>
      </c>
      <c r="B2384" t="s">
        <v>293</v>
      </c>
      <c r="C2384" t="s">
        <v>201</v>
      </c>
      <c r="D2384">
        <v>5.9180000000000001</v>
      </c>
      <c r="G2384" s="1" t="s">
        <v>78</v>
      </c>
      <c r="H2384" s="1" t="s">
        <v>588</v>
      </c>
      <c r="I2384" s="1" t="s">
        <v>193</v>
      </c>
      <c r="J2384">
        <v>2</v>
      </c>
      <c r="K2384" t="s">
        <v>954</v>
      </c>
      <c r="L2384">
        <v>7000</v>
      </c>
      <c r="M2384" s="18">
        <v>0.44700231481481478</v>
      </c>
      <c r="N2384">
        <v>0.3866194</v>
      </c>
      <c r="O2384">
        <v>5.0229999999999997</v>
      </c>
      <c r="Q2384" s="18">
        <v>0.53144675925925922</v>
      </c>
      <c r="R2384">
        <v>0.1219044</v>
      </c>
      <c r="W2384" s="1" t="s">
        <v>624</v>
      </c>
      <c r="AB2384" t="s">
        <v>84</v>
      </c>
      <c r="AC2384" t="s">
        <v>1426</v>
      </c>
    </row>
    <row r="2385" spans="1:44" x14ac:dyDescent="0.25">
      <c r="A2385">
        <v>43</v>
      </c>
      <c r="B2385" t="s">
        <v>293</v>
      </c>
      <c r="C2385" t="s">
        <v>201</v>
      </c>
      <c r="D2385">
        <v>9.5890000000000004</v>
      </c>
      <c r="G2385" s="1" t="s">
        <v>78</v>
      </c>
      <c r="H2385" s="1" t="s">
        <v>588</v>
      </c>
      <c r="I2385" s="1" t="s">
        <v>193</v>
      </c>
      <c r="J2385">
        <v>2</v>
      </c>
      <c r="K2385" t="s">
        <v>954</v>
      </c>
      <c r="L2385">
        <v>7000</v>
      </c>
      <c r="M2385" s="18">
        <v>0.44788194444444446</v>
      </c>
      <c r="N2385" s="19">
        <v>8.0885280000000004E-2</v>
      </c>
      <c r="O2385">
        <v>9.5150000000000006</v>
      </c>
      <c r="Q2385" s="18">
        <v>0.53252314814814816</v>
      </c>
      <c r="R2385" s="19">
        <v>8.8193439999999998E-2</v>
      </c>
      <c r="W2385" s="1" t="s">
        <v>624</v>
      </c>
      <c r="AB2385" t="s">
        <v>86</v>
      </c>
      <c r="AC2385" t="s">
        <v>1427</v>
      </c>
      <c r="AF2385" t="s">
        <v>145</v>
      </c>
    </row>
    <row r="2386" spans="1:44" x14ac:dyDescent="0.25">
      <c r="A2386">
        <v>44</v>
      </c>
      <c r="B2386" t="s">
        <v>293</v>
      </c>
      <c r="C2386" t="s">
        <v>201</v>
      </c>
      <c r="D2386">
        <v>7.5140000000000002</v>
      </c>
      <c r="G2386" s="1" t="s">
        <v>78</v>
      </c>
      <c r="H2386" s="1" t="s">
        <v>588</v>
      </c>
      <c r="I2386" s="1" t="s">
        <v>193</v>
      </c>
      <c r="J2386">
        <v>2</v>
      </c>
      <c r="K2386" t="s">
        <v>954</v>
      </c>
      <c r="L2386">
        <v>7000</v>
      </c>
      <c r="M2386" s="18">
        <v>0.44866898148148149</v>
      </c>
      <c r="N2386" s="19">
        <v>7.217722E-2</v>
      </c>
      <c r="O2386">
        <v>7.3380000000000001</v>
      </c>
      <c r="Q2386" s="18">
        <v>0.53339120370370374</v>
      </c>
      <c r="R2386">
        <v>0.1116168</v>
      </c>
      <c r="S2386" s="74">
        <v>7.3029999999999999</v>
      </c>
      <c r="U2386" s="18">
        <v>0.38472222222222219</v>
      </c>
      <c r="V2386" s="19">
        <v>4.2799999999999998E-2</v>
      </c>
      <c r="W2386" s="1" t="s">
        <v>624</v>
      </c>
      <c r="AB2386" t="s">
        <v>85</v>
      </c>
      <c r="AC2386" t="s">
        <v>1428</v>
      </c>
      <c r="AF2386" t="s">
        <v>240</v>
      </c>
    </row>
    <row r="2387" spans="1:44" x14ac:dyDescent="0.25">
      <c r="A2387">
        <v>45</v>
      </c>
      <c r="B2387" t="s">
        <v>293</v>
      </c>
      <c r="C2387" t="s">
        <v>201</v>
      </c>
      <c r="D2387">
        <v>6.798</v>
      </c>
      <c r="G2387" s="1" t="s">
        <v>78</v>
      </c>
      <c r="H2387" s="1" t="s">
        <v>588</v>
      </c>
      <c r="I2387" s="1" t="s">
        <v>193</v>
      </c>
      <c r="J2387">
        <v>2</v>
      </c>
      <c r="K2387" t="s">
        <v>954</v>
      </c>
      <c r="L2387">
        <v>7000</v>
      </c>
      <c r="M2387" s="18">
        <v>0.44953703703703707</v>
      </c>
      <c r="N2387" s="19">
        <v>8.6669010000000005E-2</v>
      </c>
      <c r="O2387">
        <v>6.516</v>
      </c>
      <c r="Q2387" s="18">
        <v>0.53423611111111113</v>
      </c>
      <c r="R2387" s="19">
        <v>5.7958709999999997E-2</v>
      </c>
      <c r="W2387" s="1" t="s">
        <v>624</v>
      </c>
      <c r="AB2387" t="s">
        <v>84</v>
      </c>
      <c r="AC2387" t="s">
        <v>1429</v>
      </c>
    </row>
    <row r="2388" spans="1:44" x14ac:dyDescent="0.25">
      <c r="A2388">
        <v>46</v>
      </c>
      <c r="B2388" t="s">
        <v>293</v>
      </c>
      <c r="C2388" t="s">
        <v>608</v>
      </c>
      <c r="G2388" s="1" t="s">
        <v>78</v>
      </c>
      <c r="H2388" s="1" t="s">
        <v>588</v>
      </c>
      <c r="I2388" s="1" t="s">
        <v>193</v>
      </c>
      <c r="J2388">
        <v>2</v>
      </c>
      <c r="K2388" t="s">
        <v>954</v>
      </c>
      <c r="L2388">
        <v>7000</v>
      </c>
      <c r="M2388" s="18">
        <v>0.45045138888888886</v>
      </c>
      <c r="N2388" s="19">
        <v>9.9578860000000009E-3</v>
      </c>
      <c r="Q2388" s="18">
        <v>0.53508101851851853</v>
      </c>
      <c r="R2388" s="19">
        <v>1.0284369999999999E-2</v>
      </c>
      <c r="U2388" s="18">
        <v>0.38543981481481482</v>
      </c>
      <c r="V2388" s="19">
        <v>7.9299999999999995E-3</v>
      </c>
      <c r="W2388" s="1" t="s">
        <v>624</v>
      </c>
    </row>
    <row r="2389" spans="1:44" x14ac:dyDescent="0.25">
      <c r="A2389">
        <v>47</v>
      </c>
      <c r="B2389" t="s">
        <v>293</v>
      </c>
      <c r="C2389" t="s">
        <v>608</v>
      </c>
      <c r="E2389" s="1" t="s">
        <v>1155</v>
      </c>
      <c r="G2389" s="1" t="s">
        <v>78</v>
      </c>
      <c r="H2389" s="1" t="s">
        <v>588</v>
      </c>
      <c r="I2389" s="1" t="s">
        <v>193</v>
      </c>
      <c r="J2389">
        <v>2</v>
      </c>
      <c r="K2389" t="s">
        <v>954</v>
      </c>
      <c r="L2389">
        <v>7000</v>
      </c>
      <c r="M2389" s="18">
        <v>0.45130787037037035</v>
      </c>
      <c r="N2389" s="19">
        <v>8.3048449999999999E-3</v>
      </c>
      <c r="P2389" s="53">
        <v>0.54652777777777783</v>
      </c>
      <c r="Q2389" s="18">
        <v>0.53587962962962965</v>
      </c>
      <c r="R2389" s="19">
        <v>9.4478759999999991E-3</v>
      </c>
      <c r="T2389" s="53">
        <v>0.4284722222222222</v>
      </c>
      <c r="U2389" s="18">
        <v>0.38604166666666667</v>
      </c>
      <c r="V2389" s="19">
        <v>6.3800000000000003E-3</v>
      </c>
      <c r="W2389" s="1" t="s">
        <v>624</v>
      </c>
    </row>
    <row r="2390" spans="1:44" x14ac:dyDescent="0.25">
      <c r="A2390">
        <v>1</v>
      </c>
      <c r="B2390" t="s">
        <v>229</v>
      </c>
      <c r="C2390" t="s">
        <v>201</v>
      </c>
      <c r="D2390">
        <v>13.917</v>
      </c>
      <c r="E2390" s="1" t="s">
        <v>1155</v>
      </c>
      <c r="G2390" s="1" t="s">
        <v>78</v>
      </c>
      <c r="H2390" s="1" t="s">
        <v>588</v>
      </c>
      <c r="I2390" s="1" t="s">
        <v>193</v>
      </c>
      <c r="J2390">
        <v>2</v>
      </c>
      <c r="K2390" t="s">
        <v>954</v>
      </c>
      <c r="L2390">
        <v>6262</v>
      </c>
      <c r="M2390" s="18">
        <v>0.41133101851851855</v>
      </c>
      <c r="N2390">
        <v>0.1542087</v>
      </c>
      <c r="O2390">
        <v>13.484</v>
      </c>
      <c r="P2390" s="53">
        <v>0.54722222222222217</v>
      </c>
      <c r="Q2390" s="18">
        <v>0.49328703703703702</v>
      </c>
      <c r="R2390">
        <v>0.1453409</v>
      </c>
      <c r="S2390" s="74">
        <v>13.416</v>
      </c>
      <c r="T2390" s="53">
        <v>0.42291666666666666</v>
      </c>
      <c r="U2390" s="18">
        <v>0.37057870370370366</v>
      </c>
      <c r="V2390" s="19">
        <v>5.0700000000000002E-2</v>
      </c>
      <c r="W2390" s="1" t="s">
        <v>624</v>
      </c>
      <c r="AB2390" t="s">
        <v>85</v>
      </c>
      <c r="AC2390" t="s">
        <v>1430</v>
      </c>
      <c r="AF2390" t="s">
        <v>148</v>
      </c>
    </row>
    <row r="2391" spans="1:44" x14ac:dyDescent="0.25">
      <c r="A2391">
        <v>2</v>
      </c>
      <c r="B2391" t="s">
        <v>229</v>
      </c>
      <c r="C2391" t="s">
        <v>201</v>
      </c>
      <c r="D2391">
        <v>9.0730000000000004</v>
      </c>
      <c r="G2391" s="1" t="s">
        <v>78</v>
      </c>
      <c r="H2391" s="1" t="s">
        <v>588</v>
      </c>
      <c r="I2391" s="1" t="s">
        <v>193</v>
      </c>
      <c r="J2391">
        <v>2</v>
      </c>
      <c r="K2391" t="s">
        <v>954</v>
      </c>
      <c r="L2391">
        <v>6262</v>
      </c>
      <c r="M2391" s="18">
        <v>0.41207175925925926</v>
      </c>
      <c r="N2391">
        <v>0.1892578</v>
      </c>
      <c r="O2391">
        <v>8.8439999999999994</v>
      </c>
      <c r="Q2391" s="18">
        <v>0.49432870370370369</v>
      </c>
      <c r="R2391">
        <v>8.8060799999999995E-2</v>
      </c>
      <c r="W2391" s="1" t="s">
        <v>624</v>
      </c>
      <c r="AB2391" t="s">
        <v>84</v>
      </c>
      <c r="AC2391" t="s">
        <v>1431</v>
      </c>
    </row>
    <row r="2392" spans="1:44" x14ac:dyDescent="0.25">
      <c r="A2392">
        <v>3</v>
      </c>
      <c r="B2392" t="s">
        <v>229</v>
      </c>
      <c r="C2392" t="s">
        <v>201</v>
      </c>
      <c r="D2392">
        <v>11.332000000000001</v>
      </c>
      <c r="G2392" s="1" t="s">
        <v>78</v>
      </c>
      <c r="H2392" s="1" t="s">
        <v>588</v>
      </c>
      <c r="I2392" s="1" t="s">
        <v>193</v>
      </c>
      <c r="J2392">
        <v>2</v>
      </c>
      <c r="K2392" t="s">
        <v>954</v>
      </c>
      <c r="L2392">
        <v>6262</v>
      </c>
      <c r="M2392" s="18">
        <v>0.41293981481481484</v>
      </c>
      <c r="N2392">
        <v>0.13222059999999999</v>
      </c>
      <c r="O2392">
        <v>10.77</v>
      </c>
      <c r="Q2392" s="18">
        <v>0.4952893518518518</v>
      </c>
      <c r="R2392">
        <v>0.1066628</v>
      </c>
      <c r="S2392" s="74">
        <v>10.718</v>
      </c>
      <c r="U2392" s="18">
        <v>0.37140046296296297</v>
      </c>
      <c r="V2392" s="19">
        <v>4.8800000000000003E-2</v>
      </c>
      <c r="W2392" s="1" t="s">
        <v>624</v>
      </c>
      <c r="AB2392" t="s">
        <v>85</v>
      </c>
      <c r="AC2392" t="s">
        <v>1432</v>
      </c>
      <c r="AF2392" t="s">
        <v>176</v>
      </c>
    </row>
    <row r="2393" spans="1:44" x14ac:dyDescent="0.25">
      <c r="A2393">
        <v>4</v>
      </c>
      <c r="B2393" t="s">
        <v>229</v>
      </c>
      <c r="C2393" t="s">
        <v>201</v>
      </c>
      <c r="D2393">
        <v>8.6289999999999996</v>
      </c>
      <c r="G2393" s="1" t="s">
        <v>78</v>
      </c>
      <c r="H2393" s="1" t="s">
        <v>588</v>
      </c>
      <c r="I2393" s="1" t="s">
        <v>193</v>
      </c>
      <c r="J2393">
        <v>2</v>
      </c>
      <c r="K2393" t="s">
        <v>954</v>
      </c>
      <c r="L2393">
        <v>6262</v>
      </c>
      <c r="M2393" s="18">
        <v>0.41385416666666663</v>
      </c>
      <c r="N2393">
        <v>1.3981399999999999</v>
      </c>
      <c r="O2393">
        <v>7.1980000000000004</v>
      </c>
      <c r="Q2393" s="18">
        <v>0.49613425925925925</v>
      </c>
      <c r="R2393">
        <v>0.62230859999999999</v>
      </c>
      <c r="W2393" s="1" t="s">
        <v>624</v>
      </c>
      <c r="AB2393" t="s">
        <v>84</v>
      </c>
      <c r="AC2393" t="s">
        <v>1433</v>
      </c>
    </row>
    <row r="2394" spans="1:44" x14ac:dyDescent="0.25">
      <c r="A2394">
        <v>5</v>
      </c>
      <c r="B2394" t="s">
        <v>229</v>
      </c>
      <c r="C2394" t="s">
        <v>201</v>
      </c>
      <c r="D2394">
        <v>5.9660000000000002</v>
      </c>
      <c r="G2394" s="1" t="s">
        <v>78</v>
      </c>
      <c r="H2394" s="1" t="s">
        <v>588</v>
      </c>
      <c r="I2394" s="1" t="s">
        <v>193</v>
      </c>
      <c r="J2394">
        <v>2</v>
      </c>
      <c r="K2394" t="s">
        <v>954</v>
      </c>
      <c r="L2394">
        <v>6262</v>
      </c>
      <c r="M2394" s="18">
        <v>0.4148148148148148</v>
      </c>
      <c r="N2394" s="19">
        <v>7.6813969999999995E-2</v>
      </c>
      <c r="O2394">
        <v>5.8289999999999997</v>
      </c>
      <c r="Q2394" s="18">
        <v>0.49718749999999995</v>
      </c>
      <c r="R2394" s="19">
        <v>5.4110579999999998E-2</v>
      </c>
      <c r="S2394" s="74">
        <v>5.8049999999999997</v>
      </c>
      <c r="U2394" s="18">
        <v>0.37223379629629627</v>
      </c>
      <c r="V2394" s="19">
        <v>3.1E-2</v>
      </c>
      <c r="W2394" s="1" t="s">
        <v>624</v>
      </c>
      <c r="AB2394" t="s">
        <v>85</v>
      </c>
      <c r="AC2394" t="s">
        <v>1434</v>
      </c>
      <c r="AF2394" t="s">
        <v>175</v>
      </c>
    </row>
    <row r="2395" spans="1:44" x14ac:dyDescent="0.25">
      <c r="A2395">
        <v>6</v>
      </c>
      <c r="B2395" t="s">
        <v>229</v>
      </c>
      <c r="C2395" t="s">
        <v>201</v>
      </c>
      <c r="D2395">
        <v>7.5579999999999998</v>
      </c>
      <c r="G2395" s="1" t="s">
        <v>78</v>
      </c>
      <c r="H2395" s="1" t="s">
        <v>588</v>
      </c>
      <c r="I2395" s="1" t="s">
        <v>193</v>
      </c>
      <c r="J2395">
        <v>2</v>
      </c>
      <c r="K2395" t="s">
        <v>954</v>
      </c>
      <c r="L2395">
        <v>6262</v>
      </c>
      <c r="M2395" s="18">
        <v>0.4155787037037037</v>
      </c>
      <c r="N2395">
        <v>0.12657959999999999</v>
      </c>
      <c r="O2395">
        <v>7.4450000000000003</v>
      </c>
      <c r="Q2395" s="18">
        <v>0.49811342592592589</v>
      </c>
      <c r="R2395">
        <v>0.17270659999999999</v>
      </c>
      <c r="W2395" s="1" t="s">
        <v>624</v>
      </c>
      <c r="AB2395" t="s">
        <v>84</v>
      </c>
      <c r="AC2395" t="s">
        <v>1435</v>
      </c>
    </row>
    <row r="2396" spans="1:44" x14ac:dyDescent="0.25">
      <c r="A2396">
        <v>7</v>
      </c>
      <c r="B2396" t="s">
        <v>229</v>
      </c>
      <c r="C2396" t="s">
        <v>201</v>
      </c>
      <c r="D2396">
        <v>11.356999999999999</v>
      </c>
      <c r="G2396" s="1" t="s">
        <v>78</v>
      </c>
      <c r="H2396" s="1" t="s">
        <v>588</v>
      </c>
      <c r="I2396" s="1" t="s">
        <v>193</v>
      </c>
      <c r="J2396">
        <v>2</v>
      </c>
      <c r="K2396" t="s">
        <v>954</v>
      </c>
      <c r="L2396">
        <v>6262</v>
      </c>
      <c r="M2396" s="18">
        <v>0.41648148148148145</v>
      </c>
      <c r="N2396">
        <v>0.14757300000000001</v>
      </c>
      <c r="O2396">
        <v>10.914</v>
      </c>
      <c r="Q2396" s="18">
        <v>0.49891203703703701</v>
      </c>
      <c r="R2396">
        <v>0.10865610000000001</v>
      </c>
      <c r="W2396" s="1" t="s">
        <v>624</v>
      </c>
      <c r="AB2396" t="s">
        <v>84</v>
      </c>
      <c r="AC2396" t="s">
        <v>1436</v>
      </c>
    </row>
    <row r="2397" spans="1:44" x14ac:dyDescent="0.25">
      <c r="A2397">
        <v>8</v>
      </c>
      <c r="B2397" t="s">
        <v>229</v>
      </c>
      <c r="C2397" t="s">
        <v>201</v>
      </c>
      <c r="D2397">
        <v>12.257999999999999</v>
      </c>
      <c r="G2397" s="1" t="s">
        <v>78</v>
      </c>
      <c r="H2397" s="1" t="s">
        <v>588</v>
      </c>
      <c r="I2397" s="1" t="s">
        <v>193</v>
      </c>
      <c r="J2397">
        <v>2</v>
      </c>
      <c r="K2397" t="s">
        <v>954</v>
      </c>
      <c r="L2397">
        <v>6262</v>
      </c>
      <c r="M2397" s="18">
        <v>0.41728009259259258</v>
      </c>
      <c r="N2397">
        <v>0.10255649999999999</v>
      </c>
      <c r="O2397">
        <v>11.452</v>
      </c>
      <c r="Q2397" s="18">
        <v>0.49972222222222223</v>
      </c>
      <c r="R2397" s="19">
        <v>9.5038670000000006E-2</v>
      </c>
      <c r="S2397" s="74">
        <v>11.372</v>
      </c>
      <c r="U2397" s="18">
        <v>0.3730324074074074</v>
      </c>
      <c r="V2397" s="19">
        <v>7.1099999999999997E-2</v>
      </c>
      <c r="W2397" s="1" t="s">
        <v>624</v>
      </c>
      <c r="AB2397" t="s">
        <v>85</v>
      </c>
      <c r="AC2397" t="s">
        <v>1437</v>
      </c>
      <c r="AF2397" t="s">
        <v>291</v>
      </c>
    </row>
    <row r="2398" spans="1:44" x14ac:dyDescent="0.25">
      <c r="A2398">
        <v>9</v>
      </c>
      <c r="B2398" t="s">
        <v>229</v>
      </c>
      <c r="C2398" t="s">
        <v>201</v>
      </c>
      <c r="D2398">
        <v>11.398999999999999</v>
      </c>
      <c r="G2398" s="1" t="s">
        <v>78</v>
      </c>
      <c r="H2398" s="1" t="s">
        <v>588</v>
      </c>
      <c r="I2398" s="1" t="s">
        <v>193</v>
      </c>
      <c r="J2398">
        <v>2</v>
      </c>
      <c r="K2398" t="s">
        <v>954</v>
      </c>
      <c r="L2398">
        <v>6262</v>
      </c>
      <c r="M2398" s="18">
        <v>0.41810185185185184</v>
      </c>
      <c r="N2398" s="19">
        <v>7.4207190000000006E-2</v>
      </c>
      <c r="O2398">
        <v>10.927</v>
      </c>
      <c r="Q2398" s="18">
        <v>0.50077546296296294</v>
      </c>
      <c r="R2398" s="19">
        <v>9.4829189999999994E-2</v>
      </c>
      <c r="W2398" s="1" t="s">
        <v>624</v>
      </c>
      <c r="AB2398" t="s">
        <v>84</v>
      </c>
      <c r="AC2398" t="s">
        <v>1438</v>
      </c>
    </row>
    <row r="2399" spans="1:44" x14ac:dyDescent="0.25">
      <c r="A2399">
        <v>10</v>
      </c>
      <c r="B2399" t="s">
        <v>229</v>
      </c>
      <c r="C2399" t="s">
        <v>201</v>
      </c>
      <c r="D2399">
        <v>10.86</v>
      </c>
      <c r="G2399" s="1" t="s">
        <v>78</v>
      </c>
      <c r="H2399" s="1" t="s">
        <v>588</v>
      </c>
      <c r="I2399" s="1" t="s">
        <v>193</v>
      </c>
      <c r="J2399">
        <v>2</v>
      </c>
      <c r="K2399" t="s">
        <v>954</v>
      </c>
      <c r="L2399">
        <v>6262</v>
      </c>
      <c r="M2399" s="18">
        <v>0.41887731481481483</v>
      </c>
      <c r="N2399">
        <v>0.1207572</v>
      </c>
      <c r="O2399">
        <v>10.811</v>
      </c>
      <c r="Q2399" s="18">
        <v>0.50165509259259256</v>
      </c>
      <c r="R2399">
        <v>0.1111723</v>
      </c>
      <c r="W2399" s="1" t="s">
        <v>624</v>
      </c>
      <c r="AB2399" t="s">
        <v>84</v>
      </c>
      <c r="AC2399" t="s">
        <v>1439</v>
      </c>
    </row>
    <row r="2400" spans="1:44" x14ac:dyDescent="0.25">
      <c r="A2400">
        <v>11</v>
      </c>
      <c r="B2400" t="s">
        <v>229</v>
      </c>
      <c r="C2400" t="s">
        <v>201</v>
      </c>
      <c r="D2400">
        <v>6.4219999999999997</v>
      </c>
      <c r="G2400" s="1" t="s">
        <v>78</v>
      </c>
      <c r="H2400" s="1" t="s">
        <v>588</v>
      </c>
      <c r="I2400" s="1" t="s">
        <v>193</v>
      </c>
      <c r="J2400">
        <v>2</v>
      </c>
      <c r="K2400" t="s">
        <v>954</v>
      </c>
      <c r="L2400">
        <v>6262</v>
      </c>
      <c r="M2400" s="18">
        <v>0.41965277777777782</v>
      </c>
      <c r="N2400">
        <v>0.11821520000000001</v>
      </c>
      <c r="O2400">
        <v>6.3789999999999996</v>
      </c>
      <c r="Q2400" s="18">
        <v>0.50258101851851855</v>
      </c>
      <c r="R2400">
        <v>9.0135800000000002E-2</v>
      </c>
      <c r="S2400" s="74">
        <v>6.3479999999999999</v>
      </c>
      <c r="U2400" s="18">
        <v>0.37395833333333334</v>
      </c>
      <c r="V2400" s="19">
        <v>4.02E-2</v>
      </c>
      <c r="W2400" s="1" t="s">
        <v>624</v>
      </c>
      <c r="AB2400" t="s">
        <v>85</v>
      </c>
      <c r="AC2400" t="s">
        <v>1440</v>
      </c>
      <c r="AD2400" s="8">
        <v>43529</v>
      </c>
      <c r="AE2400" s="83">
        <f>AD2400-I2400</f>
        <v>164</v>
      </c>
      <c r="AF2400" t="s">
        <v>165</v>
      </c>
      <c r="AG2400" t="s">
        <v>956</v>
      </c>
      <c r="AH2400" s="8">
        <v>43529</v>
      </c>
      <c r="AI2400">
        <v>1</v>
      </c>
      <c r="AJ2400">
        <v>1</v>
      </c>
      <c r="AK2400" s="53">
        <v>0.54166666666666663</v>
      </c>
      <c r="AL2400" s="8">
        <v>43537</v>
      </c>
      <c r="AM2400" s="53">
        <v>0.88541666666666663</v>
      </c>
      <c r="AO2400">
        <v>3</v>
      </c>
      <c r="AP2400">
        <v>32</v>
      </c>
      <c r="AQ2400" s="8">
        <v>43537</v>
      </c>
      <c r="AR2400" s="53">
        <v>0.88541666666666663</v>
      </c>
    </row>
    <row r="2401" spans="1:32" x14ac:dyDescent="0.25">
      <c r="A2401">
        <v>12</v>
      </c>
      <c r="B2401" t="s">
        <v>229</v>
      </c>
      <c r="C2401" t="s">
        <v>201</v>
      </c>
      <c r="D2401">
        <v>6.83</v>
      </c>
      <c r="G2401" s="1" t="s">
        <v>78</v>
      </c>
      <c r="H2401" s="1" t="s">
        <v>588</v>
      </c>
      <c r="I2401" s="1" t="s">
        <v>193</v>
      </c>
      <c r="J2401">
        <v>2</v>
      </c>
      <c r="K2401" t="s">
        <v>954</v>
      </c>
      <c r="L2401">
        <v>6262</v>
      </c>
      <c r="M2401" s="18">
        <v>0.42042824074074076</v>
      </c>
      <c r="N2401">
        <v>0.15356590000000001</v>
      </c>
      <c r="O2401">
        <v>6.718</v>
      </c>
      <c r="Q2401" s="18">
        <v>0.50340277777777775</v>
      </c>
      <c r="R2401">
        <v>0.16098670000000001</v>
      </c>
      <c r="W2401" s="1" t="s">
        <v>624</v>
      </c>
      <c r="AB2401" t="s">
        <v>86</v>
      </c>
      <c r="AC2401" t="s">
        <v>1441</v>
      </c>
      <c r="AF2401" t="s">
        <v>142</v>
      </c>
    </row>
    <row r="2402" spans="1:32" x14ac:dyDescent="0.25">
      <c r="A2402">
        <v>13</v>
      </c>
      <c r="B2402" t="s">
        <v>229</v>
      </c>
      <c r="C2402" t="s">
        <v>201</v>
      </c>
      <c r="D2402">
        <v>8.4179999999999993</v>
      </c>
      <c r="G2402" s="1" t="s">
        <v>78</v>
      </c>
      <c r="H2402" s="1" t="s">
        <v>588</v>
      </c>
      <c r="I2402" s="1" t="s">
        <v>193</v>
      </c>
      <c r="J2402">
        <v>2</v>
      </c>
      <c r="K2402" t="s">
        <v>954</v>
      </c>
      <c r="L2402">
        <v>6262</v>
      </c>
      <c r="M2402" s="18">
        <v>0.42122685185185182</v>
      </c>
      <c r="N2402">
        <v>0.12970989999999999</v>
      </c>
      <c r="O2402">
        <v>8.3940000000000001</v>
      </c>
      <c r="Q2402" s="18">
        <v>0.50422453703703707</v>
      </c>
      <c r="R2402" s="19">
        <v>8.4447430000000004E-2</v>
      </c>
      <c r="W2402" s="1" t="s">
        <v>624</v>
      </c>
      <c r="AB2402" t="s">
        <v>86</v>
      </c>
      <c r="AC2402" t="s">
        <v>1442</v>
      </c>
      <c r="AF2402" t="s">
        <v>238</v>
      </c>
    </row>
    <row r="2403" spans="1:32" x14ac:dyDescent="0.25">
      <c r="A2403">
        <v>14</v>
      </c>
      <c r="B2403" t="s">
        <v>229</v>
      </c>
      <c r="C2403" t="s">
        <v>201</v>
      </c>
      <c r="D2403">
        <v>10.134</v>
      </c>
      <c r="G2403" s="1" t="s">
        <v>78</v>
      </c>
      <c r="H2403" s="1" t="s">
        <v>588</v>
      </c>
      <c r="I2403" s="1" t="s">
        <v>193</v>
      </c>
      <c r="J2403">
        <v>2</v>
      </c>
      <c r="K2403" t="s">
        <v>954</v>
      </c>
      <c r="L2403">
        <v>6262</v>
      </c>
      <c r="M2403" s="18">
        <v>0.42194444444444446</v>
      </c>
      <c r="N2403">
        <v>0.16741890000000001</v>
      </c>
      <c r="O2403">
        <v>9.7729999999999997</v>
      </c>
      <c r="Q2403" s="18">
        <v>0.50506944444444446</v>
      </c>
      <c r="R2403">
        <v>0.15469450000000001</v>
      </c>
      <c r="W2403" s="1" t="s">
        <v>624</v>
      </c>
      <c r="AB2403" t="s">
        <v>84</v>
      </c>
      <c r="AC2403" t="s">
        <v>1443</v>
      </c>
    </row>
    <row r="2404" spans="1:32" x14ac:dyDescent="0.25">
      <c r="A2404">
        <v>15</v>
      </c>
      <c r="B2404" t="s">
        <v>229</v>
      </c>
      <c r="C2404" t="s">
        <v>201</v>
      </c>
      <c r="D2404">
        <v>8.2110000000000003</v>
      </c>
      <c r="G2404" s="1" t="s">
        <v>78</v>
      </c>
      <c r="H2404" s="1" t="s">
        <v>588</v>
      </c>
      <c r="I2404" s="1" t="s">
        <v>193</v>
      </c>
      <c r="J2404">
        <v>2</v>
      </c>
      <c r="K2404" t="s">
        <v>954</v>
      </c>
      <c r="L2404">
        <v>6262</v>
      </c>
      <c r="M2404" s="18">
        <v>0.42283564814814811</v>
      </c>
      <c r="N2404">
        <v>0.1141882</v>
      </c>
      <c r="O2404">
        <v>8.1820000000000004</v>
      </c>
      <c r="Q2404" s="18">
        <v>0.50596064814814812</v>
      </c>
      <c r="R2404">
        <v>0.1472974</v>
      </c>
      <c r="W2404" s="1" t="s">
        <v>624</v>
      </c>
      <c r="AB2404" t="s">
        <v>86</v>
      </c>
      <c r="AC2404" t="s">
        <v>1444</v>
      </c>
      <c r="AF2404" t="s">
        <v>236</v>
      </c>
    </row>
    <row r="2405" spans="1:32" x14ac:dyDescent="0.25">
      <c r="A2405">
        <v>16</v>
      </c>
      <c r="B2405" t="s">
        <v>229</v>
      </c>
      <c r="C2405" t="s">
        <v>201</v>
      </c>
      <c r="D2405">
        <v>5.34</v>
      </c>
      <c r="G2405" s="1" t="s">
        <v>78</v>
      </c>
      <c r="H2405" s="1" t="s">
        <v>588</v>
      </c>
      <c r="I2405" s="1" t="s">
        <v>193</v>
      </c>
      <c r="J2405">
        <v>2</v>
      </c>
      <c r="K2405" t="s">
        <v>954</v>
      </c>
      <c r="L2405">
        <v>6262</v>
      </c>
      <c r="M2405" s="18">
        <v>0.42358796296296292</v>
      </c>
      <c r="N2405">
        <v>0.88134100000000004</v>
      </c>
      <c r="O2405">
        <v>4.4480000000000004</v>
      </c>
      <c r="Q2405" s="18">
        <v>0.50688657407407411</v>
      </c>
      <c r="R2405">
        <v>0.38014500000000001</v>
      </c>
      <c r="S2405" s="74">
        <v>4.274</v>
      </c>
      <c r="U2405" s="18">
        <v>0.37467592592592597</v>
      </c>
      <c r="V2405">
        <v>7.8977099999999995E-2</v>
      </c>
      <c r="W2405" s="1" t="s">
        <v>624</v>
      </c>
      <c r="AB2405" t="s">
        <v>85</v>
      </c>
      <c r="AC2405" t="s">
        <v>1445</v>
      </c>
      <c r="AF2405" t="s">
        <v>292</v>
      </c>
    </row>
    <row r="2406" spans="1:32" x14ac:dyDescent="0.25">
      <c r="A2406">
        <v>17</v>
      </c>
      <c r="B2406" t="s">
        <v>229</v>
      </c>
      <c r="C2406" t="s">
        <v>201</v>
      </c>
      <c r="D2406">
        <v>6.4770000000000003</v>
      </c>
      <c r="G2406" s="1" t="s">
        <v>78</v>
      </c>
      <c r="H2406" s="1" t="s">
        <v>588</v>
      </c>
      <c r="I2406" s="1" t="s">
        <v>193</v>
      </c>
      <c r="J2406">
        <v>2</v>
      </c>
      <c r="K2406" t="s">
        <v>954</v>
      </c>
      <c r="L2406">
        <v>6262</v>
      </c>
      <c r="M2406" s="18">
        <v>0.42464120370370373</v>
      </c>
      <c r="N2406" s="19">
        <v>7.1378609999999995E-2</v>
      </c>
      <c r="O2406">
        <v>6.4189999999999996</v>
      </c>
      <c r="Q2406" s="18">
        <v>0.50784722222222223</v>
      </c>
      <c r="R2406">
        <v>0.1216468</v>
      </c>
      <c r="S2406" s="74">
        <v>6.383</v>
      </c>
      <c r="U2406" s="18">
        <v>0.37555555555555559</v>
      </c>
      <c r="V2406" s="19">
        <v>5.7700000000000001E-2</v>
      </c>
      <c r="W2406" s="1" t="s">
        <v>624</v>
      </c>
      <c r="AB2406" t="s">
        <v>85</v>
      </c>
      <c r="AC2406" t="s">
        <v>1446</v>
      </c>
      <c r="AF2406" t="s">
        <v>158</v>
      </c>
    </row>
    <row r="2407" spans="1:32" x14ac:dyDescent="0.25">
      <c r="A2407">
        <v>18</v>
      </c>
      <c r="B2407" t="s">
        <v>229</v>
      </c>
      <c r="C2407" t="s">
        <v>201</v>
      </c>
      <c r="D2407">
        <v>8.077</v>
      </c>
      <c r="G2407" s="1" t="s">
        <v>78</v>
      </c>
      <c r="H2407" s="1" t="s">
        <v>588</v>
      </c>
      <c r="I2407" s="1" t="s">
        <v>193</v>
      </c>
      <c r="J2407">
        <v>2</v>
      </c>
      <c r="K2407" t="s">
        <v>954</v>
      </c>
      <c r="L2407">
        <v>6262</v>
      </c>
      <c r="M2407" s="18">
        <v>0.42594907407407406</v>
      </c>
      <c r="N2407" s="19">
        <v>9.6526319999999999E-2</v>
      </c>
      <c r="O2407">
        <v>7.95</v>
      </c>
      <c r="Q2407" s="18">
        <v>0.5087962962962963</v>
      </c>
      <c r="R2407" s="19">
        <v>9.553942E-2</v>
      </c>
      <c r="W2407" s="1" t="s">
        <v>624</v>
      </c>
      <c r="AB2407" t="s">
        <v>86</v>
      </c>
      <c r="AC2407" t="s">
        <v>1447</v>
      </c>
      <c r="AF2407" t="s">
        <v>120</v>
      </c>
    </row>
    <row r="2408" spans="1:32" x14ac:dyDescent="0.25">
      <c r="A2408">
        <v>19</v>
      </c>
      <c r="B2408" t="s">
        <v>229</v>
      </c>
      <c r="C2408" t="s">
        <v>201</v>
      </c>
      <c r="D2408">
        <v>9.282</v>
      </c>
      <c r="G2408" s="1" t="s">
        <v>78</v>
      </c>
      <c r="H2408" s="1" t="s">
        <v>588</v>
      </c>
      <c r="I2408" s="1" t="s">
        <v>193</v>
      </c>
      <c r="J2408">
        <v>2</v>
      </c>
      <c r="K2408" t="s">
        <v>954</v>
      </c>
      <c r="L2408">
        <v>6262</v>
      </c>
      <c r="M2408" s="18">
        <v>0.42671296296296296</v>
      </c>
      <c r="N2408">
        <v>0.14252570000000001</v>
      </c>
      <c r="O2408">
        <v>9.1449999999999996</v>
      </c>
      <c r="Q2408" s="18">
        <v>0.50989583333333333</v>
      </c>
      <c r="R2408" s="19">
        <v>9.7410960000000005E-2</v>
      </c>
      <c r="S2408" s="74">
        <v>9.1050000000000004</v>
      </c>
      <c r="U2408" s="18">
        <v>0.37636574074074075</v>
      </c>
      <c r="V2408" s="19">
        <v>5.0999999999999997E-2</v>
      </c>
      <c r="W2408" s="1" t="s">
        <v>624</v>
      </c>
      <c r="AB2408" t="s">
        <v>85</v>
      </c>
      <c r="AC2408" t="s">
        <v>1448</v>
      </c>
      <c r="AF2408" t="s">
        <v>245</v>
      </c>
    </row>
    <row r="2409" spans="1:32" x14ac:dyDescent="0.25">
      <c r="A2409">
        <v>20</v>
      </c>
      <c r="B2409" t="s">
        <v>229</v>
      </c>
      <c r="C2409" t="s">
        <v>201</v>
      </c>
      <c r="D2409">
        <v>9.4960000000000004</v>
      </c>
      <c r="G2409" s="1" t="s">
        <v>78</v>
      </c>
      <c r="H2409" s="1" t="s">
        <v>588</v>
      </c>
      <c r="I2409" s="1" t="s">
        <v>193</v>
      </c>
      <c r="J2409">
        <v>2</v>
      </c>
      <c r="K2409" t="s">
        <v>954</v>
      </c>
      <c r="L2409">
        <v>6262</v>
      </c>
      <c r="M2409" s="18">
        <v>0.42745370370370367</v>
      </c>
      <c r="N2409">
        <v>7.8951199999999999E-2</v>
      </c>
      <c r="O2409">
        <v>9.1989999999999998</v>
      </c>
      <c r="Q2409" s="18">
        <v>0.51091435185185186</v>
      </c>
      <c r="R2409">
        <v>0.1246728</v>
      </c>
      <c r="S2409" s="74">
        <v>9.1639999999999997</v>
      </c>
      <c r="U2409" s="18">
        <v>0.37730324074074079</v>
      </c>
      <c r="V2409" s="19">
        <v>3.9600000000000003E-2</v>
      </c>
      <c r="W2409" s="1" t="s">
        <v>624</v>
      </c>
      <c r="AB2409" t="s">
        <v>85</v>
      </c>
      <c r="AC2409" t="s">
        <v>1449</v>
      </c>
      <c r="AF2409" t="s">
        <v>138</v>
      </c>
    </row>
    <row r="2410" spans="1:32" x14ac:dyDescent="0.25">
      <c r="A2410">
        <v>21</v>
      </c>
      <c r="B2410" t="s">
        <v>229</v>
      </c>
      <c r="C2410" t="s">
        <v>201</v>
      </c>
      <c r="D2410">
        <v>10.457000000000001</v>
      </c>
      <c r="G2410" s="1" t="s">
        <v>78</v>
      </c>
      <c r="H2410" s="1" t="s">
        <v>588</v>
      </c>
      <c r="I2410" s="1" t="s">
        <v>193</v>
      </c>
      <c r="J2410">
        <v>2</v>
      </c>
      <c r="K2410" t="s">
        <v>954</v>
      </c>
      <c r="L2410">
        <v>6262</v>
      </c>
      <c r="M2410" s="18">
        <v>0.42822916666666666</v>
      </c>
      <c r="N2410" s="19">
        <v>9.9033689999999994E-2</v>
      </c>
      <c r="O2410">
        <v>10.41</v>
      </c>
      <c r="Q2410" s="18">
        <v>0.5118287037037037</v>
      </c>
      <c r="R2410" s="19">
        <v>9.1821280000000005E-2</v>
      </c>
      <c r="W2410" s="1" t="s">
        <v>624</v>
      </c>
      <c r="AB2410" t="s">
        <v>86</v>
      </c>
      <c r="AC2410" t="s">
        <v>1450</v>
      </c>
      <c r="AF2410" t="s">
        <v>304</v>
      </c>
    </row>
    <row r="2411" spans="1:32" x14ac:dyDescent="0.25">
      <c r="A2411">
        <v>22</v>
      </c>
      <c r="B2411" t="s">
        <v>229</v>
      </c>
      <c r="C2411" t="s">
        <v>201</v>
      </c>
      <c r="D2411">
        <v>8.4749999999999996</v>
      </c>
      <c r="G2411" s="1" t="s">
        <v>78</v>
      </c>
      <c r="H2411" s="1" t="s">
        <v>588</v>
      </c>
      <c r="I2411" s="1" t="s">
        <v>193</v>
      </c>
      <c r="J2411">
        <v>2</v>
      </c>
      <c r="K2411" t="s">
        <v>954</v>
      </c>
      <c r="L2411">
        <v>6262</v>
      </c>
      <c r="M2411" s="18">
        <v>0.42896990740740737</v>
      </c>
      <c r="N2411" s="19">
        <v>8.3590629999999999E-2</v>
      </c>
      <c r="O2411">
        <v>8.4260000000000002</v>
      </c>
      <c r="Q2411" s="18">
        <v>0.51263888888888887</v>
      </c>
      <c r="R2411">
        <v>0.18435190000000001</v>
      </c>
      <c r="S2411" s="74">
        <v>8.375</v>
      </c>
      <c r="U2411" s="18">
        <v>0.37819444444444444</v>
      </c>
      <c r="V2411">
        <v>4.4026700000000002E-2</v>
      </c>
      <c r="W2411" s="1" t="s">
        <v>624</v>
      </c>
      <c r="AB2411" t="s">
        <v>86</v>
      </c>
      <c r="AC2411" t="s">
        <v>1451</v>
      </c>
      <c r="AF2411" t="s">
        <v>154</v>
      </c>
    </row>
    <row r="2412" spans="1:32" x14ac:dyDescent="0.25">
      <c r="A2412">
        <v>23</v>
      </c>
      <c r="B2412" t="s">
        <v>229</v>
      </c>
      <c r="C2412" t="s">
        <v>201</v>
      </c>
      <c r="D2412">
        <v>6.9219999999999997</v>
      </c>
      <c r="G2412" s="1" t="s">
        <v>78</v>
      </c>
      <c r="H2412" s="1" t="s">
        <v>588</v>
      </c>
      <c r="I2412" s="1" t="s">
        <v>193</v>
      </c>
      <c r="J2412">
        <v>2</v>
      </c>
      <c r="K2412" t="s">
        <v>954</v>
      </c>
      <c r="L2412">
        <v>6262</v>
      </c>
      <c r="M2412" s="18">
        <v>0.42978009259259259</v>
      </c>
      <c r="N2412">
        <v>0.10575660000000001</v>
      </c>
      <c r="O2412">
        <v>6.89</v>
      </c>
      <c r="Q2412" s="18">
        <v>0.51342592592592595</v>
      </c>
      <c r="R2412" s="19">
        <v>8.1089969999999997E-2</v>
      </c>
      <c r="S2412" s="74">
        <v>6.86</v>
      </c>
      <c r="U2412" s="18">
        <v>0.37896990740740738</v>
      </c>
      <c r="V2412" s="19">
        <v>5.3400000000000003E-2</v>
      </c>
      <c r="W2412" s="1" t="s">
        <v>624</v>
      </c>
      <c r="AB2412" t="s">
        <v>85</v>
      </c>
      <c r="AC2412" t="s">
        <v>1452</v>
      </c>
      <c r="AF2412" t="s">
        <v>172</v>
      </c>
    </row>
    <row r="2413" spans="1:32" x14ac:dyDescent="0.25">
      <c r="A2413">
        <v>24</v>
      </c>
      <c r="B2413" t="s">
        <v>229</v>
      </c>
      <c r="C2413" t="s">
        <v>201</v>
      </c>
      <c r="D2413">
        <v>9.641</v>
      </c>
      <c r="G2413" s="1" t="s">
        <v>78</v>
      </c>
      <c r="H2413" s="1" t="s">
        <v>588</v>
      </c>
      <c r="I2413" s="1" t="s">
        <v>193</v>
      </c>
      <c r="J2413">
        <v>2</v>
      </c>
      <c r="K2413" t="s">
        <v>954</v>
      </c>
      <c r="L2413">
        <v>6262</v>
      </c>
      <c r="M2413" s="18">
        <v>0.43076388888888889</v>
      </c>
      <c r="N2413" s="19">
        <v>8.0855120000000003E-2</v>
      </c>
      <c r="O2413">
        <v>9.4770000000000003</v>
      </c>
      <c r="Q2413" s="18">
        <v>0.51424768518518515</v>
      </c>
      <c r="R2413">
        <v>0.1080338</v>
      </c>
      <c r="W2413" s="1" t="s">
        <v>624</v>
      </c>
      <c r="AB2413" t="s">
        <v>84</v>
      </c>
      <c r="AC2413" t="s">
        <v>1453</v>
      </c>
    </row>
    <row r="2414" spans="1:32" x14ac:dyDescent="0.25">
      <c r="A2414">
        <v>25</v>
      </c>
      <c r="B2414" t="s">
        <v>229</v>
      </c>
      <c r="C2414" t="s">
        <v>201</v>
      </c>
      <c r="D2414">
        <v>4.2469999999999999</v>
      </c>
      <c r="G2414" s="1" t="s">
        <v>78</v>
      </c>
      <c r="H2414" s="1" t="s">
        <v>588</v>
      </c>
      <c r="I2414" s="1" t="s">
        <v>193</v>
      </c>
      <c r="J2414">
        <v>2</v>
      </c>
      <c r="K2414" t="s">
        <v>954</v>
      </c>
      <c r="L2414">
        <v>6262</v>
      </c>
      <c r="M2414" s="18">
        <v>0.43163194444444447</v>
      </c>
      <c r="N2414" s="19">
        <v>5.7320429999999999E-2</v>
      </c>
      <c r="O2414">
        <v>4.2249999999999996</v>
      </c>
      <c r="Q2414" s="18">
        <v>0.51527777777777783</v>
      </c>
      <c r="R2414" s="19">
        <v>6.9290439999999995E-2</v>
      </c>
      <c r="W2414" s="1" t="s">
        <v>624</v>
      </c>
      <c r="AB2414" t="s">
        <v>86</v>
      </c>
      <c r="AC2414" t="s">
        <v>1454</v>
      </c>
      <c r="AF2414" t="s">
        <v>168</v>
      </c>
    </row>
    <row r="2415" spans="1:32" x14ac:dyDescent="0.25">
      <c r="A2415">
        <v>26</v>
      </c>
      <c r="B2415" t="s">
        <v>229</v>
      </c>
      <c r="C2415" t="s">
        <v>201</v>
      </c>
      <c r="D2415">
        <v>6.3140000000000001</v>
      </c>
      <c r="G2415" s="1" t="s">
        <v>78</v>
      </c>
      <c r="H2415" s="1" t="s">
        <v>588</v>
      </c>
      <c r="I2415" s="1" t="s">
        <v>193</v>
      </c>
      <c r="J2415">
        <v>2</v>
      </c>
      <c r="K2415" t="s">
        <v>954</v>
      </c>
      <c r="L2415">
        <v>6262</v>
      </c>
      <c r="M2415" s="18">
        <v>0.43238425925925927</v>
      </c>
      <c r="N2415">
        <v>1.6103419999999999</v>
      </c>
      <c r="O2415">
        <v>4.7869999999999999</v>
      </c>
      <c r="Q2415" s="18">
        <v>0.51613425925925926</v>
      </c>
      <c r="R2415">
        <v>0.74102469999999998</v>
      </c>
      <c r="W2415" s="1" t="s">
        <v>624</v>
      </c>
      <c r="AB2415" t="s">
        <v>86</v>
      </c>
      <c r="AC2415" t="s">
        <v>1455</v>
      </c>
      <c r="AF2415" t="s">
        <v>245</v>
      </c>
    </row>
    <row r="2416" spans="1:32" x14ac:dyDescent="0.25">
      <c r="A2416">
        <v>27</v>
      </c>
      <c r="B2416" t="s">
        <v>229</v>
      </c>
      <c r="C2416" t="s">
        <v>201</v>
      </c>
      <c r="D2416">
        <v>7.4509999999999996</v>
      </c>
      <c r="G2416" s="1" t="s">
        <v>78</v>
      </c>
      <c r="H2416" s="1" t="s">
        <v>588</v>
      </c>
      <c r="I2416" s="1" t="s">
        <v>193</v>
      </c>
      <c r="J2416">
        <v>2</v>
      </c>
      <c r="K2416" t="s">
        <v>954</v>
      </c>
      <c r="L2416">
        <v>6262</v>
      </c>
      <c r="M2416" s="18">
        <v>0.43341435185185184</v>
      </c>
      <c r="N2416">
        <v>0.14141229999999999</v>
      </c>
      <c r="O2416">
        <v>7.4130000000000003</v>
      </c>
      <c r="Q2416" s="18">
        <v>0.51716435185185183</v>
      </c>
      <c r="R2416" s="19">
        <v>6.7006830000000003E-2</v>
      </c>
      <c r="W2416" s="1" t="s">
        <v>624</v>
      </c>
      <c r="AB2416" t="s">
        <v>86</v>
      </c>
      <c r="AC2416" t="s">
        <v>1456</v>
      </c>
      <c r="AF2416" t="s">
        <v>129</v>
      </c>
    </row>
    <row r="2417" spans="1:32" x14ac:dyDescent="0.25">
      <c r="A2417">
        <v>28</v>
      </c>
      <c r="B2417" t="s">
        <v>229</v>
      </c>
      <c r="C2417" t="s">
        <v>201</v>
      </c>
      <c r="D2417">
        <v>4.7939999999999996</v>
      </c>
      <c r="G2417" s="1" t="s">
        <v>78</v>
      </c>
      <c r="H2417" s="1" t="s">
        <v>588</v>
      </c>
      <c r="I2417" s="1" t="s">
        <v>193</v>
      </c>
      <c r="J2417">
        <v>2</v>
      </c>
      <c r="K2417" t="s">
        <v>954</v>
      </c>
      <c r="L2417">
        <v>6262</v>
      </c>
      <c r="M2417" s="18">
        <v>0.43421296296296297</v>
      </c>
      <c r="N2417">
        <v>0.75785170000000002</v>
      </c>
      <c r="O2417">
        <v>4.0140000000000002</v>
      </c>
      <c r="Q2417" s="18">
        <v>0.51804398148148145</v>
      </c>
      <c r="R2417">
        <v>1.0153559999999999</v>
      </c>
      <c r="W2417" s="1" t="s">
        <v>624</v>
      </c>
      <c r="AB2417" t="s">
        <v>86</v>
      </c>
      <c r="AC2417" t="s">
        <v>1457</v>
      </c>
      <c r="AF2417" t="s">
        <v>137</v>
      </c>
    </row>
    <row r="2418" spans="1:32" x14ac:dyDescent="0.25">
      <c r="A2418">
        <v>29</v>
      </c>
      <c r="B2418" t="s">
        <v>229</v>
      </c>
      <c r="C2418" t="s">
        <v>201</v>
      </c>
      <c r="D2418">
        <v>7.1989999999999998</v>
      </c>
      <c r="G2418" s="1" t="s">
        <v>78</v>
      </c>
      <c r="H2418" s="1" t="s">
        <v>588</v>
      </c>
      <c r="I2418" s="1" t="s">
        <v>193</v>
      </c>
      <c r="J2418">
        <v>2</v>
      </c>
      <c r="K2418" t="s">
        <v>954</v>
      </c>
      <c r="L2418">
        <v>6262</v>
      </c>
      <c r="M2418" s="18">
        <v>0.43516203703703704</v>
      </c>
      <c r="N2418">
        <v>8.2155699999999998E-2</v>
      </c>
      <c r="O2418">
        <v>7.1719999999999997</v>
      </c>
      <c r="Q2418" s="18">
        <v>0.51905092592592594</v>
      </c>
      <c r="R2418">
        <v>0.16287660000000001</v>
      </c>
      <c r="S2418" s="74">
        <v>7.1420000000000003</v>
      </c>
      <c r="U2418" s="18">
        <v>0.37979166666666669</v>
      </c>
      <c r="V2418" s="19">
        <v>8.7599999999999997E-2</v>
      </c>
      <c r="W2418" s="1" t="s">
        <v>624</v>
      </c>
      <c r="AB2418" t="s">
        <v>85</v>
      </c>
      <c r="AC2418" t="s">
        <v>1458</v>
      </c>
      <c r="AF2418" t="s">
        <v>126</v>
      </c>
    </row>
    <row r="2419" spans="1:32" x14ac:dyDescent="0.25">
      <c r="A2419">
        <v>30</v>
      </c>
      <c r="B2419" t="s">
        <v>229</v>
      </c>
      <c r="C2419" t="s">
        <v>201</v>
      </c>
      <c r="D2419">
        <v>9.0559999999999992</v>
      </c>
      <c r="G2419" s="1" t="s">
        <v>78</v>
      </c>
      <c r="H2419" s="1" t="s">
        <v>588</v>
      </c>
      <c r="I2419" s="1" t="s">
        <v>193</v>
      </c>
      <c r="J2419">
        <v>2</v>
      </c>
      <c r="K2419" t="s">
        <v>954</v>
      </c>
      <c r="L2419">
        <v>6262</v>
      </c>
      <c r="M2419" s="18">
        <v>0.43599537037037034</v>
      </c>
      <c r="N2419">
        <v>1.6191789999999999</v>
      </c>
      <c r="O2419">
        <v>7.8410000000000002</v>
      </c>
      <c r="Q2419" s="18">
        <v>0.51996527777777779</v>
      </c>
      <c r="R2419">
        <v>1.539622</v>
      </c>
      <c r="W2419" s="1" t="s">
        <v>624</v>
      </c>
      <c r="AB2419" t="s">
        <v>86</v>
      </c>
      <c r="AC2419" t="s">
        <v>1459</v>
      </c>
      <c r="AF2419" t="s">
        <v>290</v>
      </c>
    </row>
    <row r="2420" spans="1:32" x14ac:dyDescent="0.25">
      <c r="A2420">
        <v>31</v>
      </c>
      <c r="B2420" t="s">
        <v>229</v>
      </c>
      <c r="C2420" t="s">
        <v>201</v>
      </c>
      <c r="D2420">
        <v>8.9779999999999998</v>
      </c>
      <c r="G2420" s="1" t="s">
        <v>78</v>
      </c>
      <c r="H2420" s="1" t="s">
        <v>588</v>
      </c>
      <c r="I2420" s="1" t="s">
        <v>193</v>
      </c>
      <c r="J2420">
        <v>2</v>
      </c>
      <c r="K2420" t="s">
        <v>954</v>
      </c>
      <c r="L2420">
        <v>6262</v>
      </c>
      <c r="M2420" s="18">
        <v>0.43699074074074074</v>
      </c>
      <c r="N2420">
        <v>1.9006179999999999</v>
      </c>
      <c r="O2420">
        <v>7.524</v>
      </c>
      <c r="Q2420" s="18">
        <v>0.52106481481481481</v>
      </c>
      <c r="R2420">
        <v>1.131399</v>
      </c>
      <c r="S2420" s="74">
        <v>6.9740000000000002</v>
      </c>
      <c r="U2420" s="18">
        <v>0.3805439814814815</v>
      </c>
      <c r="V2420">
        <v>0.14524809999999999</v>
      </c>
      <c r="W2420" s="1" t="s">
        <v>624</v>
      </c>
      <c r="AB2420" t="s">
        <v>85</v>
      </c>
      <c r="AC2420" t="s">
        <v>1460</v>
      </c>
      <c r="AF2420" t="s">
        <v>143</v>
      </c>
    </row>
    <row r="2421" spans="1:32" x14ac:dyDescent="0.25">
      <c r="A2421">
        <v>32</v>
      </c>
      <c r="B2421" t="s">
        <v>229</v>
      </c>
      <c r="C2421" t="s">
        <v>201</v>
      </c>
      <c r="D2421">
        <v>11.093</v>
      </c>
      <c r="G2421" s="1" t="s">
        <v>78</v>
      </c>
      <c r="H2421" s="1" t="s">
        <v>588</v>
      </c>
      <c r="I2421" s="1" t="s">
        <v>193</v>
      </c>
      <c r="J2421">
        <v>2</v>
      </c>
      <c r="K2421" t="s">
        <v>954</v>
      </c>
      <c r="L2421">
        <v>6262</v>
      </c>
      <c r="M2421" s="18">
        <v>0.43799768518518517</v>
      </c>
      <c r="N2421">
        <v>0.13251389999999999</v>
      </c>
      <c r="O2421">
        <v>10.782</v>
      </c>
      <c r="Q2421" s="18">
        <v>0.52210648148148142</v>
      </c>
      <c r="R2421">
        <v>0.1293608</v>
      </c>
      <c r="S2421" s="74">
        <v>10.734999999999999</v>
      </c>
      <c r="U2421" s="18">
        <v>0.38138888888888883</v>
      </c>
      <c r="V2421" s="19">
        <v>6.9199999999999998E-2</v>
      </c>
      <c r="W2421" s="1" t="s">
        <v>624</v>
      </c>
      <c r="AB2421" t="s">
        <v>85</v>
      </c>
      <c r="AC2421" t="s">
        <v>1461</v>
      </c>
      <c r="AF2421" t="s">
        <v>171</v>
      </c>
    </row>
    <row r="2422" spans="1:32" x14ac:dyDescent="0.25">
      <c r="A2422">
        <v>33</v>
      </c>
      <c r="B2422" t="s">
        <v>229</v>
      </c>
      <c r="C2422" t="s">
        <v>201</v>
      </c>
      <c r="D2422">
        <v>8.93</v>
      </c>
      <c r="G2422" s="1" t="s">
        <v>78</v>
      </c>
      <c r="H2422" s="1" t="s">
        <v>588</v>
      </c>
      <c r="I2422" s="1" t="s">
        <v>193</v>
      </c>
      <c r="J2422">
        <v>2</v>
      </c>
      <c r="K2422" t="s">
        <v>954</v>
      </c>
      <c r="L2422">
        <v>6262</v>
      </c>
      <c r="M2422" s="18">
        <v>0.43890046296296298</v>
      </c>
      <c r="N2422" s="19">
        <v>8.9873949999999994E-2</v>
      </c>
      <c r="O2422">
        <v>8.8670000000000009</v>
      </c>
      <c r="Q2422" s="18">
        <v>0.52296296296296296</v>
      </c>
      <c r="R2422" s="19">
        <v>7.6094519999999999E-2</v>
      </c>
      <c r="S2422" s="74">
        <v>8.8109999999999999</v>
      </c>
      <c r="U2422" s="18">
        <v>0.38216435185185182</v>
      </c>
      <c r="V2422" s="19">
        <v>3.4599999999999999E-2</v>
      </c>
      <c r="W2422" s="1" t="s">
        <v>624</v>
      </c>
      <c r="AB2422" t="s">
        <v>85</v>
      </c>
      <c r="AC2422" t="s">
        <v>1462</v>
      </c>
      <c r="AF2422" t="s">
        <v>241</v>
      </c>
    </row>
    <row r="2423" spans="1:32" x14ac:dyDescent="0.25">
      <c r="A2423">
        <v>34</v>
      </c>
      <c r="B2423" t="s">
        <v>229</v>
      </c>
      <c r="C2423" t="s">
        <v>201</v>
      </c>
      <c r="D2423">
        <v>10.061999999999999</v>
      </c>
      <c r="G2423" s="1" t="s">
        <v>78</v>
      </c>
      <c r="H2423" s="1" t="s">
        <v>588</v>
      </c>
      <c r="I2423" s="1" t="s">
        <v>193</v>
      </c>
      <c r="J2423">
        <v>2</v>
      </c>
      <c r="K2423" t="s">
        <v>954</v>
      </c>
      <c r="L2423">
        <v>6262</v>
      </c>
      <c r="M2423" s="18">
        <v>0.4397685185185185</v>
      </c>
      <c r="N2423">
        <v>1.566379</v>
      </c>
      <c r="O2423">
        <v>8.2390000000000008</v>
      </c>
      <c r="Q2423" s="18">
        <v>0.52392361111111108</v>
      </c>
      <c r="R2423">
        <v>1.464132</v>
      </c>
      <c r="W2423" s="1" t="s">
        <v>624</v>
      </c>
      <c r="AB2423" t="s">
        <v>86</v>
      </c>
      <c r="AC2423" t="s">
        <v>1463</v>
      </c>
      <c r="AF2423" t="s">
        <v>338</v>
      </c>
    </row>
    <row r="2424" spans="1:32" x14ac:dyDescent="0.25">
      <c r="A2424">
        <v>35</v>
      </c>
      <c r="B2424" t="s">
        <v>229</v>
      </c>
      <c r="C2424" t="s">
        <v>201</v>
      </c>
      <c r="D2424">
        <v>10.191000000000001</v>
      </c>
      <c r="G2424" s="1" t="s">
        <v>78</v>
      </c>
      <c r="H2424" s="1" t="s">
        <v>588</v>
      </c>
      <c r="I2424" s="1" t="s">
        <v>193</v>
      </c>
      <c r="J2424">
        <v>2</v>
      </c>
      <c r="K2424" t="s">
        <v>954</v>
      </c>
      <c r="L2424">
        <v>6262</v>
      </c>
      <c r="M2424" s="18">
        <v>0.4407638888888889</v>
      </c>
      <c r="N2424">
        <v>0.11770940000000001</v>
      </c>
      <c r="O2424">
        <v>9.8620000000000001</v>
      </c>
      <c r="Q2424" s="18">
        <v>0.52495370370370364</v>
      </c>
      <c r="R2424" s="19">
        <v>9.8966180000000001E-2</v>
      </c>
      <c r="W2424" s="1" t="s">
        <v>624</v>
      </c>
      <c r="AB2424" t="s">
        <v>84</v>
      </c>
      <c r="AC2424" t="s">
        <v>1464</v>
      </c>
    </row>
    <row r="2425" spans="1:32" x14ac:dyDescent="0.25">
      <c r="A2425">
        <v>36</v>
      </c>
      <c r="B2425" t="s">
        <v>229</v>
      </c>
      <c r="C2425" t="s">
        <v>201</v>
      </c>
      <c r="D2425">
        <v>7.6390000000000002</v>
      </c>
      <c r="G2425" s="1" t="s">
        <v>78</v>
      </c>
      <c r="H2425" s="1" t="s">
        <v>588</v>
      </c>
      <c r="I2425" s="1" t="s">
        <v>193</v>
      </c>
      <c r="J2425">
        <v>2</v>
      </c>
      <c r="K2425" t="s">
        <v>954</v>
      </c>
      <c r="L2425">
        <v>6262</v>
      </c>
      <c r="M2425" s="18">
        <v>0.44158564814814816</v>
      </c>
      <c r="N2425" s="19">
        <v>7.8826289999999993E-2</v>
      </c>
      <c r="O2425">
        <v>7.593</v>
      </c>
      <c r="Q2425" s="18">
        <v>0.52572916666666669</v>
      </c>
      <c r="R2425" s="19">
        <v>6.8405430000000003E-2</v>
      </c>
      <c r="W2425" s="1" t="s">
        <v>624</v>
      </c>
      <c r="AB2425" t="s">
        <v>86</v>
      </c>
      <c r="AC2425" t="s">
        <v>1465</v>
      </c>
      <c r="AF2425" t="s">
        <v>179</v>
      </c>
    </row>
    <row r="2426" spans="1:32" x14ac:dyDescent="0.25">
      <c r="A2426">
        <v>37</v>
      </c>
      <c r="B2426" t="s">
        <v>229</v>
      </c>
      <c r="C2426" t="s">
        <v>201</v>
      </c>
      <c r="D2426">
        <v>9.7219999999999995</v>
      </c>
      <c r="G2426" s="1" t="s">
        <v>78</v>
      </c>
      <c r="H2426" s="1" t="s">
        <v>588</v>
      </c>
      <c r="I2426" s="1" t="s">
        <v>193</v>
      </c>
      <c r="J2426">
        <v>2</v>
      </c>
      <c r="K2426" t="s">
        <v>954</v>
      </c>
      <c r="L2426">
        <v>6262</v>
      </c>
      <c r="M2426" s="18">
        <v>0.442349537037037</v>
      </c>
      <c r="N2426">
        <v>1.3414569999999999</v>
      </c>
      <c r="O2426">
        <v>7.9119999999999999</v>
      </c>
      <c r="Q2426" s="18">
        <v>0.52659722222222227</v>
      </c>
      <c r="R2426">
        <v>0.60500759999999998</v>
      </c>
      <c r="W2426" s="1" t="s">
        <v>624</v>
      </c>
      <c r="AB2426" t="s">
        <v>86</v>
      </c>
      <c r="AC2426" t="s">
        <v>1466</v>
      </c>
      <c r="AF2426" t="s">
        <v>175</v>
      </c>
    </row>
    <row r="2427" spans="1:32" x14ac:dyDescent="0.25">
      <c r="A2427">
        <v>38</v>
      </c>
      <c r="B2427" t="s">
        <v>229</v>
      </c>
      <c r="C2427" t="s">
        <v>201</v>
      </c>
      <c r="D2427">
        <v>11.29</v>
      </c>
      <c r="G2427" s="1" t="s">
        <v>78</v>
      </c>
      <c r="H2427" s="1" t="s">
        <v>588</v>
      </c>
      <c r="I2427" s="1" t="s">
        <v>193</v>
      </c>
      <c r="J2427">
        <v>2</v>
      </c>
      <c r="K2427" t="s">
        <v>954</v>
      </c>
      <c r="L2427">
        <v>6262</v>
      </c>
      <c r="M2427" s="18">
        <v>0.44349537037037035</v>
      </c>
      <c r="N2427">
        <v>0.1087733</v>
      </c>
      <c r="O2427">
        <v>11.24</v>
      </c>
      <c r="Q2427" s="18">
        <v>0.52763888888888888</v>
      </c>
      <c r="R2427">
        <v>0.13564950000000001</v>
      </c>
      <c r="W2427" s="1" t="s">
        <v>624</v>
      </c>
      <c r="AB2427" t="s">
        <v>84</v>
      </c>
      <c r="AC2427" t="s">
        <v>1467</v>
      </c>
    </row>
    <row r="2428" spans="1:32" x14ac:dyDescent="0.25">
      <c r="A2428">
        <v>39</v>
      </c>
      <c r="B2428" t="s">
        <v>229</v>
      </c>
      <c r="C2428" t="s">
        <v>201</v>
      </c>
      <c r="D2428">
        <v>4.452</v>
      </c>
      <c r="G2428" s="1" t="s">
        <v>78</v>
      </c>
      <c r="H2428" s="1" t="s">
        <v>588</v>
      </c>
      <c r="I2428" s="1" t="s">
        <v>193</v>
      </c>
      <c r="J2428">
        <v>2</v>
      </c>
      <c r="K2428" t="s">
        <v>954</v>
      </c>
      <c r="L2428">
        <v>6262</v>
      </c>
      <c r="M2428" s="18">
        <v>0.44428240740740743</v>
      </c>
      <c r="N2428">
        <v>0.89119939999999997</v>
      </c>
      <c r="O2428">
        <v>3.6890000000000001</v>
      </c>
      <c r="Q2428" s="18">
        <v>0.52855324074074073</v>
      </c>
      <c r="R2428">
        <v>1.151578</v>
      </c>
      <c r="W2428" s="1" t="s">
        <v>624</v>
      </c>
      <c r="AB2428" t="s">
        <v>84</v>
      </c>
      <c r="AC2428" t="s">
        <v>1468</v>
      </c>
    </row>
    <row r="2429" spans="1:32" x14ac:dyDescent="0.25">
      <c r="A2429">
        <v>40</v>
      </c>
      <c r="B2429" t="s">
        <v>229</v>
      </c>
      <c r="C2429" t="s">
        <v>201</v>
      </c>
      <c r="D2429">
        <v>6.7480000000000002</v>
      </c>
      <c r="G2429" s="1" t="s">
        <v>78</v>
      </c>
      <c r="H2429" s="1" t="s">
        <v>588</v>
      </c>
      <c r="I2429" s="1" t="s">
        <v>193</v>
      </c>
      <c r="J2429">
        <v>2</v>
      </c>
      <c r="K2429" t="s">
        <v>954</v>
      </c>
      <c r="L2429">
        <v>6262</v>
      </c>
      <c r="M2429" s="18">
        <v>0.44525462962962964</v>
      </c>
      <c r="N2429">
        <v>0.1290617</v>
      </c>
      <c r="O2429">
        <v>6.665</v>
      </c>
      <c r="Q2429" s="18">
        <v>0.52954861111111107</v>
      </c>
      <c r="R2429">
        <v>0.1430439</v>
      </c>
      <c r="S2429" s="74">
        <v>6.6280000000000001</v>
      </c>
      <c r="U2429" s="18">
        <v>0.3830439814814815</v>
      </c>
      <c r="V2429" s="19">
        <v>5.74E-2</v>
      </c>
      <c r="W2429" s="1" t="s">
        <v>624</v>
      </c>
      <c r="AB2429" t="s">
        <v>85</v>
      </c>
      <c r="AC2429" t="s">
        <v>1469</v>
      </c>
      <c r="AF2429" t="s">
        <v>137</v>
      </c>
    </row>
    <row r="2430" spans="1:32" x14ac:dyDescent="0.25">
      <c r="A2430">
        <v>41</v>
      </c>
      <c r="B2430" t="s">
        <v>229</v>
      </c>
      <c r="C2430" t="s">
        <v>201</v>
      </c>
      <c r="D2430">
        <v>6.7830000000000004</v>
      </c>
      <c r="G2430" s="1" t="s">
        <v>78</v>
      </c>
      <c r="H2430" s="1" t="s">
        <v>588</v>
      </c>
      <c r="I2430" s="1" t="s">
        <v>193</v>
      </c>
      <c r="J2430">
        <v>2</v>
      </c>
      <c r="K2430" t="s">
        <v>954</v>
      </c>
      <c r="L2430">
        <v>6262</v>
      </c>
      <c r="M2430" s="18">
        <v>0.44615740740740745</v>
      </c>
      <c r="N2430" s="19">
        <v>9.6988770000000002E-2</v>
      </c>
      <c r="O2430">
        <v>6.625</v>
      </c>
      <c r="Q2430" s="18">
        <v>0.53046296296296302</v>
      </c>
      <c r="R2430" s="19">
        <v>6.335288E-2</v>
      </c>
      <c r="W2430" s="1" t="s">
        <v>624</v>
      </c>
      <c r="AB2430" t="s">
        <v>84</v>
      </c>
      <c r="AC2430" t="s">
        <v>1470</v>
      </c>
    </row>
    <row r="2431" spans="1:32" x14ac:dyDescent="0.25">
      <c r="A2431">
        <v>42</v>
      </c>
      <c r="B2431" t="s">
        <v>229</v>
      </c>
      <c r="C2431" t="s">
        <v>201</v>
      </c>
      <c r="D2431">
        <v>6.7119999999999997</v>
      </c>
      <c r="G2431" s="1" t="s">
        <v>78</v>
      </c>
      <c r="H2431" s="1" t="s">
        <v>588</v>
      </c>
      <c r="I2431" s="1" t="s">
        <v>193</v>
      </c>
      <c r="J2431">
        <v>2</v>
      </c>
      <c r="K2431" t="s">
        <v>954</v>
      </c>
      <c r="L2431">
        <v>6262</v>
      </c>
      <c r="M2431" s="18">
        <v>0.44700231481481478</v>
      </c>
      <c r="N2431">
        <v>0.1160336</v>
      </c>
      <c r="O2431">
        <v>6.6710000000000003</v>
      </c>
      <c r="Q2431" s="18">
        <v>0.53144675925925922</v>
      </c>
      <c r="R2431">
        <v>0.12535180000000001</v>
      </c>
      <c r="W2431" s="1" t="s">
        <v>624</v>
      </c>
      <c r="AB2431" t="s">
        <v>86</v>
      </c>
      <c r="AC2431" t="s">
        <v>1471</v>
      </c>
      <c r="AF2431" t="s">
        <v>132</v>
      </c>
    </row>
    <row r="2432" spans="1:32" x14ac:dyDescent="0.25">
      <c r="A2432">
        <v>43</v>
      </c>
      <c r="B2432" t="s">
        <v>229</v>
      </c>
      <c r="C2432" t="s">
        <v>201</v>
      </c>
      <c r="D2432">
        <v>6.9809999999999999</v>
      </c>
      <c r="G2432" s="1" t="s">
        <v>78</v>
      </c>
      <c r="H2432" s="1" t="s">
        <v>588</v>
      </c>
      <c r="I2432" s="1" t="s">
        <v>193</v>
      </c>
      <c r="J2432">
        <v>2</v>
      </c>
      <c r="K2432" t="s">
        <v>954</v>
      </c>
      <c r="L2432">
        <v>6262</v>
      </c>
      <c r="M2432" s="18">
        <v>0.44788194444444446</v>
      </c>
      <c r="N2432">
        <v>0.11033510000000001</v>
      </c>
      <c r="O2432">
        <v>6.95</v>
      </c>
      <c r="Q2432" s="18">
        <v>0.53252314814814816</v>
      </c>
      <c r="R2432" s="19">
        <v>7.7084849999999996E-2</v>
      </c>
      <c r="W2432" s="1" t="s">
        <v>624</v>
      </c>
      <c r="AB2432" t="s">
        <v>86</v>
      </c>
      <c r="AC2432" t="s">
        <v>1472</v>
      </c>
      <c r="AF2432" t="s">
        <v>160</v>
      </c>
    </row>
    <row r="2433" spans="1:32" x14ac:dyDescent="0.25">
      <c r="A2433">
        <v>44</v>
      </c>
      <c r="B2433" t="s">
        <v>229</v>
      </c>
      <c r="C2433" t="s">
        <v>201</v>
      </c>
      <c r="D2433">
        <v>9.5359999999999996</v>
      </c>
      <c r="G2433" s="1" t="s">
        <v>78</v>
      </c>
      <c r="H2433" s="1" t="s">
        <v>588</v>
      </c>
      <c r="I2433" s="1" t="s">
        <v>193</v>
      </c>
      <c r="J2433">
        <v>2</v>
      </c>
      <c r="K2433" t="s">
        <v>954</v>
      </c>
      <c r="L2433">
        <v>6262</v>
      </c>
      <c r="M2433" s="18">
        <v>0.44866898148148149</v>
      </c>
      <c r="N2433">
        <v>0.18962599999999999</v>
      </c>
      <c r="O2433">
        <v>9.2100000000000009</v>
      </c>
      <c r="Q2433" s="18">
        <v>0.53339120370370374</v>
      </c>
      <c r="R2433" s="19">
        <v>9.300079E-2</v>
      </c>
      <c r="W2433" s="1" t="s">
        <v>624</v>
      </c>
      <c r="AB2433" t="s">
        <v>86</v>
      </c>
      <c r="AC2433" t="s">
        <v>1473</v>
      </c>
      <c r="AF2433" t="s">
        <v>243</v>
      </c>
    </row>
    <row r="2434" spans="1:32" x14ac:dyDescent="0.25">
      <c r="A2434">
        <v>45</v>
      </c>
      <c r="B2434" t="s">
        <v>229</v>
      </c>
      <c r="C2434" t="s">
        <v>201</v>
      </c>
      <c r="D2434">
        <v>7.9909999999999997</v>
      </c>
      <c r="G2434" s="1" t="s">
        <v>78</v>
      </c>
      <c r="H2434" s="1" t="s">
        <v>588</v>
      </c>
      <c r="I2434" s="1" t="s">
        <v>193</v>
      </c>
      <c r="J2434">
        <v>2</v>
      </c>
      <c r="K2434" t="s">
        <v>954</v>
      </c>
      <c r="L2434">
        <v>6262</v>
      </c>
      <c r="M2434" s="18">
        <v>0.44953703703703707</v>
      </c>
      <c r="N2434">
        <v>0.1126072</v>
      </c>
      <c r="O2434">
        <v>7.8390000000000004</v>
      </c>
      <c r="Q2434" s="18">
        <v>0.53423611111111113</v>
      </c>
      <c r="R2434" s="19">
        <v>8.7305289999999994E-2</v>
      </c>
      <c r="W2434" s="1" t="s">
        <v>624</v>
      </c>
      <c r="AB2434" t="s">
        <v>86</v>
      </c>
      <c r="AC2434" t="s">
        <v>1474</v>
      </c>
      <c r="AF2434" t="s">
        <v>146</v>
      </c>
    </row>
    <row r="2435" spans="1:32" x14ac:dyDescent="0.25">
      <c r="A2435">
        <v>46</v>
      </c>
      <c r="B2435" t="s">
        <v>229</v>
      </c>
      <c r="C2435" t="s">
        <v>608</v>
      </c>
      <c r="G2435" s="1" t="s">
        <v>78</v>
      </c>
      <c r="H2435" s="1" t="s">
        <v>588</v>
      </c>
      <c r="I2435" s="1" t="s">
        <v>193</v>
      </c>
      <c r="J2435">
        <v>2</v>
      </c>
      <c r="K2435" t="s">
        <v>954</v>
      </c>
      <c r="L2435">
        <v>6262</v>
      </c>
      <c r="M2435" s="18">
        <v>0.45045138888888886</v>
      </c>
      <c r="N2435" s="19">
        <v>1.3094130000000001E-2</v>
      </c>
      <c r="Q2435" s="18">
        <v>0.53508101851851853</v>
      </c>
      <c r="R2435" s="19">
        <v>1.6060339999999999E-2</v>
      </c>
      <c r="U2435" s="18">
        <v>0.38390046296296299</v>
      </c>
      <c r="V2435" s="19">
        <v>1.1299999999999999E-2</v>
      </c>
      <c r="W2435" s="1" t="s">
        <v>624</v>
      </c>
    </row>
    <row r="2436" spans="1:32" x14ac:dyDescent="0.25">
      <c r="A2436">
        <v>47</v>
      </c>
      <c r="B2436" t="s">
        <v>229</v>
      </c>
      <c r="C2436" t="s">
        <v>608</v>
      </c>
      <c r="E2436" s="1" t="s">
        <v>1156</v>
      </c>
      <c r="G2436" s="1" t="s">
        <v>78</v>
      </c>
      <c r="H2436" s="1" t="s">
        <v>588</v>
      </c>
      <c r="I2436" s="1" t="s">
        <v>193</v>
      </c>
      <c r="J2436">
        <v>2</v>
      </c>
      <c r="K2436" t="s">
        <v>954</v>
      </c>
      <c r="L2436">
        <v>6262</v>
      </c>
      <c r="M2436" s="18">
        <v>0.45130787037037035</v>
      </c>
      <c r="N2436" s="19">
        <v>1.3988449999999999E-2</v>
      </c>
      <c r="P2436" s="53">
        <v>0.5541666666666667</v>
      </c>
      <c r="Q2436" s="18">
        <v>0.53587962962962965</v>
      </c>
      <c r="R2436" s="19">
        <v>1.6354960000000002E-2</v>
      </c>
      <c r="T2436" s="53">
        <v>0.42569444444444443</v>
      </c>
      <c r="U2436" s="18">
        <v>0.38472222222222219</v>
      </c>
      <c r="V2436">
        <v>1.0998600000000001E-2</v>
      </c>
      <c r="W2436" s="1" t="s">
        <v>624</v>
      </c>
    </row>
    <row r="2437" spans="1:32" x14ac:dyDescent="0.25">
      <c r="A2437">
        <v>1</v>
      </c>
      <c r="B2437" t="s">
        <v>230</v>
      </c>
      <c r="C2437" t="s">
        <v>201</v>
      </c>
      <c r="D2437">
        <v>9.83</v>
      </c>
      <c r="E2437" s="1" t="s">
        <v>1161</v>
      </c>
      <c r="G2437" s="1" t="s">
        <v>78</v>
      </c>
      <c r="H2437" s="1" t="s">
        <v>620</v>
      </c>
      <c r="I2437" s="1" t="s">
        <v>212</v>
      </c>
      <c r="J2437">
        <v>3</v>
      </c>
      <c r="K2437" s="1" t="s">
        <v>954</v>
      </c>
      <c r="L2437">
        <v>7000</v>
      </c>
      <c r="M2437" s="18">
        <v>0.42275462962962962</v>
      </c>
      <c r="N2437">
        <v>0.1165257</v>
      </c>
      <c r="O2437">
        <v>9.0879999999999992</v>
      </c>
      <c r="P2437" s="53">
        <v>0.63611111111111118</v>
      </c>
      <c r="Q2437" s="18">
        <v>0.45699074074074075</v>
      </c>
      <c r="R2437" s="19">
        <v>1.9678290000000001E-2</v>
      </c>
      <c r="S2437" s="74">
        <v>9.048</v>
      </c>
      <c r="T2437" s="53">
        <v>0.4694444444444445</v>
      </c>
      <c r="U2437" s="18">
        <v>0.30239583333333336</v>
      </c>
      <c r="V2437">
        <v>5.1116599999999998E-2</v>
      </c>
      <c r="W2437" s="1" t="s">
        <v>625</v>
      </c>
      <c r="AB2437" t="s">
        <v>85</v>
      </c>
      <c r="AC2437" t="s">
        <v>1475</v>
      </c>
      <c r="AF2437" t="s">
        <v>144</v>
      </c>
    </row>
    <row r="2438" spans="1:32" x14ac:dyDescent="0.25">
      <c r="A2438">
        <v>2</v>
      </c>
      <c r="B2438" t="s">
        <v>230</v>
      </c>
      <c r="C2438" t="s">
        <v>201</v>
      </c>
      <c r="D2438">
        <v>10.317</v>
      </c>
      <c r="G2438" s="1" t="s">
        <v>78</v>
      </c>
      <c r="H2438" s="1" t="s">
        <v>620</v>
      </c>
      <c r="I2438" s="1" t="s">
        <v>212</v>
      </c>
      <c r="J2438">
        <v>3</v>
      </c>
      <c r="K2438" s="1" t="s">
        <v>954</v>
      </c>
      <c r="L2438">
        <v>7000</v>
      </c>
      <c r="M2438" s="18">
        <v>0.42377314814814815</v>
      </c>
      <c r="N2438">
        <v>0.12751270000000001</v>
      </c>
      <c r="O2438">
        <v>9.65</v>
      </c>
      <c r="Q2438" s="18">
        <v>0.45804398148148145</v>
      </c>
      <c r="R2438" s="19">
        <v>2.8187380000000001E-2</v>
      </c>
      <c r="W2438" s="1" t="s">
        <v>625</v>
      </c>
      <c r="AB2438" t="s">
        <v>86</v>
      </c>
      <c r="AC2438" t="s">
        <v>1476</v>
      </c>
      <c r="AF2438" t="s">
        <v>153</v>
      </c>
    </row>
    <row r="2439" spans="1:32" x14ac:dyDescent="0.25">
      <c r="A2439">
        <v>3</v>
      </c>
      <c r="B2439" t="s">
        <v>230</v>
      </c>
      <c r="C2439" t="s">
        <v>201</v>
      </c>
      <c r="D2439">
        <v>11.458</v>
      </c>
      <c r="G2439" s="1" t="s">
        <v>78</v>
      </c>
      <c r="H2439" s="1" t="s">
        <v>620</v>
      </c>
      <c r="I2439" s="1" t="s">
        <v>212</v>
      </c>
      <c r="J2439">
        <v>3</v>
      </c>
      <c r="K2439" s="1" t="s">
        <v>954</v>
      </c>
      <c r="L2439">
        <v>7000</v>
      </c>
      <c r="M2439" s="18">
        <v>0.42459490740740741</v>
      </c>
      <c r="N2439">
        <v>0.12714490000000001</v>
      </c>
      <c r="O2439">
        <v>10.856999999999999</v>
      </c>
      <c r="Q2439" s="18">
        <v>0.45891203703703703</v>
      </c>
      <c r="R2439" s="19">
        <v>6.357757E-2</v>
      </c>
      <c r="W2439" s="1" t="s">
        <v>625</v>
      </c>
      <c r="AB2439" t="s">
        <v>84</v>
      </c>
      <c r="AC2439" t="s">
        <v>1477</v>
      </c>
    </row>
    <row r="2440" spans="1:32" x14ac:dyDescent="0.25">
      <c r="A2440">
        <v>4</v>
      </c>
      <c r="B2440" t="s">
        <v>230</v>
      </c>
      <c r="C2440" t="s">
        <v>201</v>
      </c>
      <c r="D2440">
        <v>6.9139999999999997</v>
      </c>
      <c r="G2440" s="1" t="s">
        <v>78</v>
      </c>
      <c r="H2440" s="1" t="s">
        <v>620</v>
      </c>
      <c r="I2440" s="1" t="s">
        <v>212</v>
      </c>
      <c r="J2440">
        <v>3</v>
      </c>
      <c r="K2440" s="1" t="s">
        <v>954</v>
      </c>
      <c r="L2440">
        <v>7000</v>
      </c>
      <c r="M2440" s="18">
        <v>0.42550925925925925</v>
      </c>
      <c r="N2440" s="19">
        <v>8.7966050000000004E-2</v>
      </c>
      <c r="O2440">
        <v>6.5110000000000001</v>
      </c>
      <c r="Q2440" s="18">
        <v>0.45973379629629635</v>
      </c>
      <c r="R2440" s="19">
        <v>4.7828259999999997E-2</v>
      </c>
      <c r="S2440" s="74">
        <v>6.4909999999999997</v>
      </c>
      <c r="U2440" s="18">
        <v>0.30355324074074075</v>
      </c>
      <c r="V2440" s="19">
        <v>4.4291160000000003E-2</v>
      </c>
      <c r="W2440" s="1" t="s">
        <v>625</v>
      </c>
      <c r="AB2440" t="s">
        <v>85</v>
      </c>
      <c r="AC2440" t="s">
        <v>1478</v>
      </c>
      <c r="AF2440" t="s">
        <v>176</v>
      </c>
    </row>
    <row r="2441" spans="1:32" x14ac:dyDescent="0.25">
      <c r="A2441">
        <v>5</v>
      </c>
      <c r="B2441" t="s">
        <v>230</v>
      </c>
      <c r="C2441" t="s">
        <v>201</v>
      </c>
      <c r="D2441">
        <v>4.8470000000000004</v>
      </c>
      <c r="G2441" s="1" t="s">
        <v>78</v>
      </c>
      <c r="H2441" s="1" t="s">
        <v>620</v>
      </c>
      <c r="I2441" s="1" t="s">
        <v>212</v>
      </c>
      <c r="J2441">
        <v>3</v>
      </c>
      <c r="K2441" s="1" t="s">
        <v>954</v>
      </c>
      <c r="L2441">
        <v>7000</v>
      </c>
      <c r="M2441" s="18">
        <v>0.42623842592592592</v>
      </c>
      <c r="N2441">
        <v>0.5936205</v>
      </c>
      <c r="O2441">
        <v>4.133</v>
      </c>
      <c r="Q2441" s="18">
        <v>0.46057870370370368</v>
      </c>
      <c r="R2441" s="19">
        <v>6.6261840000000002E-2</v>
      </c>
      <c r="W2441" s="1" t="s">
        <v>625</v>
      </c>
      <c r="AB2441" t="s">
        <v>84</v>
      </c>
      <c r="AC2441" t="s">
        <v>1479</v>
      </c>
    </row>
    <row r="2442" spans="1:32" x14ac:dyDescent="0.25">
      <c r="A2442">
        <v>6</v>
      </c>
      <c r="B2442" t="s">
        <v>230</v>
      </c>
      <c r="C2442" t="s">
        <v>201</v>
      </c>
      <c r="D2442">
        <v>10.954000000000001</v>
      </c>
      <c r="G2442" s="1" t="s">
        <v>78</v>
      </c>
      <c r="H2442" s="1" t="s">
        <v>620</v>
      </c>
      <c r="I2442" s="1" t="s">
        <v>212</v>
      </c>
      <c r="J2442">
        <v>3</v>
      </c>
      <c r="K2442" s="1" t="s">
        <v>954</v>
      </c>
      <c r="L2442">
        <v>7000</v>
      </c>
      <c r="M2442" s="18">
        <v>0.42706018518518518</v>
      </c>
      <c r="N2442">
        <v>0.15294630000000001</v>
      </c>
      <c r="O2442">
        <v>10.291</v>
      </c>
      <c r="Q2442" s="18">
        <v>0.4614699074074074</v>
      </c>
      <c r="R2442">
        <v>0.1076091</v>
      </c>
      <c r="W2442" s="1" t="s">
        <v>625</v>
      </c>
      <c r="AB2442" t="s">
        <v>86</v>
      </c>
      <c r="AC2442" t="s">
        <v>1480</v>
      </c>
      <c r="AF2442" t="s">
        <v>155</v>
      </c>
    </row>
    <row r="2443" spans="1:32" x14ac:dyDescent="0.25">
      <c r="A2443">
        <v>7</v>
      </c>
      <c r="B2443" t="s">
        <v>230</v>
      </c>
      <c r="C2443" t="s">
        <v>201</v>
      </c>
      <c r="D2443">
        <v>5.3849999999999998</v>
      </c>
      <c r="G2443" s="1" t="s">
        <v>78</v>
      </c>
      <c r="H2443" s="1" t="s">
        <v>620</v>
      </c>
      <c r="I2443" s="1" t="s">
        <v>212</v>
      </c>
      <c r="J2443">
        <v>3</v>
      </c>
      <c r="K2443" s="1" t="s">
        <v>954</v>
      </c>
      <c r="L2443">
        <v>7000</v>
      </c>
      <c r="M2443" s="18">
        <v>0.42802083333333335</v>
      </c>
      <c r="N2443">
        <v>1.10721</v>
      </c>
      <c r="O2443">
        <v>4.085</v>
      </c>
      <c r="Q2443" s="18">
        <v>0.46233796296296298</v>
      </c>
      <c r="R2443">
        <v>0.30436059999999998</v>
      </c>
      <c r="S2443" s="74">
        <v>3.5</v>
      </c>
      <c r="U2443" s="18">
        <v>0.30435185185185182</v>
      </c>
      <c r="V2443">
        <v>0.1034723</v>
      </c>
      <c r="W2443" s="1" t="s">
        <v>625</v>
      </c>
      <c r="AB2443" t="s">
        <v>85</v>
      </c>
      <c r="AC2443" t="s">
        <v>1481</v>
      </c>
      <c r="AF2443" t="s">
        <v>152</v>
      </c>
    </row>
    <row r="2444" spans="1:32" x14ac:dyDescent="0.25">
      <c r="A2444">
        <v>8</v>
      </c>
      <c r="B2444" t="s">
        <v>230</v>
      </c>
      <c r="C2444" t="s">
        <v>201</v>
      </c>
      <c r="D2444">
        <v>10.754</v>
      </c>
      <c r="G2444" s="1" t="s">
        <v>78</v>
      </c>
      <c r="H2444" s="1" t="s">
        <v>620</v>
      </c>
      <c r="I2444" s="1" t="s">
        <v>212</v>
      </c>
      <c r="J2444">
        <v>3</v>
      </c>
      <c r="K2444" s="1" t="s">
        <v>954</v>
      </c>
      <c r="L2444">
        <v>7000</v>
      </c>
      <c r="M2444" s="18">
        <v>0.42887731481481484</v>
      </c>
      <c r="N2444" s="19">
        <v>8.3207459999999997E-2</v>
      </c>
      <c r="O2444">
        <v>10.25</v>
      </c>
      <c r="Q2444" s="18">
        <v>0.46324074074074079</v>
      </c>
      <c r="R2444" s="19">
        <v>7.2429439999999998E-2</v>
      </c>
      <c r="W2444" s="1" t="s">
        <v>625</v>
      </c>
      <c r="AB2444" t="s">
        <v>86</v>
      </c>
      <c r="AC2444" t="s">
        <v>1482</v>
      </c>
      <c r="AF2444" t="s">
        <v>303</v>
      </c>
    </row>
    <row r="2445" spans="1:32" x14ac:dyDescent="0.25">
      <c r="A2445">
        <v>9</v>
      </c>
      <c r="B2445" t="s">
        <v>230</v>
      </c>
      <c r="C2445" t="s">
        <v>201</v>
      </c>
      <c r="D2445">
        <v>9.07</v>
      </c>
      <c r="G2445" s="1" t="s">
        <v>78</v>
      </c>
      <c r="H2445" s="1" t="s">
        <v>620</v>
      </c>
      <c r="I2445" s="1" t="s">
        <v>212</v>
      </c>
      <c r="J2445">
        <v>3</v>
      </c>
      <c r="K2445" s="1" t="s">
        <v>954</v>
      </c>
      <c r="L2445">
        <v>7000</v>
      </c>
      <c r="M2445" s="18">
        <v>0.42967592592592596</v>
      </c>
      <c r="N2445">
        <v>0.1022561</v>
      </c>
      <c r="O2445">
        <v>8.5570000000000004</v>
      </c>
      <c r="Q2445" s="18">
        <v>0.46408564814814812</v>
      </c>
      <c r="R2445" s="19">
        <v>2.760435E-2</v>
      </c>
      <c r="W2445" s="1" t="s">
        <v>625</v>
      </c>
      <c r="AB2445" t="s">
        <v>86</v>
      </c>
      <c r="AC2445" t="s">
        <v>1483</v>
      </c>
      <c r="AF2445" t="s">
        <v>146</v>
      </c>
    </row>
    <row r="2446" spans="1:32" x14ac:dyDescent="0.25">
      <c r="A2446">
        <v>10</v>
      </c>
      <c r="B2446" t="s">
        <v>230</v>
      </c>
      <c r="C2446" t="s">
        <v>201</v>
      </c>
      <c r="D2446">
        <v>9.0649999999999995</v>
      </c>
      <c r="G2446" s="1" t="s">
        <v>78</v>
      </c>
      <c r="H2446" s="1" t="s">
        <v>620</v>
      </c>
      <c r="I2446" s="1" t="s">
        <v>212</v>
      </c>
      <c r="J2446">
        <v>3</v>
      </c>
      <c r="K2446" s="1" t="s">
        <v>954</v>
      </c>
      <c r="L2446">
        <v>7000</v>
      </c>
      <c r="M2446" s="18">
        <v>0.4304398148148148</v>
      </c>
      <c r="N2446">
        <v>0.1176883</v>
      </c>
      <c r="O2446">
        <v>8.5090000000000003</v>
      </c>
      <c r="Q2446" s="18">
        <v>0.46488425925925925</v>
      </c>
      <c r="R2446" s="19">
        <v>4.0451479999999998E-2</v>
      </c>
      <c r="S2446" s="74">
        <v>8.4809999999999999</v>
      </c>
      <c r="U2446" s="18">
        <v>0.30523148148148149</v>
      </c>
      <c r="V2446" s="19">
        <v>4.1123140000000002E-2</v>
      </c>
      <c r="W2446" s="1" t="s">
        <v>625</v>
      </c>
      <c r="AB2446" t="s">
        <v>85</v>
      </c>
      <c r="AC2446" t="s">
        <v>1484</v>
      </c>
      <c r="AF2446" t="s">
        <v>169</v>
      </c>
    </row>
    <row r="2447" spans="1:32" x14ac:dyDescent="0.25">
      <c r="A2447">
        <v>11</v>
      </c>
      <c r="B2447" t="s">
        <v>230</v>
      </c>
      <c r="C2447" t="s">
        <v>201</v>
      </c>
      <c r="D2447">
        <v>11.813000000000001</v>
      </c>
      <c r="G2447" s="1" t="s">
        <v>78</v>
      </c>
      <c r="H2447" s="1" t="s">
        <v>620</v>
      </c>
      <c r="I2447" s="1" t="s">
        <v>212</v>
      </c>
      <c r="J2447">
        <v>3</v>
      </c>
      <c r="K2447" s="1" t="s">
        <v>954</v>
      </c>
      <c r="L2447">
        <v>7000</v>
      </c>
      <c r="M2447" s="18">
        <v>0.43114583333333334</v>
      </c>
      <c r="N2447">
        <v>0.17989440000000001</v>
      </c>
      <c r="O2447">
        <v>11.467000000000001</v>
      </c>
      <c r="Q2447" s="18">
        <v>0.46568287037037037</v>
      </c>
      <c r="R2447" s="19">
        <v>9.8821110000000004E-2</v>
      </c>
      <c r="S2447" s="74">
        <v>11.41</v>
      </c>
      <c r="U2447" s="18">
        <v>0.30591435185185184</v>
      </c>
      <c r="V2447">
        <v>0.16207050000000001</v>
      </c>
      <c r="W2447" s="1" t="s">
        <v>625</v>
      </c>
      <c r="AB2447" t="s">
        <v>85</v>
      </c>
      <c r="AC2447" t="s">
        <v>1485</v>
      </c>
      <c r="AF2447" t="s">
        <v>171</v>
      </c>
    </row>
    <row r="2448" spans="1:32" x14ac:dyDescent="0.25">
      <c r="A2448">
        <v>12</v>
      </c>
      <c r="B2448" t="s">
        <v>230</v>
      </c>
      <c r="C2448" t="s">
        <v>201</v>
      </c>
      <c r="D2448">
        <v>9.9350000000000005</v>
      </c>
      <c r="G2448" s="1" t="s">
        <v>78</v>
      </c>
      <c r="H2448" s="1" t="s">
        <v>620</v>
      </c>
      <c r="I2448" s="1" t="s">
        <v>212</v>
      </c>
      <c r="J2448">
        <v>3</v>
      </c>
      <c r="K2448" s="1" t="s">
        <v>954</v>
      </c>
      <c r="L2448">
        <v>7000</v>
      </c>
      <c r="M2448" s="18">
        <v>0.43186342592592591</v>
      </c>
      <c r="N2448">
        <v>0.16238849999999999</v>
      </c>
      <c r="O2448">
        <v>9.3640000000000008</v>
      </c>
      <c r="Q2448" s="18">
        <v>0.46649305555555554</v>
      </c>
      <c r="R2448">
        <v>0.14198759999999999</v>
      </c>
      <c r="S2448" s="74">
        <v>9.3360000000000003</v>
      </c>
      <c r="U2448" s="18">
        <v>0.30686342592592591</v>
      </c>
      <c r="V2448" s="19">
        <v>9.6673490000000001E-2</v>
      </c>
      <c r="W2448" s="1" t="s">
        <v>625</v>
      </c>
      <c r="AB2448" t="s">
        <v>85</v>
      </c>
      <c r="AC2448" t="s">
        <v>1486</v>
      </c>
      <c r="AF2448" t="s">
        <v>167</v>
      </c>
    </row>
    <row r="2449" spans="1:49" x14ac:dyDescent="0.25">
      <c r="A2449">
        <v>13</v>
      </c>
      <c r="B2449" t="s">
        <v>230</v>
      </c>
      <c r="C2449" t="s">
        <v>201</v>
      </c>
      <c r="D2449">
        <v>6.492</v>
      </c>
      <c r="G2449" s="1" t="s">
        <v>78</v>
      </c>
      <c r="H2449" s="1" t="s">
        <v>620</v>
      </c>
      <c r="I2449" s="1" t="s">
        <v>212</v>
      </c>
      <c r="J2449">
        <v>3</v>
      </c>
      <c r="K2449" s="1" t="s">
        <v>954</v>
      </c>
      <c r="L2449">
        <v>7000</v>
      </c>
      <c r="M2449" s="18">
        <v>0.43267361111111113</v>
      </c>
      <c r="N2449" s="19">
        <v>7.3928359999999999E-2</v>
      </c>
      <c r="O2449">
        <v>6.15</v>
      </c>
      <c r="Q2449" s="18">
        <v>0.46738425925925925</v>
      </c>
      <c r="R2449" s="19">
        <v>2.0190449999999999E-2</v>
      </c>
      <c r="W2449" s="1" t="s">
        <v>625</v>
      </c>
      <c r="AB2449" t="s">
        <v>86</v>
      </c>
      <c r="AC2449" t="s">
        <v>1487</v>
      </c>
      <c r="AF2449" t="s">
        <v>134</v>
      </c>
    </row>
    <row r="2450" spans="1:49" x14ac:dyDescent="0.25">
      <c r="A2450">
        <v>14</v>
      </c>
      <c r="B2450" t="s">
        <v>230</v>
      </c>
      <c r="C2450" t="s">
        <v>201</v>
      </c>
      <c r="D2450">
        <v>5.04</v>
      </c>
      <c r="G2450" s="1" t="s">
        <v>78</v>
      </c>
      <c r="H2450" s="1" t="s">
        <v>620</v>
      </c>
      <c r="I2450" s="1" t="s">
        <v>212</v>
      </c>
      <c r="J2450">
        <v>3</v>
      </c>
      <c r="K2450" s="1" t="s">
        <v>954</v>
      </c>
      <c r="L2450">
        <v>7000</v>
      </c>
      <c r="M2450" s="18">
        <v>0.43336805555555552</v>
      </c>
      <c r="N2450" s="19">
        <v>8.1033820000000006E-2</v>
      </c>
      <c r="O2450">
        <v>4.8209999999999997</v>
      </c>
      <c r="Q2450" s="18">
        <v>0.4682291666666667</v>
      </c>
      <c r="R2450" s="19">
        <v>1.743345E-2</v>
      </c>
      <c r="W2450" s="1" t="s">
        <v>625</v>
      </c>
      <c r="AB2450" t="s">
        <v>86</v>
      </c>
      <c r="AC2450" t="s">
        <v>1488</v>
      </c>
      <c r="AF2450" t="s">
        <v>292</v>
      </c>
    </row>
    <row r="2451" spans="1:49" x14ac:dyDescent="0.25">
      <c r="A2451">
        <v>15</v>
      </c>
      <c r="B2451" t="s">
        <v>230</v>
      </c>
      <c r="C2451" t="s">
        <v>201</v>
      </c>
      <c r="D2451">
        <v>9.9120000000000008</v>
      </c>
      <c r="G2451" s="1" t="s">
        <v>78</v>
      </c>
      <c r="H2451" s="1" t="s">
        <v>620</v>
      </c>
      <c r="I2451" s="1" t="s">
        <v>212</v>
      </c>
      <c r="J2451">
        <v>3</v>
      </c>
      <c r="K2451" s="1" t="s">
        <v>954</v>
      </c>
      <c r="L2451">
        <v>7000</v>
      </c>
      <c r="M2451" s="18">
        <v>0.43412037037037038</v>
      </c>
      <c r="N2451">
        <v>0.15749350000000001</v>
      </c>
      <c r="O2451">
        <v>9.4939999999999998</v>
      </c>
      <c r="Q2451" s="18">
        <v>0.46912037037037035</v>
      </c>
      <c r="R2451" s="19">
        <v>3.3406810000000002E-2</v>
      </c>
      <c r="W2451" s="1" t="s">
        <v>625</v>
      </c>
      <c r="AB2451" t="s">
        <v>84</v>
      </c>
      <c r="AC2451" t="s">
        <v>1489</v>
      </c>
    </row>
    <row r="2452" spans="1:49" x14ac:dyDescent="0.25">
      <c r="A2452">
        <v>16</v>
      </c>
      <c r="B2452" t="s">
        <v>230</v>
      </c>
      <c r="C2452" t="s">
        <v>201</v>
      </c>
      <c r="D2452">
        <v>5.8259999999999996</v>
      </c>
      <c r="G2452" s="1" t="s">
        <v>78</v>
      </c>
      <c r="H2452" s="1" t="s">
        <v>620</v>
      </c>
      <c r="I2452" s="1" t="s">
        <v>212</v>
      </c>
      <c r="J2452">
        <v>3</v>
      </c>
      <c r="K2452" s="1" t="s">
        <v>954</v>
      </c>
      <c r="L2452">
        <v>7000</v>
      </c>
      <c r="M2452" s="18">
        <v>0.43510416666666668</v>
      </c>
      <c r="N2452" s="19">
        <v>8.6646920000000002E-2</v>
      </c>
      <c r="O2452">
        <v>5.4909999999999997</v>
      </c>
      <c r="Q2452" s="18">
        <v>0.46991898148148148</v>
      </c>
      <c r="R2452" s="19">
        <v>1.1330740000000001E-2</v>
      </c>
      <c r="W2452" s="1" t="s">
        <v>625</v>
      </c>
      <c r="AB2452" t="s">
        <v>86</v>
      </c>
      <c r="AC2452" t="s">
        <v>1490</v>
      </c>
      <c r="AF2452" t="s">
        <v>287</v>
      </c>
    </row>
    <row r="2453" spans="1:49" x14ac:dyDescent="0.25">
      <c r="A2453">
        <v>17</v>
      </c>
      <c r="B2453" t="s">
        <v>230</v>
      </c>
      <c r="C2453" t="s">
        <v>201</v>
      </c>
      <c r="D2453">
        <v>11.045999999999999</v>
      </c>
      <c r="G2453" s="1" t="s">
        <v>78</v>
      </c>
      <c r="H2453" s="1" t="s">
        <v>620</v>
      </c>
      <c r="I2453" s="1" t="s">
        <v>212</v>
      </c>
      <c r="J2453">
        <v>3</v>
      </c>
      <c r="K2453" s="1" t="s">
        <v>954</v>
      </c>
      <c r="L2453">
        <v>7000</v>
      </c>
      <c r="M2453" s="18">
        <v>0.43592592592592588</v>
      </c>
      <c r="N2453">
        <v>0.11942990000000001</v>
      </c>
      <c r="O2453">
        <v>10.414999999999999</v>
      </c>
      <c r="Q2453" s="18">
        <v>0.47076388888888893</v>
      </c>
      <c r="R2453" s="19">
        <v>4.3549669999999999E-2</v>
      </c>
      <c r="S2453" s="74">
        <v>10.35</v>
      </c>
      <c r="U2453" s="18">
        <v>0.30780092592592595</v>
      </c>
      <c r="V2453" s="19">
        <v>8.5980829999999994E-2</v>
      </c>
      <c r="W2453" s="1" t="s">
        <v>625</v>
      </c>
      <c r="AB2453" t="s">
        <v>85</v>
      </c>
      <c r="AC2453" t="s">
        <v>1491</v>
      </c>
      <c r="AF2453" t="s">
        <v>156</v>
      </c>
    </row>
    <row r="2454" spans="1:49" x14ac:dyDescent="0.25">
      <c r="A2454">
        <v>18</v>
      </c>
      <c r="B2454" t="s">
        <v>230</v>
      </c>
      <c r="C2454" t="s">
        <v>201</v>
      </c>
      <c r="D2454">
        <v>7.2439999999999998</v>
      </c>
      <c r="G2454" s="1" t="s">
        <v>78</v>
      </c>
      <c r="H2454" s="1" t="s">
        <v>620</v>
      </c>
      <c r="I2454" s="1" t="s">
        <v>212</v>
      </c>
      <c r="J2454">
        <v>3</v>
      </c>
      <c r="K2454" s="1" t="s">
        <v>954</v>
      </c>
      <c r="L2454">
        <v>7000</v>
      </c>
      <c r="M2454" s="18">
        <v>0.43673611111111116</v>
      </c>
      <c r="N2454" s="19">
        <v>8.5663710000000004E-2</v>
      </c>
      <c r="O2454">
        <v>6.8689999999999998</v>
      </c>
      <c r="Q2454" s="18">
        <v>0.47156250000000005</v>
      </c>
      <c r="R2454" s="19">
        <v>3.8739849999999999E-2</v>
      </c>
      <c r="S2454" s="74">
        <v>6.8380000000000001</v>
      </c>
      <c r="U2454" s="18">
        <v>0.30876157407407406</v>
      </c>
      <c r="V2454" s="19">
        <v>5.6676709999999998E-2</v>
      </c>
      <c r="W2454" s="1" t="s">
        <v>625</v>
      </c>
      <c r="AB2454" t="s">
        <v>85</v>
      </c>
      <c r="AC2454" t="s">
        <v>1492</v>
      </c>
      <c r="AF2454" t="s">
        <v>145</v>
      </c>
    </row>
    <row r="2455" spans="1:49" x14ac:dyDescent="0.25">
      <c r="A2455">
        <v>19</v>
      </c>
      <c r="B2455" t="s">
        <v>230</v>
      </c>
      <c r="C2455" t="s">
        <v>201</v>
      </c>
      <c r="D2455">
        <v>9.8360000000000003</v>
      </c>
      <c r="G2455" s="1" t="s">
        <v>78</v>
      </c>
      <c r="H2455" s="1" t="s">
        <v>620</v>
      </c>
      <c r="I2455" s="1" t="s">
        <v>212</v>
      </c>
      <c r="J2455">
        <v>3</v>
      </c>
      <c r="K2455" s="1" t="s">
        <v>954</v>
      </c>
      <c r="L2455">
        <v>7000</v>
      </c>
      <c r="M2455" s="18">
        <v>0.43752314814814813</v>
      </c>
      <c r="N2455">
        <v>0.1009174</v>
      </c>
      <c r="O2455">
        <v>9.2319999999999993</v>
      </c>
      <c r="Q2455" s="18">
        <v>0.47256944444444443</v>
      </c>
      <c r="R2455" s="19">
        <v>3.2354729999999998E-2</v>
      </c>
      <c r="W2455" s="1" t="s">
        <v>625</v>
      </c>
      <c r="AB2455" t="s">
        <v>86</v>
      </c>
      <c r="AC2455" t="s">
        <v>1493</v>
      </c>
      <c r="AF2455" t="s">
        <v>164</v>
      </c>
    </row>
    <row r="2456" spans="1:49" x14ac:dyDescent="0.25">
      <c r="A2456">
        <v>20</v>
      </c>
      <c r="B2456" t="s">
        <v>230</v>
      </c>
      <c r="C2456" t="s">
        <v>201</v>
      </c>
      <c r="D2456">
        <v>7.3150000000000004</v>
      </c>
      <c r="G2456" s="1" t="s">
        <v>78</v>
      </c>
      <c r="H2456" s="1" t="s">
        <v>620</v>
      </c>
      <c r="I2456" s="1" t="s">
        <v>212</v>
      </c>
      <c r="J2456">
        <v>3</v>
      </c>
      <c r="K2456" s="1" t="s">
        <v>954</v>
      </c>
      <c r="L2456">
        <v>7000</v>
      </c>
      <c r="M2456" s="18">
        <v>0.43832175925925926</v>
      </c>
      <c r="N2456">
        <v>0.1247344</v>
      </c>
      <c r="O2456">
        <v>6.8440000000000003</v>
      </c>
      <c r="Q2456" s="18">
        <v>0.47356481481481483</v>
      </c>
      <c r="R2456" s="19">
        <v>3.4868620000000003E-2</v>
      </c>
      <c r="W2456" s="1" t="s">
        <v>625</v>
      </c>
      <c r="AB2456" t="s">
        <v>86</v>
      </c>
      <c r="AC2456" t="s">
        <v>1494</v>
      </c>
      <c r="AF2456" t="s">
        <v>124</v>
      </c>
    </row>
    <row r="2457" spans="1:49" x14ac:dyDescent="0.25">
      <c r="A2457">
        <v>21</v>
      </c>
      <c r="B2457" t="s">
        <v>230</v>
      </c>
      <c r="C2457" t="s">
        <v>201</v>
      </c>
      <c r="D2457">
        <v>11.738</v>
      </c>
      <c r="G2457" s="1" t="s">
        <v>78</v>
      </c>
      <c r="H2457" s="1" t="s">
        <v>620</v>
      </c>
      <c r="I2457" s="1" t="s">
        <v>212</v>
      </c>
      <c r="J2457">
        <v>3</v>
      </c>
      <c r="K2457" s="1" t="s">
        <v>954</v>
      </c>
      <c r="L2457">
        <v>7000</v>
      </c>
      <c r="M2457" s="18">
        <v>0.43902777777777779</v>
      </c>
      <c r="N2457">
        <v>0.1470783</v>
      </c>
      <c r="O2457">
        <v>11.391</v>
      </c>
      <c r="Q2457" s="18">
        <v>0.47458333333333336</v>
      </c>
      <c r="R2457">
        <v>9.6272499999999997E-2</v>
      </c>
      <c r="S2457" s="74">
        <v>11.337</v>
      </c>
      <c r="U2457" s="18">
        <v>0.30983796296296295</v>
      </c>
      <c r="V2457" s="19">
        <v>6.2499869999999999E-2</v>
      </c>
      <c r="W2457" s="1" t="s">
        <v>625</v>
      </c>
      <c r="AB2457" t="s">
        <v>85</v>
      </c>
      <c r="AC2457" t="s">
        <v>1495</v>
      </c>
      <c r="AF2457" t="s">
        <v>304</v>
      </c>
    </row>
    <row r="2458" spans="1:49" x14ac:dyDescent="0.25">
      <c r="A2458">
        <v>22</v>
      </c>
      <c r="B2458" t="s">
        <v>230</v>
      </c>
      <c r="C2458" t="s">
        <v>201</v>
      </c>
      <c r="D2458">
        <v>8.6359999999999992</v>
      </c>
      <c r="G2458" s="1" t="s">
        <v>78</v>
      </c>
      <c r="H2458" s="1" t="s">
        <v>620</v>
      </c>
      <c r="I2458" s="1" t="s">
        <v>212</v>
      </c>
      <c r="J2458">
        <v>3</v>
      </c>
      <c r="K2458" s="1" t="s">
        <v>954</v>
      </c>
      <c r="L2458">
        <v>7000</v>
      </c>
      <c r="M2458" s="18">
        <v>0.43995370370370374</v>
      </c>
      <c r="N2458">
        <v>0.1233785</v>
      </c>
      <c r="O2458">
        <v>8.01</v>
      </c>
      <c r="Q2458" s="18">
        <v>0.47540509259259256</v>
      </c>
      <c r="R2458" s="19">
        <v>4.8567029999999997E-2</v>
      </c>
      <c r="S2458" s="74">
        <v>8.3659999999999997</v>
      </c>
      <c r="U2458" s="18">
        <v>0.31079861111111112</v>
      </c>
      <c r="V2458" s="19">
        <v>6.6754759999999996E-2</v>
      </c>
      <c r="W2458" s="1" t="s">
        <v>625</v>
      </c>
      <c r="AB2458" t="s">
        <v>85</v>
      </c>
      <c r="AC2458" t="s">
        <v>1496</v>
      </c>
      <c r="AD2458" s="8">
        <v>43427</v>
      </c>
      <c r="AE2458" s="83">
        <f>AD2458-I2458</f>
        <v>61</v>
      </c>
      <c r="AF2458" t="s">
        <v>238</v>
      </c>
      <c r="AG2458" t="s">
        <v>956</v>
      </c>
      <c r="AH2458" s="8">
        <v>43427</v>
      </c>
      <c r="AI2458">
        <v>18</v>
      </c>
      <c r="AJ2458">
        <v>2</v>
      </c>
      <c r="AK2458" s="53">
        <v>0.70833333333333337</v>
      </c>
      <c r="AL2458" s="8">
        <v>43435</v>
      </c>
      <c r="AM2458" s="53">
        <v>0.54166666666666663</v>
      </c>
      <c r="AN2458" t="s">
        <v>1565</v>
      </c>
      <c r="AV2458" s="8">
        <v>43435</v>
      </c>
      <c r="AW2458">
        <v>1</v>
      </c>
    </row>
    <row r="2459" spans="1:49" x14ac:dyDescent="0.25">
      <c r="A2459">
        <v>23</v>
      </c>
      <c r="B2459" t="s">
        <v>230</v>
      </c>
      <c r="C2459" t="s">
        <v>201</v>
      </c>
      <c r="D2459">
        <v>9.8409999999999993</v>
      </c>
      <c r="G2459" s="1" t="s">
        <v>78</v>
      </c>
      <c r="H2459" s="1" t="s">
        <v>620</v>
      </c>
      <c r="I2459" s="1" t="s">
        <v>212</v>
      </c>
      <c r="J2459">
        <v>3</v>
      </c>
      <c r="K2459" s="1" t="s">
        <v>954</v>
      </c>
      <c r="L2459">
        <v>7000</v>
      </c>
      <c r="M2459" s="18">
        <v>0.44079861111111113</v>
      </c>
      <c r="N2459">
        <v>0.1044876</v>
      </c>
      <c r="O2459">
        <v>9.1630000000000003</v>
      </c>
      <c r="Q2459" s="18">
        <v>0.47653935185185187</v>
      </c>
      <c r="R2459">
        <v>4.3121800000000002E-2</v>
      </c>
      <c r="S2459" s="74">
        <v>9.0809999999999995</v>
      </c>
      <c r="U2459" s="18">
        <v>0.31162037037037038</v>
      </c>
      <c r="V2459" s="19">
        <v>5.5622020000000001E-2</v>
      </c>
      <c r="W2459" s="1" t="s">
        <v>625</v>
      </c>
      <c r="AB2459" t="s">
        <v>85</v>
      </c>
      <c r="AC2459" t="s">
        <v>1497</v>
      </c>
      <c r="AF2459" t="s">
        <v>127</v>
      </c>
    </row>
    <row r="2460" spans="1:49" x14ac:dyDescent="0.25">
      <c r="A2460">
        <v>24</v>
      </c>
      <c r="B2460" t="s">
        <v>230</v>
      </c>
      <c r="C2460" t="s">
        <v>201</v>
      </c>
      <c r="D2460">
        <v>10.923</v>
      </c>
      <c r="G2460" s="1" t="s">
        <v>78</v>
      </c>
      <c r="H2460" s="1" t="s">
        <v>620</v>
      </c>
      <c r="I2460" s="1" t="s">
        <v>212</v>
      </c>
      <c r="J2460">
        <v>3</v>
      </c>
      <c r="K2460" s="1" t="s">
        <v>954</v>
      </c>
      <c r="L2460">
        <v>7000</v>
      </c>
      <c r="M2460" s="18">
        <v>0.44156250000000002</v>
      </c>
      <c r="N2460">
        <v>0.1453584</v>
      </c>
      <c r="O2460">
        <v>10.195</v>
      </c>
      <c r="Q2460" s="18">
        <v>0.47745370370370371</v>
      </c>
      <c r="R2460">
        <v>0.12479129999999999</v>
      </c>
      <c r="S2460" s="74">
        <v>10.122</v>
      </c>
      <c r="U2460" s="18">
        <v>0.31268518518518518</v>
      </c>
      <c r="V2460" s="19">
        <v>6.5394510000000003E-2</v>
      </c>
      <c r="W2460" s="1" t="s">
        <v>625</v>
      </c>
      <c r="AB2460" t="s">
        <v>85</v>
      </c>
      <c r="AC2460" t="s">
        <v>1498</v>
      </c>
      <c r="AF2460" t="s">
        <v>137</v>
      </c>
    </row>
    <row r="2461" spans="1:49" x14ac:dyDescent="0.25">
      <c r="A2461">
        <v>25</v>
      </c>
      <c r="B2461" t="s">
        <v>230</v>
      </c>
      <c r="C2461" t="s">
        <v>201</v>
      </c>
      <c r="D2461">
        <v>9.3230000000000004</v>
      </c>
      <c r="G2461" s="1" t="s">
        <v>78</v>
      </c>
      <c r="H2461" s="1" t="s">
        <v>620</v>
      </c>
      <c r="I2461" s="1" t="s">
        <v>212</v>
      </c>
      <c r="J2461">
        <v>3</v>
      </c>
      <c r="K2461" s="1" t="s">
        <v>954</v>
      </c>
      <c r="L2461">
        <v>7000</v>
      </c>
      <c r="M2461" s="18">
        <v>0.44259259259259259</v>
      </c>
      <c r="N2461">
        <v>0.90366630000000003</v>
      </c>
      <c r="O2461">
        <v>9.0289999999999999</v>
      </c>
      <c r="Q2461" s="18">
        <v>0.47849537037037032</v>
      </c>
      <c r="R2461">
        <v>0.82730389999999998</v>
      </c>
      <c r="W2461" s="1" t="s">
        <v>625</v>
      </c>
      <c r="AB2461" t="s">
        <v>84</v>
      </c>
      <c r="AC2461" t="s">
        <v>1499</v>
      </c>
    </row>
    <row r="2462" spans="1:49" x14ac:dyDescent="0.25">
      <c r="A2462">
        <v>26</v>
      </c>
      <c r="B2462" t="s">
        <v>230</v>
      </c>
      <c r="C2462" t="s">
        <v>201</v>
      </c>
      <c r="D2462">
        <v>8.3539999999999992</v>
      </c>
      <c r="G2462" s="1" t="s">
        <v>78</v>
      </c>
      <c r="H2462" s="1" t="s">
        <v>620</v>
      </c>
      <c r="I2462" s="1" t="s">
        <v>212</v>
      </c>
      <c r="J2462">
        <v>3</v>
      </c>
      <c r="K2462" s="1" t="s">
        <v>954</v>
      </c>
      <c r="L2462">
        <v>7000</v>
      </c>
      <c r="M2462" s="18">
        <v>0.44343749999999998</v>
      </c>
      <c r="N2462">
        <v>8.3956900000000001E-2</v>
      </c>
      <c r="O2462">
        <v>7.798</v>
      </c>
      <c r="Q2462" s="18">
        <v>0.47942129629629626</v>
      </c>
      <c r="R2462" s="19">
        <v>6.3593759999999999E-2</v>
      </c>
      <c r="W2462" s="1" t="s">
        <v>625</v>
      </c>
      <c r="AB2462" t="s">
        <v>84</v>
      </c>
      <c r="AC2462" t="s">
        <v>1500</v>
      </c>
    </row>
    <row r="2463" spans="1:49" x14ac:dyDescent="0.25">
      <c r="A2463">
        <v>27</v>
      </c>
      <c r="B2463" t="s">
        <v>230</v>
      </c>
      <c r="C2463" t="s">
        <v>201</v>
      </c>
      <c r="D2463">
        <v>7.1539999999999999</v>
      </c>
      <c r="G2463" s="1" t="s">
        <v>78</v>
      </c>
      <c r="H2463" s="1" t="s">
        <v>620</v>
      </c>
      <c r="I2463" s="1" t="s">
        <v>212</v>
      </c>
      <c r="J2463">
        <v>3</v>
      </c>
      <c r="K2463" s="1" t="s">
        <v>954</v>
      </c>
      <c r="L2463">
        <v>7000</v>
      </c>
      <c r="M2463" s="18">
        <v>0.44427083333333334</v>
      </c>
      <c r="N2463" s="19">
        <v>7.1221640000000003E-4</v>
      </c>
      <c r="O2463">
        <v>6.9580000000000002</v>
      </c>
      <c r="Q2463" s="18">
        <v>0.48030092592592594</v>
      </c>
      <c r="R2463">
        <v>1.283606</v>
      </c>
      <c r="W2463" s="1" t="s">
        <v>625</v>
      </c>
      <c r="AB2463" t="s">
        <v>84</v>
      </c>
      <c r="AC2463" t="s">
        <v>1501</v>
      </c>
    </row>
    <row r="2464" spans="1:49" x14ac:dyDescent="0.25">
      <c r="A2464">
        <v>28</v>
      </c>
      <c r="B2464" t="s">
        <v>230</v>
      </c>
      <c r="C2464" t="s">
        <v>201</v>
      </c>
      <c r="D2464">
        <v>9.9079999999999995</v>
      </c>
      <c r="G2464" s="1" t="s">
        <v>78</v>
      </c>
      <c r="H2464" s="1" t="s">
        <v>620</v>
      </c>
      <c r="I2464" s="1" t="s">
        <v>212</v>
      </c>
      <c r="J2464">
        <v>3</v>
      </c>
      <c r="K2464" s="1" t="s">
        <v>954</v>
      </c>
      <c r="L2464">
        <v>7000</v>
      </c>
      <c r="M2464" s="18">
        <v>0.44502314814814814</v>
      </c>
      <c r="N2464" s="19">
        <v>5.8936959999999997E-2</v>
      </c>
      <c r="O2464">
        <v>9.36</v>
      </c>
      <c r="Q2464" s="18">
        <v>0.48137731481481483</v>
      </c>
      <c r="R2464">
        <v>0.15165239999999999</v>
      </c>
      <c r="S2464" s="74">
        <v>9.2739999999999991</v>
      </c>
      <c r="U2464" s="18">
        <v>0.31350694444444444</v>
      </c>
      <c r="V2464" s="19">
        <v>5.0827829999999997E-2</v>
      </c>
      <c r="W2464" s="1" t="s">
        <v>625</v>
      </c>
      <c r="AB2464" t="s">
        <v>85</v>
      </c>
      <c r="AC2464" t="s">
        <v>1502</v>
      </c>
      <c r="AF2464" t="s">
        <v>247</v>
      </c>
    </row>
    <row r="2465" spans="1:49" x14ac:dyDescent="0.25">
      <c r="A2465">
        <v>29</v>
      </c>
      <c r="B2465" t="s">
        <v>230</v>
      </c>
      <c r="C2465" t="s">
        <v>201</v>
      </c>
      <c r="D2465">
        <v>11.422000000000001</v>
      </c>
      <c r="G2465" s="1" t="s">
        <v>78</v>
      </c>
      <c r="H2465" s="1" t="s">
        <v>620</v>
      </c>
      <c r="I2465" s="1" t="s">
        <v>212</v>
      </c>
      <c r="J2465">
        <v>3</v>
      </c>
      <c r="K2465" s="1" t="s">
        <v>954</v>
      </c>
      <c r="L2465">
        <v>7000</v>
      </c>
      <c r="M2465" s="18">
        <v>0.44575231481481481</v>
      </c>
      <c r="N2465">
        <v>0.82035150000000001</v>
      </c>
      <c r="O2465">
        <v>10.656000000000001</v>
      </c>
      <c r="Q2465" s="18">
        <v>0.48216435185185186</v>
      </c>
      <c r="R2465">
        <v>0.71571030000000002</v>
      </c>
      <c r="S2465" s="74">
        <v>10.481</v>
      </c>
      <c r="U2465" s="18">
        <v>0.31422453703703707</v>
      </c>
      <c r="V2465">
        <v>0.78164140000000004</v>
      </c>
      <c r="W2465" s="1" t="s">
        <v>625</v>
      </c>
      <c r="AB2465" t="s">
        <v>85</v>
      </c>
      <c r="AC2465" t="s">
        <v>1503</v>
      </c>
      <c r="AD2465" s="8">
        <v>43398</v>
      </c>
      <c r="AE2465">
        <v>32</v>
      </c>
      <c r="AF2465" t="s">
        <v>240</v>
      </c>
      <c r="AG2465" t="s">
        <v>956</v>
      </c>
      <c r="AH2465" s="8">
        <v>43398</v>
      </c>
      <c r="AI2465">
        <v>17</v>
      </c>
      <c r="AJ2465">
        <v>1</v>
      </c>
      <c r="AK2465" s="53">
        <v>0.68055555555555547</v>
      </c>
      <c r="AL2465" s="8">
        <v>43406</v>
      </c>
      <c r="AM2465" s="53">
        <v>0.83333333333333337</v>
      </c>
      <c r="AO2465">
        <v>6</v>
      </c>
      <c r="AP2465">
        <v>31</v>
      </c>
      <c r="AQ2465" s="8">
        <v>43406</v>
      </c>
      <c r="AR2465" s="53">
        <v>0.83333333333333337</v>
      </c>
      <c r="AS2465" s="8">
        <v>43460</v>
      </c>
      <c r="AT2465" s="53">
        <v>0.83333333333333337</v>
      </c>
      <c r="AV2465" s="8">
        <v>43460</v>
      </c>
      <c r="AW2465">
        <v>0</v>
      </c>
    </row>
    <row r="2466" spans="1:49" x14ac:dyDescent="0.25">
      <c r="A2466">
        <v>30</v>
      </c>
      <c r="B2466" t="s">
        <v>230</v>
      </c>
      <c r="C2466" t="s">
        <v>201</v>
      </c>
      <c r="D2466">
        <v>10.496</v>
      </c>
      <c r="G2466" s="1" t="s">
        <v>78</v>
      </c>
      <c r="H2466" s="1" t="s">
        <v>620</v>
      </c>
      <c r="I2466" s="1" t="s">
        <v>212</v>
      </c>
      <c r="J2466">
        <v>3</v>
      </c>
      <c r="K2466" s="1" t="s">
        <v>954</v>
      </c>
      <c r="L2466">
        <v>7000</v>
      </c>
      <c r="M2466" s="18">
        <v>0.44664351851851852</v>
      </c>
      <c r="N2466" s="19">
        <v>8.1840319999999994E-2</v>
      </c>
      <c r="O2466">
        <v>9.9320000000000004</v>
      </c>
      <c r="Q2466" s="18">
        <v>0.48319444444444443</v>
      </c>
      <c r="R2466" s="19">
        <v>2.7504649999999999E-2</v>
      </c>
      <c r="S2466" s="74">
        <v>9.9</v>
      </c>
      <c r="U2466" s="18">
        <v>0.31525462962962963</v>
      </c>
      <c r="V2466">
        <v>5.2351399999999999E-2</v>
      </c>
      <c r="W2466" s="1" t="s">
        <v>625</v>
      </c>
      <c r="AB2466" t="s">
        <v>85</v>
      </c>
      <c r="AC2466" t="s">
        <v>1504</v>
      </c>
      <c r="AF2466" t="s">
        <v>162</v>
      </c>
    </row>
    <row r="2467" spans="1:49" x14ac:dyDescent="0.25">
      <c r="A2467">
        <v>31</v>
      </c>
      <c r="B2467" t="s">
        <v>230</v>
      </c>
      <c r="C2467" t="s">
        <v>201</v>
      </c>
      <c r="D2467">
        <v>10.4</v>
      </c>
      <c r="G2467" s="1" t="s">
        <v>78</v>
      </c>
      <c r="H2467" s="1" t="s">
        <v>620</v>
      </c>
      <c r="I2467" s="1" t="s">
        <v>212</v>
      </c>
      <c r="J2467">
        <v>3</v>
      </c>
      <c r="K2467" s="1" t="s">
        <v>954</v>
      </c>
      <c r="L2467">
        <v>7000</v>
      </c>
      <c r="M2467" s="18">
        <v>0.44751157407407405</v>
      </c>
      <c r="N2467">
        <v>0.1033313</v>
      </c>
      <c r="O2467">
        <v>9.7170000000000005</v>
      </c>
      <c r="Q2467" s="18">
        <v>0.4846759259259259</v>
      </c>
      <c r="R2467" s="19">
        <v>7.4724910000000005E-2</v>
      </c>
      <c r="S2467" s="74">
        <v>9.6809999999999992</v>
      </c>
      <c r="U2467" s="18">
        <v>0.31600694444444444</v>
      </c>
      <c r="V2467">
        <v>3.3819399999999999E-2</v>
      </c>
      <c r="W2467" s="1" t="s">
        <v>625</v>
      </c>
      <c r="AB2467" t="s">
        <v>85</v>
      </c>
      <c r="AC2467" t="s">
        <v>1505</v>
      </c>
      <c r="AF2467" t="s">
        <v>371</v>
      </c>
    </row>
    <row r="2468" spans="1:49" x14ac:dyDescent="0.25">
      <c r="A2468">
        <v>32</v>
      </c>
      <c r="B2468" t="s">
        <v>230</v>
      </c>
      <c r="C2468" t="s">
        <v>201</v>
      </c>
      <c r="D2468">
        <v>7.6269999999999998</v>
      </c>
      <c r="G2468" s="1" t="s">
        <v>78</v>
      </c>
      <c r="H2468" s="1" t="s">
        <v>620</v>
      </c>
      <c r="I2468" s="1" t="s">
        <v>212</v>
      </c>
      <c r="J2468">
        <v>3</v>
      </c>
      <c r="K2468" s="1" t="s">
        <v>954</v>
      </c>
      <c r="L2468">
        <v>7000</v>
      </c>
      <c r="M2468" s="18">
        <v>0.448275462962963</v>
      </c>
      <c r="N2468">
        <v>0.10445599999999999</v>
      </c>
      <c r="O2468">
        <v>7.2409999999999997</v>
      </c>
      <c r="Q2468" s="18">
        <v>0.48549768518518516</v>
      </c>
      <c r="R2468" s="19">
        <v>6.1838770000000001E-2</v>
      </c>
      <c r="S2468" s="74">
        <v>7.1879999999999997</v>
      </c>
      <c r="U2468" s="18">
        <v>0.31667824074074075</v>
      </c>
      <c r="V2468" s="19">
        <v>5.8538819999999998E-2</v>
      </c>
      <c r="W2468" s="1" t="s">
        <v>625</v>
      </c>
      <c r="AB2468" t="s">
        <v>85</v>
      </c>
      <c r="AC2468" t="s">
        <v>1506</v>
      </c>
      <c r="AF2468" t="s">
        <v>136</v>
      </c>
    </row>
    <row r="2469" spans="1:49" x14ac:dyDescent="0.25">
      <c r="A2469">
        <v>33</v>
      </c>
      <c r="B2469" t="s">
        <v>230</v>
      </c>
      <c r="C2469" t="s">
        <v>201</v>
      </c>
      <c r="D2469">
        <v>7.7830000000000004</v>
      </c>
      <c r="G2469" s="1" t="s">
        <v>78</v>
      </c>
      <c r="H2469" s="1" t="s">
        <v>620</v>
      </c>
      <c r="I2469" s="1" t="s">
        <v>212</v>
      </c>
      <c r="J2469">
        <v>3</v>
      </c>
      <c r="K2469" s="1" t="s">
        <v>954</v>
      </c>
      <c r="L2469">
        <v>7000</v>
      </c>
      <c r="M2469" s="18">
        <v>0.44894675925925925</v>
      </c>
      <c r="N2469" s="19">
        <v>7.0731569999999994E-2</v>
      </c>
      <c r="O2469">
        <v>7.6609999999999996</v>
      </c>
      <c r="Q2469" s="18">
        <v>0.4863425925925926</v>
      </c>
      <c r="R2469" s="19">
        <v>3.9621160000000002E-2</v>
      </c>
      <c r="W2469" s="1" t="s">
        <v>625</v>
      </c>
      <c r="AB2469" t="s">
        <v>84</v>
      </c>
      <c r="AC2469" t="s">
        <v>1507</v>
      </c>
    </row>
    <row r="2470" spans="1:49" x14ac:dyDescent="0.25">
      <c r="A2470">
        <v>34</v>
      </c>
      <c r="B2470" t="s">
        <v>230</v>
      </c>
      <c r="C2470" t="s">
        <v>201</v>
      </c>
      <c r="D2470">
        <v>5.4050000000000002</v>
      </c>
      <c r="G2470" s="1" t="s">
        <v>78</v>
      </c>
      <c r="H2470" s="1" t="s">
        <v>620</v>
      </c>
      <c r="I2470" s="1" t="s">
        <v>212</v>
      </c>
      <c r="J2470">
        <v>3</v>
      </c>
      <c r="K2470" s="1" t="s">
        <v>954</v>
      </c>
      <c r="L2470">
        <v>7000</v>
      </c>
      <c r="M2470" s="18">
        <v>0.44971064814814815</v>
      </c>
      <c r="N2470" s="19">
        <v>6.5031919999999993E-2</v>
      </c>
      <c r="O2470">
        <v>5.1669999999999998</v>
      </c>
      <c r="Q2470" s="18">
        <v>0.48718750000000005</v>
      </c>
      <c r="R2470" s="19">
        <v>1.5492580000000001E-2</v>
      </c>
      <c r="S2470" s="74">
        <v>5.1619999999999999</v>
      </c>
      <c r="U2470" s="18">
        <v>0.31738425925925923</v>
      </c>
      <c r="V2470">
        <v>3.2423500000000001E-2</v>
      </c>
      <c r="W2470" s="1" t="s">
        <v>625</v>
      </c>
      <c r="AB2470" t="s">
        <v>85</v>
      </c>
      <c r="AC2470" t="s">
        <v>1508</v>
      </c>
      <c r="AF2470" t="s">
        <v>164</v>
      </c>
    </row>
    <row r="2471" spans="1:49" x14ac:dyDescent="0.25">
      <c r="A2471">
        <v>35</v>
      </c>
      <c r="B2471" t="s">
        <v>230</v>
      </c>
      <c r="C2471" t="s">
        <v>201</v>
      </c>
      <c r="D2471">
        <v>12.083</v>
      </c>
      <c r="G2471" s="1" t="s">
        <v>78</v>
      </c>
      <c r="H2471" s="1" t="s">
        <v>620</v>
      </c>
      <c r="I2471" s="1" t="s">
        <v>212</v>
      </c>
      <c r="J2471">
        <v>3</v>
      </c>
      <c r="K2471" s="1" t="s">
        <v>954</v>
      </c>
      <c r="L2471">
        <v>7000</v>
      </c>
      <c r="M2471" s="18">
        <v>0.45055555555555554</v>
      </c>
      <c r="N2471">
        <v>0.1311958</v>
      </c>
      <c r="O2471">
        <v>11.667</v>
      </c>
      <c r="Q2471" s="18">
        <v>0.48815972222222226</v>
      </c>
      <c r="R2471">
        <v>8.6198899999999995E-2</v>
      </c>
      <c r="W2471" s="1" t="s">
        <v>625</v>
      </c>
      <c r="AB2471" t="s">
        <v>84</v>
      </c>
      <c r="AC2471" t="s">
        <v>1509</v>
      </c>
    </row>
    <row r="2472" spans="1:49" x14ac:dyDescent="0.25">
      <c r="A2472">
        <v>36</v>
      </c>
      <c r="B2472" t="s">
        <v>230</v>
      </c>
      <c r="C2472" t="s">
        <v>201</v>
      </c>
      <c r="D2472">
        <v>9.798</v>
      </c>
      <c r="G2472" s="1" t="s">
        <v>78</v>
      </c>
      <c r="H2472" s="1" t="s">
        <v>620</v>
      </c>
      <c r="I2472" s="1" t="s">
        <v>212</v>
      </c>
      <c r="J2472">
        <v>3</v>
      </c>
      <c r="K2472" s="1" t="s">
        <v>954</v>
      </c>
      <c r="L2472">
        <v>7000</v>
      </c>
      <c r="M2472" s="18">
        <v>0.45157407407407407</v>
      </c>
      <c r="N2472" s="19">
        <v>9.0969540000000002E-2</v>
      </c>
      <c r="O2472">
        <v>9.4930000000000003</v>
      </c>
      <c r="Q2472" s="18">
        <v>0.48934027777777778</v>
      </c>
      <c r="R2472" s="19">
        <v>4.4945680000000002E-2</v>
      </c>
      <c r="W2472" s="1" t="s">
        <v>625</v>
      </c>
      <c r="AB2472" t="s">
        <v>84</v>
      </c>
      <c r="AC2472" t="s">
        <v>1510</v>
      </c>
    </row>
    <row r="2473" spans="1:49" x14ac:dyDescent="0.25">
      <c r="A2473">
        <v>37</v>
      </c>
      <c r="B2473" t="s">
        <v>230</v>
      </c>
      <c r="C2473" t="s">
        <v>201</v>
      </c>
      <c r="D2473">
        <v>6.5650000000000004</v>
      </c>
      <c r="G2473" s="1" t="s">
        <v>78</v>
      </c>
      <c r="H2473" s="1" t="s">
        <v>620</v>
      </c>
      <c r="I2473" s="1" t="s">
        <v>212</v>
      </c>
      <c r="J2473">
        <v>3</v>
      </c>
      <c r="K2473" s="1" t="s">
        <v>954</v>
      </c>
      <c r="L2473">
        <v>7000</v>
      </c>
      <c r="M2473" s="18">
        <v>0.45258101851851856</v>
      </c>
      <c r="N2473">
        <v>8.4381700000000004E-2</v>
      </c>
      <c r="O2473">
        <v>6.1239999999999997</v>
      </c>
      <c r="Q2473" s="18">
        <v>0.49012731481481481</v>
      </c>
      <c r="R2473" s="19">
        <v>4.2385619999999999E-2</v>
      </c>
      <c r="W2473" s="1" t="s">
        <v>625</v>
      </c>
      <c r="AB2473" t="s">
        <v>86</v>
      </c>
      <c r="AC2473" t="s">
        <v>1511</v>
      </c>
      <c r="AF2473" t="s">
        <v>150</v>
      </c>
    </row>
    <row r="2474" spans="1:49" x14ac:dyDescent="0.25">
      <c r="A2474">
        <v>38</v>
      </c>
      <c r="B2474" t="s">
        <v>230</v>
      </c>
      <c r="C2474" t="s">
        <v>201</v>
      </c>
      <c r="D2474">
        <v>7.65</v>
      </c>
      <c r="G2474" s="1" t="s">
        <v>78</v>
      </c>
      <c r="H2474" s="1" t="s">
        <v>620</v>
      </c>
      <c r="I2474" s="1" t="s">
        <v>212</v>
      </c>
      <c r="J2474">
        <v>3</v>
      </c>
      <c r="K2474" s="1" t="s">
        <v>954</v>
      </c>
      <c r="L2474">
        <v>7000</v>
      </c>
      <c r="M2474" s="18">
        <v>0.45340277777777777</v>
      </c>
      <c r="N2474" s="19">
        <v>9.9199609999999994E-2</v>
      </c>
      <c r="O2474">
        <v>7.2519999999999998</v>
      </c>
      <c r="Q2474" s="18">
        <v>0.4914351851851852</v>
      </c>
      <c r="R2474" s="19">
        <v>6.568881E-2</v>
      </c>
      <c r="W2474" s="1" t="s">
        <v>625</v>
      </c>
      <c r="AB2474" t="s">
        <v>86</v>
      </c>
      <c r="AC2474" t="s">
        <v>1512</v>
      </c>
      <c r="AF2474" t="s">
        <v>247</v>
      </c>
    </row>
    <row r="2475" spans="1:49" x14ac:dyDescent="0.25">
      <c r="A2475">
        <v>39</v>
      </c>
      <c r="B2475" t="s">
        <v>230</v>
      </c>
      <c r="C2475" t="s">
        <v>201</v>
      </c>
      <c r="D2475">
        <v>6.5979999999999999</v>
      </c>
      <c r="G2475" s="1" t="s">
        <v>78</v>
      </c>
      <c r="H2475" s="1" t="s">
        <v>620</v>
      </c>
      <c r="I2475" s="1" t="s">
        <v>212</v>
      </c>
      <c r="J2475">
        <v>3</v>
      </c>
      <c r="K2475" s="1" t="s">
        <v>954</v>
      </c>
      <c r="L2475">
        <v>7000</v>
      </c>
      <c r="M2475" s="18">
        <v>0.4541782407407407</v>
      </c>
      <c r="N2475" s="19">
        <v>7.7812870000000006E-2</v>
      </c>
      <c r="O2475">
        <v>6.4809999999999999</v>
      </c>
      <c r="Q2475" s="18">
        <v>0.49231481481481482</v>
      </c>
      <c r="R2475" s="19">
        <v>2.8174919999999999E-2</v>
      </c>
      <c r="W2475" s="1" t="s">
        <v>625</v>
      </c>
      <c r="AB2475" t="s">
        <v>84</v>
      </c>
      <c r="AC2475" t="s">
        <v>1513</v>
      </c>
    </row>
    <row r="2476" spans="1:49" x14ac:dyDescent="0.25">
      <c r="A2476">
        <v>40</v>
      </c>
      <c r="B2476" t="s">
        <v>230</v>
      </c>
      <c r="C2476" t="s">
        <v>201</v>
      </c>
      <c r="D2476">
        <v>7.4749999999999996</v>
      </c>
      <c r="G2476" s="1" t="s">
        <v>78</v>
      </c>
      <c r="H2476" s="1" t="s">
        <v>620</v>
      </c>
      <c r="I2476" s="1" t="s">
        <v>212</v>
      </c>
      <c r="J2476">
        <v>3</v>
      </c>
      <c r="K2476" s="1" t="s">
        <v>954</v>
      </c>
      <c r="L2476">
        <v>7000</v>
      </c>
      <c r="M2476" s="18">
        <v>0.45498842592592598</v>
      </c>
      <c r="N2476">
        <v>0.71659459999999997</v>
      </c>
      <c r="O2476">
        <v>7.0410000000000004</v>
      </c>
      <c r="Q2476" s="18">
        <v>0.49312500000000004</v>
      </c>
      <c r="R2476">
        <v>0.63921249999999996</v>
      </c>
      <c r="S2476" s="74">
        <v>6.9050000000000002</v>
      </c>
      <c r="U2476" s="18">
        <v>0.31807870370370367</v>
      </c>
      <c r="V2476">
        <v>0.68954629999999995</v>
      </c>
      <c r="W2476" s="1" t="s">
        <v>625</v>
      </c>
      <c r="AB2476" t="s">
        <v>85</v>
      </c>
      <c r="AC2476" t="s">
        <v>1514</v>
      </c>
      <c r="AD2476" s="8">
        <v>43398</v>
      </c>
      <c r="AE2476">
        <v>32</v>
      </c>
      <c r="AF2476" t="s">
        <v>129</v>
      </c>
      <c r="AG2476" t="s">
        <v>956</v>
      </c>
      <c r="AH2476" s="8">
        <v>43398</v>
      </c>
      <c r="AI2476">
        <v>1</v>
      </c>
      <c r="AJ2476">
        <v>1</v>
      </c>
      <c r="AK2476" s="53">
        <v>0.68055555555555547</v>
      </c>
      <c r="AL2476" s="8">
        <v>43406</v>
      </c>
      <c r="AM2476" s="53">
        <v>0.83333333333333337</v>
      </c>
      <c r="AO2476">
        <v>6</v>
      </c>
      <c r="AP2476">
        <v>15</v>
      </c>
      <c r="AQ2476" s="8">
        <v>43406</v>
      </c>
      <c r="AR2476" s="53">
        <v>0.83333333333333337</v>
      </c>
      <c r="AS2476" s="8">
        <v>43483</v>
      </c>
      <c r="AT2476" s="53">
        <v>0.85416666666666663</v>
      </c>
      <c r="AV2476" s="8">
        <v>43483</v>
      </c>
      <c r="AW2476">
        <v>0</v>
      </c>
    </row>
    <row r="2477" spans="1:49" x14ac:dyDescent="0.25">
      <c r="A2477">
        <v>41</v>
      </c>
      <c r="B2477" t="s">
        <v>230</v>
      </c>
      <c r="C2477" t="s">
        <v>201</v>
      </c>
      <c r="D2477">
        <v>7.8650000000000002</v>
      </c>
      <c r="G2477" s="1" t="s">
        <v>78</v>
      </c>
      <c r="H2477" s="1" t="s">
        <v>620</v>
      </c>
      <c r="I2477" s="1" t="s">
        <v>212</v>
      </c>
      <c r="J2477">
        <v>3</v>
      </c>
      <c r="K2477" s="1" t="s">
        <v>954</v>
      </c>
      <c r="L2477">
        <v>7000</v>
      </c>
      <c r="M2477" s="18">
        <v>0.45582175925925927</v>
      </c>
      <c r="N2477">
        <v>0.57478739999999995</v>
      </c>
      <c r="O2477">
        <v>7.3540000000000001</v>
      </c>
      <c r="Q2477" s="18">
        <v>0.49417824074074074</v>
      </c>
      <c r="R2477">
        <v>0.52399280000000004</v>
      </c>
      <c r="S2477" s="74">
        <v>7.2359999999999998</v>
      </c>
      <c r="U2477" s="18">
        <v>0.31916666666666665</v>
      </c>
      <c r="V2477">
        <v>0.60386600000000001</v>
      </c>
      <c r="W2477" s="1" t="s">
        <v>625</v>
      </c>
      <c r="AB2477" t="s">
        <v>85</v>
      </c>
      <c r="AC2477" t="s">
        <v>1515</v>
      </c>
      <c r="AD2477" s="8">
        <v>43398</v>
      </c>
      <c r="AE2477">
        <v>32</v>
      </c>
      <c r="AF2477" t="s">
        <v>149</v>
      </c>
      <c r="AG2477" t="s">
        <v>956</v>
      </c>
      <c r="AH2477" s="8">
        <v>43398</v>
      </c>
      <c r="AI2477">
        <v>7</v>
      </c>
      <c r="AJ2477">
        <v>1</v>
      </c>
      <c r="AK2477" s="53">
        <v>0.68055555555555547</v>
      </c>
      <c r="AL2477" s="8">
        <v>43406</v>
      </c>
      <c r="AM2477" s="53">
        <v>0.83333333333333337</v>
      </c>
      <c r="AO2477">
        <v>6</v>
      </c>
      <c r="AP2477">
        <v>14</v>
      </c>
      <c r="AQ2477" s="8">
        <v>43406</v>
      </c>
      <c r="AR2477" s="53">
        <v>0.83333333333333337</v>
      </c>
      <c r="AS2477" s="8">
        <v>43483</v>
      </c>
      <c r="AT2477" s="53">
        <v>0.85416666666666663</v>
      </c>
      <c r="AV2477" s="8">
        <v>43483</v>
      </c>
      <c r="AW2477">
        <v>0</v>
      </c>
    </row>
    <row r="2478" spans="1:49" x14ac:dyDescent="0.25">
      <c r="A2478">
        <v>42</v>
      </c>
      <c r="B2478" t="s">
        <v>230</v>
      </c>
      <c r="C2478" t="s">
        <v>201</v>
      </c>
      <c r="D2478">
        <v>8.1940000000000008</v>
      </c>
      <c r="G2478" s="1" t="s">
        <v>78</v>
      </c>
      <c r="H2478" s="1" t="s">
        <v>620</v>
      </c>
      <c r="I2478" s="1" t="s">
        <v>212</v>
      </c>
      <c r="J2478">
        <v>3</v>
      </c>
      <c r="K2478" s="1" t="s">
        <v>954</v>
      </c>
      <c r="L2478">
        <v>7000</v>
      </c>
      <c r="M2478" s="18">
        <v>0.45679398148148148</v>
      </c>
      <c r="N2478" s="19">
        <v>7.2074760000000002E-2</v>
      </c>
      <c r="O2478">
        <v>7.7770000000000001</v>
      </c>
      <c r="Q2478" s="18">
        <v>0.49505787037037036</v>
      </c>
      <c r="R2478" s="19">
        <v>9.0370010000000001E-2</v>
      </c>
      <c r="W2478" s="1" t="s">
        <v>625</v>
      </c>
      <c r="AB2478" t="s">
        <v>86</v>
      </c>
      <c r="AC2478" t="s">
        <v>1516</v>
      </c>
      <c r="AF2478" t="s">
        <v>178</v>
      </c>
    </row>
    <row r="2479" spans="1:49" x14ac:dyDescent="0.25">
      <c r="A2479">
        <v>43</v>
      </c>
      <c r="B2479" t="s">
        <v>230</v>
      </c>
      <c r="C2479" t="s">
        <v>201</v>
      </c>
      <c r="D2479">
        <v>5.9669999999999996</v>
      </c>
      <c r="G2479" s="1" t="s">
        <v>78</v>
      </c>
      <c r="H2479" s="1" t="s">
        <v>620</v>
      </c>
      <c r="I2479" s="1" t="s">
        <v>212</v>
      </c>
      <c r="J2479">
        <v>3</v>
      </c>
      <c r="K2479" s="1" t="s">
        <v>954</v>
      </c>
      <c r="L2479">
        <v>7000</v>
      </c>
      <c r="M2479" s="18">
        <v>0.45760416666666665</v>
      </c>
      <c r="N2479">
        <v>4.7905700000000002E-2</v>
      </c>
      <c r="O2479">
        <v>5.6890000000000001</v>
      </c>
      <c r="Q2479" s="18">
        <v>0.49596064814814816</v>
      </c>
      <c r="R2479" s="19">
        <v>2.636581E-2</v>
      </c>
      <c r="W2479" s="1" t="s">
        <v>625</v>
      </c>
      <c r="AB2479" t="s">
        <v>86</v>
      </c>
      <c r="AC2479" t="s">
        <v>1517</v>
      </c>
      <c r="AF2479" t="s">
        <v>161</v>
      </c>
    </row>
    <row r="2480" spans="1:49" x14ac:dyDescent="0.25">
      <c r="A2480">
        <v>44</v>
      </c>
      <c r="B2480" t="s">
        <v>230</v>
      </c>
      <c r="C2480" t="s">
        <v>201</v>
      </c>
      <c r="D2480">
        <v>9.4060000000000006</v>
      </c>
      <c r="G2480" s="1" t="s">
        <v>78</v>
      </c>
      <c r="H2480" s="1" t="s">
        <v>620</v>
      </c>
      <c r="I2480" s="1" t="s">
        <v>212</v>
      </c>
      <c r="J2480">
        <v>3</v>
      </c>
      <c r="K2480" s="1" t="s">
        <v>954</v>
      </c>
      <c r="L2480">
        <v>7000</v>
      </c>
      <c r="M2480" s="18">
        <v>0.45872685185185186</v>
      </c>
      <c r="N2480">
        <v>0.124524</v>
      </c>
      <c r="O2480">
        <v>8.8049999999999997</v>
      </c>
      <c r="Q2480" s="18">
        <v>0.49699074074074073</v>
      </c>
      <c r="R2480" s="19">
        <v>4.9807610000000002E-2</v>
      </c>
      <c r="W2480" s="1" t="s">
        <v>625</v>
      </c>
      <c r="AB2480" t="s">
        <v>84</v>
      </c>
      <c r="AC2480" t="s">
        <v>1518</v>
      </c>
    </row>
    <row r="2481" spans="1:32" x14ac:dyDescent="0.25">
      <c r="A2481">
        <v>45</v>
      </c>
      <c r="B2481" t="s">
        <v>230</v>
      </c>
      <c r="C2481" t="s">
        <v>201</v>
      </c>
      <c r="D2481">
        <v>6.0510000000000002</v>
      </c>
      <c r="G2481" s="1" t="s">
        <v>78</v>
      </c>
      <c r="H2481" s="1" t="s">
        <v>620</v>
      </c>
      <c r="I2481" s="1" t="s">
        <v>212</v>
      </c>
      <c r="J2481">
        <v>3</v>
      </c>
      <c r="K2481" s="1" t="s">
        <v>954</v>
      </c>
      <c r="L2481">
        <v>7000</v>
      </c>
      <c r="M2481" s="18">
        <v>0.4597222222222222</v>
      </c>
      <c r="N2481" s="19">
        <v>6.7675449999999998E-2</v>
      </c>
      <c r="O2481">
        <v>5.7869999999999999</v>
      </c>
      <c r="Q2481" s="18">
        <v>0.49791666666666662</v>
      </c>
      <c r="R2481" s="19">
        <v>3.7181770000000003E-2</v>
      </c>
      <c r="W2481" s="1" t="s">
        <v>625</v>
      </c>
      <c r="AB2481" t="s">
        <v>84</v>
      </c>
      <c r="AC2481" t="s">
        <v>1519</v>
      </c>
    </row>
    <row r="2482" spans="1:32" x14ac:dyDescent="0.25">
      <c r="A2482">
        <v>46</v>
      </c>
      <c r="B2482" t="s">
        <v>230</v>
      </c>
      <c r="C2482" t="s">
        <v>608</v>
      </c>
      <c r="G2482" s="1" t="s">
        <v>78</v>
      </c>
      <c r="H2482" s="1" t="s">
        <v>620</v>
      </c>
      <c r="I2482" s="1" t="s">
        <v>212</v>
      </c>
      <c r="J2482">
        <v>3</v>
      </c>
      <c r="K2482" s="1" t="s">
        <v>954</v>
      </c>
      <c r="L2482">
        <v>7000</v>
      </c>
      <c r="M2482" s="18">
        <v>0.46057870370370368</v>
      </c>
      <c r="N2482" s="19">
        <v>7.0292269999999999E-3</v>
      </c>
      <c r="Q2482" s="18">
        <v>0.49884259259259256</v>
      </c>
      <c r="R2482" s="19">
        <v>6.985509E-3</v>
      </c>
      <c r="U2482" s="18">
        <v>0.32001157407407405</v>
      </c>
      <c r="V2482" s="19">
        <v>6.1716139999999997E-3</v>
      </c>
      <c r="W2482" s="1" t="s">
        <v>625</v>
      </c>
    </row>
    <row r="2483" spans="1:32" x14ac:dyDescent="0.25">
      <c r="A2483">
        <v>47</v>
      </c>
      <c r="B2483" t="s">
        <v>230</v>
      </c>
      <c r="C2483" t="s">
        <v>608</v>
      </c>
      <c r="E2483" s="1" t="s">
        <v>1162</v>
      </c>
      <c r="G2483" s="1" t="s">
        <v>78</v>
      </c>
      <c r="H2483" s="1" t="s">
        <v>620</v>
      </c>
      <c r="I2483" s="1" t="s">
        <v>212</v>
      </c>
      <c r="J2483">
        <v>3</v>
      </c>
      <c r="K2483" s="1" t="s">
        <v>954</v>
      </c>
      <c r="L2483">
        <v>7000</v>
      </c>
      <c r="M2483" s="18">
        <v>0.46136574074074077</v>
      </c>
      <c r="N2483" s="19">
        <v>8.7270349999999993E-3</v>
      </c>
      <c r="P2483" s="53">
        <v>0.64583333333333337</v>
      </c>
      <c r="Q2483" s="18">
        <v>0.4997685185185185</v>
      </c>
      <c r="R2483" s="19">
        <v>9.9097660000000004E-3</v>
      </c>
      <c r="T2483" s="53">
        <v>0.47222222222222227</v>
      </c>
      <c r="U2483" s="18">
        <v>0.32060185185185186</v>
      </c>
      <c r="V2483" s="19">
        <v>6.6429949999999996E-3</v>
      </c>
      <c r="W2483" s="1" t="s">
        <v>625</v>
      </c>
    </row>
    <row r="2484" spans="1:32" x14ac:dyDescent="0.25">
      <c r="A2484">
        <v>1</v>
      </c>
      <c r="B2484" t="s">
        <v>229</v>
      </c>
      <c r="C2484" t="s">
        <v>201</v>
      </c>
      <c r="D2484">
        <v>6.5060000000000002</v>
      </c>
      <c r="E2484" s="1" t="s">
        <v>1163</v>
      </c>
      <c r="G2484" s="1" t="s">
        <v>78</v>
      </c>
      <c r="H2484" s="1" t="s">
        <v>620</v>
      </c>
      <c r="I2484" s="1" t="s">
        <v>212</v>
      </c>
      <c r="J2484">
        <v>3</v>
      </c>
      <c r="K2484" s="1" t="s">
        <v>954</v>
      </c>
      <c r="L2484">
        <v>6262</v>
      </c>
      <c r="M2484" s="18">
        <v>0.42275462962962962</v>
      </c>
      <c r="N2484">
        <v>1.1509</v>
      </c>
      <c r="O2484">
        <v>5.5620000000000003</v>
      </c>
      <c r="P2484" s="53">
        <v>0.61875000000000002</v>
      </c>
      <c r="Q2484" s="18">
        <v>0.45699074074074075</v>
      </c>
      <c r="R2484">
        <v>0.39368360000000002</v>
      </c>
      <c r="W2484" s="1" t="s">
        <v>625</v>
      </c>
      <c r="AB2484" t="s">
        <v>86</v>
      </c>
      <c r="AC2484" t="s">
        <v>1520</v>
      </c>
      <c r="AF2484" t="s">
        <v>154</v>
      </c>
    </row>
    <row r="2485" spans="1:32" x14ac:dyDescent="0.25">
      <c r="A2485">
        <v>2</v>
      </c>
      <c r="B2485" t="s">
        <v>229</v>
      </c>
      <c r="C2485" t="s">
        <v>201</v>
      </c>
      <c r="D2485">
        <v>7.1639999999999997</v>
      </c>
      <c r="G2485" s="1" t="s">
        <v>78</v>
      </c>
      <c r="H2485" s="1" t="s">
        <v>620</v>
      </c>
      <c r="I2485" s="1" t="s">
        <v>212</v>
      </c>
      <c r="J2485">
        <v>3</v>
      </c>
      <c r="K2485" s="1" t="s">
        <v>954</v>
      </c>
      <c r="L2485">
        <v>6262</v>
      </c>
      <c r="M2485" s="18">
        <v>0.42377314814814815</v>
      </c>
      <c r="N2485">
        <v>0.1901053</v>
      </c>
      <c r="O2485">
        <v>6.7910000000000004</v>
      </c>
      <c r="Q2485" s="18">
        <v>0.45804398148148145</v>
      </c>
      <c r="R2485">
        <v>0.1233834</v>
      </c>
      <c r="W2485" s="1" t="s">
        <v>625</v>
      </c>
      <c r="AB2485" t="s">
        <v>84</v>
      </c>
      <c r="AC2485" t="s">
        <v>1521</v>
      </c>
    </row>
    <row r="2486" spans="1:32" x14ac:dyDescent="0.25">
      <c r="A2486">
        <v>3</v>
      </c>
      <c r="B2486" t="s">
        <v>229</v>
      </c>
      <c r="C2486" t="s">
        <v>201</v>
      </c>
      <c r="D2486">
        <v>7.3959999999999999</v>
      </c>
      <c r="G2486" s="1" t="s">
        <v>78</v>
      </c>
      <c r="H2486" s="1" t="s">
        <v>620</v>
      </c>
      <c r="I2486" s="1" t="s">
        <v>212</v>
      </c>
      <c r="J2486">
        <v>3</v>
      </c>
      <c r="K2486" s="1" t="s">
        <v>954</v>
      </c>
      <c r="L2486">
        <v>6262</v>
      </c>
      <c r="M2486" s="18">
        <v>0.42459490740740741</v>
      </c>
      <c r="N2486">
        <v>0.17960690000000001</v>
      </c>
      <c r="O2486">
        <v>6.9829999999999997</v>
      </c>
      <c r="Q2486" s="18">
        <v>0.45891203703703703</v>
      </c>
      <c r="R2486" s="19">
        <v>6.6846710000000004E-2</v>
      </c>
      <c r="W2486" s="1" t="s">
        <v>625</v>
      </c>
      <c r="AB2486" t="s">
        <v>86</v>
      </c>
      <c r="AC2486" t="s">
        <v>1522</v>
      </c>
      <c r="AF2486" t="s">
        <v>138</v>
      </c>
    </row>
    <row r="2487" spans="1:32" x14ac:dyDescent="0.25">
      <c r="A2487">
        <v>4</v>
      </c>
      <c r="B2487" t="s">
        <v>229</v>
      </c>
      <c r="C2487" t="s">
        <v>201</v>
      </c>
      <c r="D2487">
        <v>6.7469999999999999</v>
      </c>
      <c r="G2487" s="1" t="s">
        <v>78</v>
      </c>
      <c r="H2487" s="1" t="s">
        <v>620</v>
      </c>
      <c r="I2487" s="1" t="s">
        <v>212</v>
      </c>
      <c r="J2487">
        <v>3</v>
      </c>
      <c r="K2487" s="1" t="s">
        <v>954</v>
      </c>
      <c r="L2487">
        <v>6262</v>
      </c>
      <c r="M2487" s="18">
        <v>0.42550925925925925</v>
      </c>
      <c r="N2487">
        <v>0.1107112</v>
      </c>
      <c r="O2487">
        <v>6.52</v>
      </c>
      <c r="Q2487" s="18">
        <v>0.45973379629629635</v>
      </c>
      <c r="R2487" s="19">
        <v>6.3742160000000006E-2</v>
      </c>
      <c r="S2487" s="74">
        <v>6.4779999999999998</v>
      </c>
      <c r="T2487" s="53">
        <v>0.47222222222222227</v>
      </c>
      <c r="U2487" s="18">
        <v>0.30239583333333336</v>
      </c>
      <c r="V2487" s="19">
        <v>5.8516480000000003E-2</v>
      </c>
      <c r="W2487" s="1" t="s">
        <v>625</v>
      </c>
      <c r="AB2487" t="s">
        <v>85</v>
      </c>
      <c r="AC2487" t="s">
        <v>1523</v>
      </c>
      <c r="AF2487" t="s">
        <v>135</v>
      </c>
    </row>
    <row r="2488" spans="1:32" x14ac:dyDescent="0.25">
      <c r="A2488">
        <v>5</v>
      </c>
      <c r="B2488" t="s">
        <v>229</v>
      </c>
      <c r="C2488" t="s">
        <v>201</v>
      </c>
      <c r="D2488">
        <v>9.3620000000000001</v>
      </c>
      <c r="G2488" s="1" t="s">
        <v>78</v>
      </c>
      <c r="H2488" s="1" t="s">
        <v>620</v>
      </c>
      <c r="I2488" s="1" t="s">
        <v>212</v>
      </c>
      <c r="J2488">
        <v>3</v>
      </c>
      <c r="K2488" s="1" t="s">
        <v>954</v>
      </c>
      <c r="L2488">
        <v>6262</v>
      </c>
      <c r="M2488" s="18">
        <v>0.42623842592592592</v>
      </c>
      <c r="N2488">
        <v>0.27660230000000002</v>
      </c>
      <c r="O2488">
        <v>8.9290000000000003</v>
      </c>
      <c r="Q2488" s="18">
        <v>0.46057870370370368</v>
      </c>
      <c r="R2488">
        <v>0.20304040000000001</v>
      </c>
      <c r="W2488" s="1" t="s">
        <v>625</v>
      </c>
      <c r="AB2488" t="s">
        <v>86</v>
      </c>
      <c r="AC2488" t="s">
        <v>1524</v>
      </c>
      <c r="AF2488" t="s">
        <v>163</v>
      </c>
    </row>
    <row r="2489" spans="1:32" x14ac:dyDescent="0.25">
      <c r="A2489">
        <v>6</v>
      </c>
      <c r="B2489" t="s">
        <v>229</v>
      </c>
      <c r="C2489" t="s">
        <v>201</v>
      </c>
      <c r="D2489">
        <v>5.0519999999999996</v>
      </c>
      <c r="G2489" s="1" t="s">
        <v>78</v>
      </c>
      <c r="H2489" s="1" t="s">
        <v>620</v>
      </c>
      <c r="I2489" s="1" t="s">
        <v>212</v>
      </c>
      <c r="J2489">
        <v>3</v>
      </c>
      <c r="K2489" s="1" t="s">
        <v>954</v>
      </c>
      <c r="L2489">
        <v>6262</v>
      </c>
      <c r="M2489" s="18">
        <v>0.42706018518518518</v>
      </c>
      <c r="N2489">
        <v>0.97851480000000002</v>
      </c>
      <c r="O2489">
        <v>4.4279999999999999</v>
      </c>
      <c r="Q2489" s="18">
        <v>0.4614699074074074</v>
      </c>
      <c r="R2489">
        <v>0.19762370000000001</v>
      </c>
      <c r="S2489" s="74">
        <v>4.3150000000000004</v>
      </c>
      <c r="U2489" s="18">
        <v>0.30355324074074075</v>
      </c>
      <c r="V2489" s="19">
        <v>8.2498169999999996E-2</v>
      </c>
      <c r="W2489" s="1" t="s">
        <v>625</v>
      </c>
      <c r="AB2489" t="s">
        <v>85</v>
      </c>
      <c r="AC2489" t="s">
        <v>1525</v>
      </c>
      <c r="AF2489" t="s">
        <v>239</v>
      </c>
    </row>
    <row r="2490" spans="1:32" x14ac:dyDescent="0.25">
      <c r="A2490">
        <v>7</v>
      </c>
      <c r="B2490" t="s">
        <v>229</v>
      </c>
      <c r="C2490" t="s">
        <v>201</v>
      </c>
      <c r="D2490">
        <v>7.8120000000000003</v>
      </c>
      <c r="G2490" s="1" t="s">
        <v>78</v>
      </c>
      <c r="H2490" s="1" t="s">
        <v>620</v>
      </c>
      <c r="I2490" s="1" t="s">
        <v>212</v>
      </c>
      <c r="J2490">
        <v>3</v>
      </c>
      <c r="K2490" s="1" t="s">
        <v>954</v>
      </c>
      <c r="L2490">
        <v>6262</v>
      </c>
      <c r="M2490" s="18">
        <v>0.42802083333333335</v>
      </c>
      <c r="N2490">
        <v>0.14688129999999999</v>
      </c>
      <c r="O2490">
        <v>7.4420000000000002</v>
      </c>
      <c r="Q2490" s="18">
        <v>0.46233796296296298</v>
      </c>
      <c r="R2490">
        <v>0.1034147</v>
      </c>
      <c r="W2490" s="1" t="s">
        <v>625</v>
      </c>
      <c r="AB2490" t="s">
        <v>84</v>
      </c>
      <c r="AC2490" t="s">
        <v>1526</v>
      </c>
    </row>
    <row r="2491" spans="1:32" x14ac:dyDescent="0.25">
      <c r="A2491">
        <v>8</v>
      </c>
      <c r="B2491" t="s">
        <v>229</v>
      </c>
      <c r="C2491" t="s">
        <v>201</v>
      </c>
      <c r="D2491">
        <v>11.163</v>
      </c>
      <c r="G2491" s="1" t="s">
        <v>78</v>
      </c>
      <c r="H2491" s="1" t="s">
        <v>620</v>
      </c>
      <c r="I2491" s="1" t="s">
        <v>212</v>
      </c>
      <c r="J2491">
        <v>3</v>
      </c>
      <c r="K2491" s="1" t="s">
        <v>954</v>
      </c>
      <c r="L2491">
        <v>6262</v>
      </c>
      <c r="M2491" s="18">
        <v>0.42887731481481484</v>
      </c>
      <c r="N2491">
        <v>0.19148100000000001</v>
      </c>
      <c r="O2491">
        <v>10.525</v>
      </c>
      <c r="Q2491" s="18">
        <v>0.46324074074074079</v>
      </c>
      <c r="R2491" s="19">
        <v>7.3548810000000006E-2</v>
      </c>
      <c r="W2491" s="1" t="s">
        <v>625</v>
      </c>
      <c r="AB2491" t="s">
        <v>84</v>
      </c>
      <c r="AC2491" t="s">
        <v>1527</v>
      </c>
    </row>
    <row r="2492" spans="1:32" x14ac:dyDescent="0.25">
      <c r="A2492">
        <v>9</v>
      </c>
      <c r="B2492" t="s">
        <v>229</v>
      </c>
      <c r="C2492" t="s">
        <v>201</v>
      </c>
      <c r="D2492">
        <v>7.05</v>
      </c>
      <c r="G2492" s="1" t="s">
        <v>78</v>
      </c>
      <c r="H2492" s="1" t="s">
        <v>620</v>
      </c>
      <c r="I2492" s="1" t="s">
        <v>212</v>
      </c>
      <c r="J2492">
        <v>3</v>
      </c>
      <c r="K2492" s="1" t="s">
        <v>954</v>
      </c>
      <c r="L2492">
        <v>6262</v>
      </c>
      <c r="M2492" s="18">
        <v>0.42967592592592596</v>
      </c>
      <c r="N2492" s="19">
        <v>8.3278249999999998E-2</v>
      </c>
      <c r="O2492">
        <v>6.9459999999999997</v>
      </c>
      <c r="Q2492" s="18">
        <v>0.46408564814814812</v>
      </c>
      <c r="R2492">
        <v>7.2100800000000007E-2</v>
      </c>
      <c r="W2492" s="1" t="s">
        <v>625</v>
      </c>
      <c r="AB2492" t="s">
        <v>86</v>
      </c>
      <c r="AC2492" t="s">
        <v>1528</v>
      </c>
      <c r="AF2492" t="s">
        <v>142</v>
      </c>
    </row>
    <row r="2493" spans="1:32" x14ac:dyDescent="0.25">
      <c r="A2493">
        <v>10</v>
      </c>
      <c r="B2493" t="s">
        <v>229</v>
      </c>
      <c r="C2493" t="s">
        <v>201</v>
      </c>
      <c r="D2493">
        <v>6.819</v>
      </c>
      <c r="G2493" s="1" t="s">
        <v>78</v>
      </c>
      <c r="H2493" s="1" t="s">
        <v>620</v>
      </c>
      <c r="I2493" s="1" t="s">
        <v>212</v>
      </c>
      <c r="J2493">
        <v>3</v>
      </c>
      <c r="K2493" s="1" t="s">
        <v>954</v>
      </c>
      <c r="L2493">
        <v>6262</v>
      </c>
      <c r="M2493" s="18">
        <v>0.4304398148148148</v>
      </c>
      <c r="N2493">
        <v>0.13256290000000001</v>
      </c>
      <c r="O2493">
        <v>6.3689999999999998</v>
      </c>
      <c r="Q2493" s="18">
        <v>0.46488425925925925</v>
      </c>
      <c r="R2493" s="19">
        <v>5.4609289999999998E-2</v>
      </c>
      <c r="W2493" s="1" t="s">
        <v>625</v>
      </c>
      <c r="AB2493" t="s">
        <v>86</v>
      </c>
      <c r="AC2493" t="s">
        <v>1529</v>
      </c>
      <c r="AF2493" t="s">
        <v>238</v>
      </c>
    </row>
    <row r="2494" spans="1:32" x14ac:dyDescent="0.25">
      <c r="A2494">
        <v>11</v>
      </c>
      <c r="B2494" t="s">
        <v>229</v>
      </c>
      <c r="C2494" t="s">
        <v>201</v>
      </c>
      <c r="D2494">
        <v>7.01</v>
      </c>
      <c r="G2494" s="1" t="s">
        <v>78</v>
      </c>
      <c r="H2494" s="1" t="s">
        <v>620</v>
      </c>
      <c r="I2494" s="1" t="s">
        <v>212</v>
      </c>
      <c r="J2494">
        <v>3</v>
      </c>
      <c r="K2494" s="1" t="s">
        <v>954</v>
      </c>
      <c r="L2494">
        <v>6262</v>
      </c>
      <c r="M2494" s="18">
        <v>0.43114583333333334</v>
      </c>
      <c r="N2494">
        <v>0.16208639999999999</v>
      </c>
      <c r="O2494">
        <v>6.65</v>
      </c>
      <c r="Q2494" s="18">
        <v>0.46568287037037037</v>
      </c>
      <c r="R2494">
        <v>0.1239386</v>
      </c>
      <c r="W2494" s="1" t="s">
        <v>625</v>
      </c>
      <c r="AB2494" t="s">
        <v>84</v>
      </c>
      <c r="AC2494" t="s">
        <v>1530</v>
      </c>
    </row>
    <row r="2495" spans="1:32" x14ac:dyDescent="0.25">
      <c r="A2495">
        <v>12</v>
      </c>
      <c r="B2495" t="s">
        <v>229</v>
      </c>
      <c r="C2495" t="s">
        <v>201</v>
      </c>
      <c r="D2495">
        <v>8.4350000000000005</v>
      </c>
      <c r="G2495" s="1" t="s">
        <v>78</v>
      </c>
      <c r="H2495" s="1" t="s">
        <v>620</v>
      </c>
      <c r="I2495" s="1" t="s">
        <v>212</v>
      </c>
      <c r="J2495">
        <v>3</v>
      </c>
      <c r="K2495" s="1" t="s">
        <v>954</v>
      </c>
      <c r="L2495">
        <v>6262</v>
      </c>
      <c r="M2495" s="18">
        <v>0.43186342592592591</v>
      </c>
      <c r="N2495">
        <v>0.17076659999999999</v>
      </c>
      <c r="O2495">
        <v>8.1790000000000003</v>
      </c>
      <c r="Q2495" s="18">
        <v>0.46649305555555554</v>
      </c>
      <c r="R2495" s="19">
        <v>8.8167579999999995E-2</v>
      </c>
      <c r="W2495" s="1" t="s">
        <v>625</v>
      </c>
      <c r="AB2495" t="s">
        <v>84</v>
      </c>
      <c r="AC2495" t="s">
        <v>1531</v>
      </c>
    </row>
    <row r="2496" spans="1:32" x14ac:dyDescent="0.25">
      <c r="A2496">
        <v>13</v>
      </c>
      <c r="B2496" t="s">
        <v>229</v>
      </c>
      <c r="C2496" t="s">
        <v>201</v>
      </c>
      <c r="D2496">
        <v>6.1180000000000003</v>
      </c>
      <c r="G2496" s="1" t="s">
        <v>78</v>
      </c>
      <c r="H2496" s="1" t="s">
        <v>620</v>
      </c>
      <c r="I2496" s="1" t="s">
        <v>212</v>
      </c>
      <c r="J2496">
        <v>3</v>
      </c>
      <c r="K2496" s="1" t="s">
        <v>954</v>
      </c>
      <c r="L2496">
        <v>6262</v>
      </c>
      <c r="M2496" s="18">
        <v>0.43267361111111113</v>
      </c>
      <c r="N2496">
        <v>0.1330548</v>
      </c>
      <c r="O2496">
        <v>5.75</v>
      </c>
      <c r="Q2496" s="18">
        <v>0.46738425925925925</v>
      </c>
      <c r="R2496" s="19">
        <v>8.9801690000000003E-2</v>
      </c>
      <c r="S2496" s="74">
        <v>5.7160000000000002</v>
      </c>
      <c r="U2496" s="18">
        <v>0.30435185185185182</v>
      </c>
      <c r="V2496" s="19">
        <v>4.823156E-2</v>
      </c>
      <c r="W2496" s="1" t="s">
        <v>625</v>
      </c>
      <c r="AB2496" t="s">
        <v>85</v>
      </c>
      <c r="AC2496" t="s">
        <v>1532</v>
      </c>
      <c r="AF2496" t="s">
        <v>303</v>
      </c>
    </row>
    <row r="2497" spans="1:32" x14ac:dyDescent="0.25">
      <c r="A2497">
        <v>14</v>
      </c>
      <c r="B2497" t="s">
        <v>229</v>
      </c>
      <c r="C2497" t="s">
        <v>201</v>
      </c>
      <c r="D2497">
        <v>7.1120000000000001</v>
      </c>
      <c r="G2497" s="1" t="s">
        <v>78</v>
      </c>
      <c r="H2497" s="1" t="s">
        <v>620</v>
      </c>
      <c r="I2497" s="1" t="s">
        <v>212</v>
      </c>
      <c r="J2497">
        <v>3</v>
      </c>
      <c r="K2497" s="1" t="s">
        <v>954</v>
      </c>
      <c r="L2497">
        <v>6262</v>
      </c>
      <c r="M2497" s="18">
        <v>0.43336805555555552</v>
      </c>
      <c r="N2497">
        <v>0.1760815</v>
      </c>
      <c r="O2497">
        <v>6.7729999999999997</v>
      </c>
      <c r="Q2497" s="18">
        <v>0.4682291666666667</v>
      </c>
      <c r="R2497">
        <v>0.1099863</v>
      </c>
      <c r="W2497" s="1" t="s">
        <v>625</v>
      </c>
      <c r="AB2497" t="s">
        <v>86</v>
      </c>
      <c r="AC2497" t="s">
        <v>1533</v>
      </c>
      <c r="AF2497" t="s">
        <v>249</v>
      </c>
    </row>
    <row r="2498" spans="1:32" x14ac:dyDescent="0.25">
      <c r="A2498">
        <v>15</v>
      </c>
      <c r="B2498" t="s">
        <v>229</v>
      </c>
      <c r="C2498" t="s">
        <v>201</v>
      </c>
      <c r="D2498">
        <v>7.3120000000000003</v>
      </c>
      <c r="G2498" s="1" t="s">
        <v>78</v>
      </c>
      <c r="H2498" s="1" t="s">
        <v>620</v>
      </c>
      <c r="I2498" s="1" t="s">
        <v>212</v>
      </c>
      <c r="J2498">
        <v>3</v>
      </c>
      <c r="K2498" s="1" t="s">
        <v>954</v>
      </c>
      <c r="L2498">
        <v>6262</v>
      </c>
      <c r="M2498" s="18">
        <v>0.43412037037037038</v>
      </c>
      <c r="N2498">
        <v>0.66693970000000002</v>
      </c>
      <c r="O2498">
        <v>3.4430000000000001</v>
      </c>
      <c r="Q2498" s="18">
        <v>0.46912037037037035</v>
      </c>
      <c r="R2498" s="19">
        <v>2.2116190000000001E-2</v>
      </c>
      <c r="S2498" s="74">
        <v>3.2650000000000001</v>
      </c>
      <c r="U2498" s="18">
        <v>0.30523148148148149</v>
      </c>
      <c r="V2498" s="19">
        <v>1.7960540000000001E-2</v>
      </c>
      <c r="W2498" s="1" t="s">
        <v>625</v>
      </c>
      <c r="AB2498" t="s">
        <v>85</v>
      </c>
      <c r="AC2498" t="s">
        <v>1534</v>
      </c>
      <c r="AF2498" t="s">
        <v>305</v>
      </c>
    </row>
    <row r="2499" spans="1:32" x14ac:dyDescent="0.25">
      <c r="A2499">
        <v>16</v>
      </c>
      <c r="B2499" t="s">
        <v>229</v>
      </c>
      <c r="C2499" t="s">
        <v>201</v>
      </c>
      <c r="D2499">
        <v>7.0309999999999997</v>
      </c>
      <c r="G2499" s="1" t="s">
        <v>78</v>
      </c>
      <c r="H2499" s="1" t="s">
        <v>620</v>
      </c>
      <c r="I2499" s="1" t="s">
        <v>212</v>
      </c>
      <c r="J2499">
        <v>3</v>
      </c>
      <c r="K2499" s="1" t="s">
        <v>954</v>
      </c>
      <c r="L2499">
        <v>6262</v>
      </c>
      <c r="M2499" s="18">
        <v>0.43510416666666668</v>
      </c>
      <c r="N2499">
        <v>0.19125310000000001</v>
      </c>
      <c r="O2499">
        <v>6.6059999999999999</v>
      </c>
      <c r="Q2499" s="18">
        <v>0.46991898148148148</v>
      </c>
      <c r="R2499" s="19">
        <v>8.0560740000000006E-2</v>
      </c>
      <c r="S2499" s="74">
        <v>6.569</v>
      </c>
      <c r="U2499" s="18">
        <v>0.30591435185185184</v>
      </c>
      <c r="V2499">
        <v>0.1085783</v>
      </c>
      <c r="W2499" s="1" t="s">
        <v>625</v>
      </c>
      <c r="AB2499" t="s">
        <v>85</v>
      </c>
      <c r="AC2499" t="s">
        <v>1535</v>
      </c>
      <c r="AF2499" t="s">
        <v>157</v>
      </c>
    </row>
    <row r="2500" spans="1:32" x14ac:dyDescent="0.25">
      <c r="A2500">
        <v>17</v>
      </c>
      <c r="B2500" t="s">
        <v>229</v>
      </c>
      <c r="C2500" t="s">
        <v>201</v>
      </c>
      <c r="D2500">
        <v>6.6639999999999997</v>
      </c>
      <c r="G2500" s="1" t="s">
        <v>78</v>
      </c>
      <c r="H2500" s="1" t="s">
        <v>620</v>
      </c>
      <c r="I2500" s="1" t="s">
        <v>212</v>
      </c>
      <c r="J2500">
        <v>3</v>
      </c>
      <c r="K2500" s="1" t="s">
        <v>954</v>
      </c>
      <c r="L2500">
        <v>6262</v>
      </c>
      <c r="M2500" s="18">
        <v>0.43592592592592588</v>
      </c>
      <c r="N2500">
        <v>0.14574860000000001</v>
      </c>
      <c r="O2500">
        <v>6.2439999999999998</v>
      </c>
      <c r="Q2500" s="18">
        <v>0.47076388888888893</v>
      </c>
      <c r="R2500" s="19">
        <v>7.4708689999999994E-2</v>
      </c>
      <c r="S2500" s="74">
        <v>6.2069999999999999</v>
      </c>
      <c r="U2500" s="18">
        <v>0.30686342592592591</v>
      </c>
      <c r="V2500">
        <v>0.11349579999999999</v>
      </c>
      <c r="W2500" s="1" t="s">
        <v>625</v>
      </c>
      <c r="AB2500" t="s">
        <v>85</v>
      </c>
      <c r="AC2500" t="s">
        <v>1536</v>
      </c>
      <c r="AF2500" t="s">
        <v>252</v>
      </c>
    </row>
    <row r="2501" spans="1:32" x14ac:dyDescent="0.25">
      <c r="A2501">
        <v>18</v>
      </c>
      <c r="B2501" t="s">
        <v>229</v>
      </c>
      <c r="C2501" t="s">
        <v>201</v>
      </c>
      <c r="D2501">
        <v>10.978999999999999</v>
      </c>
      <c r="G2501" s="1" t="s">
        <v>78</v>
      </c>
      <c r="H2501" s="1" t="s">
        <v>620</v>
      </c>
      <c r="I2501" s="1" t="s">
        <v>212</v>
      </c>
      <c r="J2501">
        <v>3</v>
      </c>
      <c r="K2501" s="1" t="s">
        <v>954</v>
      </c>
      <c r="L2501">
        <v>6262</v>
      </c>
      <c r="M2501" s="18">
        <v>0.43673611111111116</v>
      </c>
      <c r="N2501">
        <v>0.2216351</v>
      </c>
      <c r="O2501">
        <v>10.494999999999999</v>
      </c>
      <c r="Q2501" s="18">
        <v>0.47156250000000005</v>
      </c>
      <c r="R2501">
        <v>9.9443599999999993E-2</v>
      </c>
      <c r="S2501" s="74">
        <v>10.444000000000001</v>
      </c>
      <c r="U2501" s="18">
        <v>0.30780092592592595</v>
      </c>
      <c r="V2501">
        <v>0.14098749999999999</v>
      </c>
      <c r="W2501" s="1" t="s">
        <v>625</v>
      </c>
      <c r="AB2501" t="s">
        <v>85</v>
      </c>
      <c r="AC2501" t="s">
        <v>1537</v>
      </c>
      <c r="AF2501" t="s">
        <v>126</v>
      </c>
    </row>
    <row r="2502" spans="1:32" x14ac:dyDescent="0.25">
      <c r="A2502">
        <v>19</v>
      </c>
      <c r="B2502" t="s">
        <v>229</v>
      </c>
      <c r="C2502" t="s">
        <v>201</v>
      </c>
      <c r="D2502">
        <v>12.342000000000001</v>
      </c>
      <c r="G2502" s="1" t="s">
        <v>78</v>
      </c>
      <c r="H2502" s="1" t="s">
        <v>620</v>
      </c>
      <c r="I2502" s="1" t="s">
        <v>212</v>
      </c>
      <c r="J2502">
        <v>3</v>
      </c>
      <c r="K2502" s="1" t="s">
        <v>954</v>
      </c>
      <c r="L2502">
        <v>6262</v>
      </c>
      <c r="M2502" s="18">
        <v>0.43752314814814813</v>
      </c>
      <c r="N2502">
        <v>0.19586870000000001</v>
      </c>
      <c r="O2502">
        <v>11.59</v>
      </c>
      <c r="Q2502" s="18">
        <v>0.47256944444444443</v>
      </c>
      <c r="R2502">
        <v>0.1172791</v>
      </c>
      <c r="W2502" s="1" t="s">
        <v>625</v>
      </c>
      <c r="AB2502" t="s">
        <v>86</v>
      </c>
      <c r="AC2502" t="s">
        <v>1538</v>
      </c>
      <c r="AF2502" t="s">
        <v>305</v>
      </c>
    </row>
    <row r="2503" spans="1:32" x14ac:dyDescent="0.25">
      <c r="A2503">
        <v>20</v>
      </c>
      <c r="B2503" t="s">
        <v>229</v>
      </c>
      <c r="C2503" t="s">
        <v>201</v>
      </c>
      <c r="D2503">
        <v>9.0739999999999998</v>
      </c>
      <c r="G2503" s="1" t="s">
        <v>78</v>
      </c>
      <c r="H2503" s="1" t="s">
        <v>620</v>
      </c>
      <c r="I2503" s="1" t="s">
        <v>212</v>
      </c>
      <c r="J2503">
        <v>3</v>
      </c>
      <c r="K2503" s="1" t="s">
        <v>954</v>
      </c>
      <c r="L2503">
        <v>6262</v>
      </c>
      <c r="M2503" s="18">
        <v>0.43832175925925926</v>
      </c>
      <c r="N2503" s="19">
        <v>9.9390939999999997E-2</v>
      </c>
      <c r="O2503">
        <v>8.4410000000000007</v>
      </c>
      <c r="Q2503" s="18">
        <v>0.47356481481481483</v>
      </c>
      <c r="R2503">
        <v>0.139732</v>
      </c>
      <c r="W2503" s="1" t="s">
        <v>625</v>
      </c>
      <c r="AB2503" t="s">
        <v>86</v>
      </c>
      <c r="AC2503" t="s">
        <v>1539</v>
      </c>
      <c r="AF2503" t="s">
        <v>250</v>
      </c>
    </row>
    <row r="2504" spans="1:32" x14ac:dyDescent="0.25">
      <c r="A2504">
        <v>21</v>
      </c>
      <c r="B2504" t="s">
        <v>229</v>
      </c>
      <c r="C2504" t="s">
        <v>201</v>
      </c>
      <c r="D2504">
        <v>8.8789999999999996</v>
      </c>
      <c r="G2504" s="1" t="s">
        <v>78</v>
      </c>
      <c r="H2504" s="1" t="s">
        <v>620</v>
      </c>
      <c r="I2504" s="1" t="s">
        <v>212</v>
      </c>
      <c r="J2504">
        <v>3</v>
      </c>
      <c r="K2504" s="1" t="s">
        <v>954</v>
      </c>
      <c r="L2504">
        <v>6262</v>
      </c>
      <c r="M2504" s="18">
        <v>0.43902777777777779</v>
      </c>
      <c r="N2504">
        <v>0.17839740000000001</v>
      </c>
      <c r="O2504">
        <v>11.206</v>
      </c>
      <c r="Q2504" s="18">
        <v>0.47458333333333336</v>
      </c>
      <c r="R2504">
        <v>0.10332760000000001</v>
      </c>
      <c r="S2504" s="74">
        <v>11.151</v>
      </c>
      <c r="U2504" s="18">
        <v>0.30876157407407406</v>
      </c>
      <c r="V2504">
        <v>0.18106359999999999</v>
      </c>
      <c r="W2504" s="1" t="s">
        <v>625</v>
      </c>
      <c r="AB2504" t="s">
        <v>85</v>
      </c>
      <c r="AC2504" t="s">
        <v>1540</v>
      </c>
      <c r="AF2504" t="s">
        <v>289</v>
      </c>
    </row>
    <row r="2505" spans="1:32" x14ac:dyDescent="0.25">
      <c r="A2505">
        <v>22</v>
      </c>
      <c r="B2505" t="s">
        <v>229</v>
      </c>
      <c r="C2505" t="s">
        <v>201</v>
      </c>
      <c r="D2505">
        <v>11.736000000000001</v>
      </c>
      <c r="G2505" s="1" t="s">
        <v>78</v>
      </c>
      <c r="H2505" s="1" t="s">
        <v>620</v>
      </c>
      <c r="I2505" s="1" t="s">
        <v>212</v>
      </c>
      <c r="J2505">
        <v>3</v>
      </c>
      <c r="K2505" s="1" t="s">
        <v>954</v>
      </c>
      <c r="L2505">
        <v>6262</v>
      </c>
      <c r="M2505" s="18">
        <v>0.43995370370370374</v>
      </c>
      <c r="N2505">
        <v>0.30850529999999998</v>
      </c>
      <c r="O2505">
        <v>8.4209999999999994</v>
      </c>
      <c r="Q2505" s="18">
        <v>0.47540509259259256</v>
      </c>
      <c r="R2505">
        <v>0.25516850000000002</v>
      </c>
      <c r="W2505" s="1" t="s">
        <v>625</v>
      </c>
      <c r="AB2505" t="s">
        <v>84</v>
      </c>
      <c r="AC2505" t="s">
        <v>1541</v>
      </c>
    </row>
    <row r="2506" spans="1:32" x14ac:dyDescent="0.25">
      <c r="A2506">
        <v>23</v>
      </c>
      <c r="B2506" t="s">
        <v>229</v>
      </c>
      <c r="C2506" t="s">
        <v>201</v>
      </c>
      <c r="D2506">
        <v>6.0979999999999999</v>
      </c>
      <c r="G2506" s="1" t="s">
        <v>78</v>
      </c>
      <c r="H2506" s="1" t="s">
        <v>620</v>
      </c>
      <c r="I2506" s="1" t="s">
        <v>212</v>
      </c>
      <c r="J2506">
        <v>3</v>
      </c>
      <c r="K2506" s="1" t="s">
        <v>954</v>
      </c>
      <c r="L2506">
        <v>6262</v>
      </c>
      <c r="M2506" s="18">
        <v>0.44079861111111113</v>
      </c>
      <c r="N2506">
        <v>0.12745909999999999</v>
      </c>
      <c r="O2506">
        <v>5.9050000000000002</v>
      </c>
      <c r="Q2506" s="18">
        <v>0.47653935185185187</v>
      </c>
      <c r="R2506">
        <v>0.11685479999999999</v>
      </c>
      <c r="W2506" s="1" t="s">
        <v>625</v>
      </c>
      <c r="AB2506" t="s">
        <v>86</v>
      </c>
      <c r="AC2506" t="s">
        <v>1542</v>
      </c>
      <c r="AF2506" t="s">
        <v>289</v>
      </c>
    </row>
    <row r="2507" spans="1:32" x14ac:dyDescent="0.25">
      <c r="A2507">
        <v>24</v>
      </c>
      <c r="B2507" t="s">
        <v>229</v>
      </c>
      <c r="C2507" t="s">
        <v>201</v>
      </c>
      <c r="D2507">
        <v>9.7629999999999999</v>
      </c>
      <c r="G2507" s="1" t="s">
        <v>78</v>
      </c>
      <c r="H2507" s="1" t="s">
        <v>620</v>
      </c>
      <c r="I2507" s="1" t="s">
        <v>212</v>
      </c>
      <c r="J2507">
        <v>3</v>
      </c>
      <c r="K2507" s="1" t="s">
        <v>954</v>
      </c>
      <c r="L2507">
        <v>6262</v>
      </c>
      <c r="M2507" s="18">
        <v>0.44156250000000002</v>
      </c>
      <c r="N2507">
        <v>1.4229719999999999</v>
      </c>
      <c r="O2507">
        <v>8.9440000000000008</v>
      </c>
      <c r="Q2507" s="18">
        <v>0.47745370370370371</v>
      </c>
      <c r="R2507">
        <v>1.23725</v>
      </c>
      <c r="W2507" s="1" t="s">
        <v>625</v>
      </c>
      <c r="AB2507" t="s">
        <v>86</v>
      </c>
      <c r="AC2507" t="s">
        <v>1543</v>
      </c>
      <c r="AF2507" t="s">
        <v>157</v>
      </c>
    </row>
    <row r="2508" spans="1:32" x14ac:dyDescent="0.25">
      <c r="A2508">
        <v>25</v>
      </c>
      <c r="B2508" t="s">
        <v>229</v>
      </c>
      <c r="C2508" t="s">
        <v>201</v>
      </c>
      <c r="D2508">
        <v>12.084</v>
      </c>
      <c r="G2508" s="1" t="s">
        <v>78</v>
      </c>
      <c r="H2508" s="1" t="s">
        <v>620</v>
      </c>
      <c r="I2508" s="1" t="s">
        <v>212</v>
      </c>
      <c r="J2508">
        <v>3</v>
      </c>
      <c r="K2508" s="1" t="s">
        <v>954</v>
      </c>
      <c r="L2508">
        <v>6262</v>
      </c>
      <c r="M2508" s="18">
        <v>0.44259259259259259</v>
      </c>
      <c r="N2508">
        <v>0.18040400000000001</v>
      </c>
      <c r="O2508">
        <v>11.317</v>
      </c>
      <c r="Q2508" s="18">
        <v>0.47849537037037032</v>
      </c>
      <c r="R2508">
        <v>0.11303059999999999</v>
      </c>
      <c r="W2508" s="1" t="s">
        <v>625</v>
      </c>
      <c r="AB2508" t="s">
        <v>86</v>
      </c>
      <c r="AC2508" t="s">
        <v>1544</v>
      </c>
      <c r="AF2508" t="s">
        <v>128</v>
      </c>
    </row>
    <row r="2509" spans="1:32" x14ac:dyDescent="0.25">
      <c r="A2509">
        <v>26</v>
      </c>
      <c r="B2509" t="s">
        <v>229</v>
      </c>
      <c r="C2509" t="s">
        <v>201</v>
      </c>
      <c r="D2509">
        <v>10.494999999999999</v>
      </c>
      <c r="G2509" s="1" t="s">
        <v>78</v>
      </c>
      <c r="H2509" s="1" t="s">
        <v>620</v>
      </c>
      <c r="I2509" s="1" t="s">
        <v>212</v>
      </c>
      <c r="J2509">
        <v>3</v>
      </c>
      <c r="K2509" s="1" t="s">
        <v>954</v>
      </c>
      <c r="L2509">
        <v>6262</v>
      </c>
      <c r="M2509" s="18">
        <v>0.44343749999999998</v>
      </c>
      <c r="N2509">
        <v>0.1642883</v>
      </c>
      <c r="O2509">
        <v>9.8219999999999992</v>
      </c>
      <c r="Q2509" s="18">
        <v>0.47942129629629626</v>
      </c>
      <c r="R2509">
        <v>0.12537029999999999</v>
      </c>
      <c r="W2509" s="1" t="s">
        <v>625</v>
      </c>
      <c r="AB2509" t="s">
        <v>86</v>
      </c>
      <c r="AC2509" t="s">
        <v>1545</v>
      </c>
      <c r="AF2509" t="s">
        <v>237</v>
      </c>
    </row>
    <row r="2510" spans="1:32" x14ac:dyDescent="0.25">
      <c r="A2510">
        <v>27</v>
      </c>
      <c r="B2510" t="s">
        <v>229</v>
      </c>
      <c r="C2510" t="s">
        <v>201</v>
      </c>
      <c r="D2510">
        <v>10.481</v>
      </c>
      <c r="G2510" s="1" t="s">
        <v>78</v>
      </c>
      <c r="H2510" s="1" t="s">
        <v>620</v>
      </c>
      <c r="I2510" s="1" t="s">
        <v>212</v>
      </c>
      <c r="J2510">
        <v>3</v>
      </c>
      <c r="K2510" s="1" t="s">
        <v>954</v>
      </c>
      <c r="L2510">
        <v>6262</v>
      </c>
      <c r="M2510" s="18">
        <v>0.44427083333333334</v>
      </c>
      <c r="N2510">
        <v>0.1196665</v>
      </c>
      <c r="O2510">
        <v>9.8710000000000004</v>
      </c>
      <c r="Q2510" s="18">
        <v>0.48030092592592594</v>
      </c>
      <c r="R2510" s="19">
        <v>9.9363160000000006E-2</v>
      </c>
      <c r="W2510" s="1" t="s">
        <v>625</v>
      </c>
      <c r="AB2510" t="s">
        <v>86</v>
      </c>
      <c r="AC2510" t="s">
        <v>1546</v>
      </c>
      <c r="AF2510" t="s">
        <v>147</v>
      </c>
    </row>
    <row r="2511" spans="1:32" x14ac:dyDescent="0.25">
      <c r="A2511">
        <v>28</v>
      </c>
      <c r="B2511" t="s">
        <v>229</v>
      </c>
      <c r="C2511" t="s">
        <v>201</v>
      </c>
      <c r="D2511">
        <v>8.5939999999999994</v>
      </c>
      <c r="G2511" s="1" t="s">
        <v>78</v>
      </c>
      <c r="H2511" s="1" t="s">
        <v>620</v>
      </c>
      <c r="I2511" s="1" t="s">
        <v>212</v>
      </c>
      <c r="J2511">
        <v>3</v>
      </c>
      <c r="K2511" s="1" t="s">
        <v>954</v>
      </c>
      <c r="L2511">
        <v>6262</v>
      </c>
      <c r="M2511" s="18">
        <v>0.44502314814814814</v>
      </c>
      <c r="N2511">
        <v>8.86102E-2</v>
      </c>
      <c r="O2511">
        <v>8.2390000000000008</v>
      </c>
      <c r="Q2511" s="18">
        <v>0.48137731481481483</v>
      </c>
      <c r="R2511" s="19">
        <v>5.8236629999999998E-2</v>
      </c>
      <c r="W2511" s="1" t="s">
        <v>625</v>
      </c>
      <c r="AB2511" t="s">
        <v>86</v>
      </c>
      <c r="AC2511" t="s">
        <v>1547</v>
      </c>
      <c r="AF2511" t="s">
        <v>131</v>
      </c>
    </row>
    <row r="2512" spans="1:32" x14ac:dyDescent="0.25">
      <c r="A2512">
        <v>29</v>
      </c>
      <c r="B2512" t="s">
        <v>229</v>
      </c>
      <c r="C2512" t="s">
        <v>201</v>
      </c>
      <c r="D2512">
        <v>9.9489999999999998</v>
      </c>
      <c r="G2512" s="1" t="s">
        <v>78</v>
      </c>
      <c r="H2512" s="1" t="s">
        <v>620</v>
      </c>
      <c r="I2512" s="1" t="s">
        <v>212</v>
      </c>
      <c r="J2512">
        <v>3</v>
      </c>
      <c r="K2512" s="1" t="s">
        <v>954</v>
      </c>
      <c r="L2512">
        <v>6262</v>
      </c>
      <c r="M2512" s="18">
        <v>0.44575231481481481</v>
      </c>
      <c r="N2512">
        <v>0.20347000000000001</v>
      </c>
      <c r="O2512">
        <v>9.3719999999999999</v>
      </c>
      <c r="Q2512" s="18">
        <v>0.48216435185185186</v>
      </c>
      <c r="R2512" s="19">
        <v>9.5367880000000002E-2</v>
      </c>
      <c r="W2512" s="1" t="s">
        <v>625</v>
      </c>
      <c r="AB2512" t="s">
        <v>84</v>
      </c>
      <c r="AC2512" t="s">
        <v>1548</v>
      </c>
    </row>
    <row r="2513" spans="1:49" x14ac:dyDescent="0.25">
      <c r="A2513">
        <v>30</v>
      </c>
      <c r="B2513" t="s">
        <v>229</v>
      </c>
      <c r="C2513" t="s">
        <v>201</v>
      </c>
      <c r="D2513">
        <v>10.375999999999999</v>
      </c>
      <c r="G2513" s="1" t="s">
        <v>78</v>
      </c>
      <c r="H2513" s="1" t="s">
        <v>620</v>
      </c>
      <c r="I2513" s="1" t="s">
        <v>212</v>
      </c>
      <c r="J2513">
        <v>3</v>
      </c>
      <c r="K2513" s="1" t="s">
        <v>954</v>
      </c>
      <c r="L2513">
        <v>6262</v>
      </c>
      <c r="M2513" s="18">
        <v>0.44664351851851852</v>
      </c>
      <c r="N2513">
        <v>0.16956560000000001</v>
      </c>
      <c r="O2513">
        <v>9.83</v>
      </c>
      <c r="Q2513" s="18">
        <v>0.48319444444444443</v>
      </c>
      <c r="R2513">
        <v>0.15329490000000001</v>
      </c>
      <c r="W2513" s="1" t="s">
        <v>625</v>
      </c>
      <c r="AB2513" t="s">
        <v>86</v>
      </c>
      <c r="AC2513" t="s">
        <v>1549</v>
      </c>
      <c r="AF2513" t="s">
        <v>370</v>
      </c>
    </row>
    <row r="2514" spans="1:49" x14ac:dyDescent="0.25">
      <c r="A2514">
        <v>31</v>
      </c>
      <c r="B2514" t="s">
        <v>229</v>
      </c>
      <c r="C2514" t="s">
        <v>201</v>
      </c>
      <c r="D2514">
        <v>8.7010000000000005</v>
      </c>
      <c r="G2514" s="1" t="s">
        <v>78</v>
      </c>
      <c r="H2514" s="1" t="s">
        <v>620</v>
      </c>
      <c r="I2514" s="1" t="s">
        <v>212</v>
      </c>
      <c r="J2514">
        <v>3</v>
      </c>
      <c r="K2514" s="1" t="s">
        <v>954</v>
      </c>
      <c r="L2514">
        <v>6262</v>
      </c>
      <c r="M2514" s="18">
        <v>0.44751157407407405</v>
      </c>
      <c r="N2514">
        <v>0.1105862</v>
      </c>
      <c r="O2514">
        <v>8.2070000000000007</v>
      </c>
      <c r="Q2514" s="18">
        <v>0.4846759259259259</v>
      </c>
      <c r="R2514">
        <v>0.14077400000000001</v>
      </c>
      <c r="S2514" s="74">
        <v>8.1539999999999999</v>
      </c>
      <c r="U2514" s="18">
        <v>0.30983796296296295</v>
      </c>
      <c r="V2514" s="19">
        <v>7.9632750000000002E-2</v>
      </c>
      <c r="W2514" s="1" t="s">
        <v>625</v>
      </c>
      <c r="AB2514" t="s">
        <v>85</v>
      </c>
      <c r="AC2514" t="s">
        <v>1550</v>
      </c>
      <c r="AF2514" t="s">
        <v>177</v>
      </c>
    </row>
    <row r="2515" spans="1:49" x14ac:dyDescent="0.25">
      <c r="A2515">
        <v>32</v>
      </c>
      <c r="B2515" t="s">
        <v>229</v>
      </c>
      <c r="C2515" t="s">
        <v>201</v>
      </c>
      <c r="D2515">
        <v>4.8280000000000003</v>
      </c>
      <c r="G2515" s="1" t="s">
        <v>78</v>
      </c>
      <c r="H2515" s="1" t="s">
        <v>620</v>
      </c>
      <c r="I2515" s="1" t="s">
        <v>212</v>
      </c>
      <c r="J2515">
        <v>3</v>
      </c>
      <c r="K2515" s="1" t="s">
        <v>954</v>
      </c>
      <c r="L2515">
        <v>6262</v>
      </c>
      <c r="M2515" s="18">
        <v>0.448275462962963</v>
      </c>
      <c r="N2515" s="19">
        <v>7.1072350000000006E-2</v>
      </c>
      <c r="O2515">
        <v>4.6660000000000004</v>
      </c>
      <c r="Q2515" s="18">
        <v>0.48549768518518516</v>
      </c>
      <c r="R2515" s="19">
        <v>6.7895140000000007E-2</v>
      </c>
      <c r="S2515" s="74">
        <v>4.6449999999999996</v>
      </c>
      <c r="U2515" s="18">
        <v>0.31079861111111112</v>
      </c>
      <c r="V2515" s="19">
        <v>3.8084239999999998E-2</v>
      </c>
      <c r="W2515" s="1" t="s">
        <v>625</v>
      </c>
      <c r="AB2515" t="s">
        <v>85</v>
      </c>
      <c r="AC2515" t="s">
        <v>1551</v>
      </c>
      <c r="AF2515" t="s">
        <v>153</v>
      </c>
    </row>
    <row r="2516" spans="1:49" x14ac:dyDescent="0.25">
      <c r="A2516">
        <v>33</v>
      </c>
      <c r="B2516" t="s">
        <v>229</v>
      </c>
      <c r="C2516" t="s">
        <v>201</v>
      </c>
      <c r="D2516">
        <v>5.8170000000000002</v>
      </c>
      <c r="G2516" s="1" t="s">
        <v>78</v>
      </c>
      <c r="H2516" s="1" t="s">
        <v>620</v>
      </c>
      <c r="I2516" s="1" t="s">
        <v>212</v>
      </c>
      <c r="J2516">
        <v>3</v>
      </c>
      <c r="K2516" s="1" t="s">
        <v>954</v>
      </c>
      <c r="L2516">
        <v>6262</v>
      </c>
      <c r="M2516" s="18">
        <v>0.44894675925925925</v>
      </c>
      <c r="N2516">
        <v>0.120201</v>
      </c>
      <c r="O2516">
        <v>5.617</v>
      </c>
      <c r="Q2516" s="18">
        <v>0.4863425925925926</v>
      </c>
      <c r="R2516" s="19">
        <v>6.1948250000000003E-2</v>
      </c>
      <c r="W2516" s="1" t="s">
        <v>625</v>
      </c>
      <c r="AB2516" t="s">
        <v>84</v>
      </c>
      <c r="AC2516" t="s">
        <v>1552</v>
      </c>
    </row>
    <row r="2517" spans="1:49" x14ac:dyDescent="0.25">
      <c r="A2517">
        <v>34</v>
      </c>
      <c r="B2517" t="s">
        <v>229</v>
      </c>
      <c r="C2517" t="s">
        <v>201</v>
      </c>
      <c r="D2517">
        <v>10.478999999999999</v>
      </c>
      <c r="G2517" s="1" t="s">
        <v>78</v>
      </c>
      <c r="H2517" s="1" t="s">
        <v>620</v>
      </c>
      <c r="I2517" s="1" t="s">
        <v>212</v>
      </c>
      <c r="J2517">
        <v>3</v>
      </c>
      <c r="K2517" s="1" t="s">
        <v>954</v>
      </c>
      <c r="L2517">
        <v>6262</v>
      </c>
      <c r="M2517" s="18">
        <v>0.44971064814814815</v>
      </c>
      <c r="N2517">
        <v>0.1924998</v>
      </c>
      <c r="O2517">
        <v>9.7210000000000001</v>
      </c>
      <c r="Q2517" s="18">
        <v>0.48718750000000005</v>
      </c>
      <c r="R2517">
        <v>0.1181936</v>
      </c>
      <c r="W2517" s="1" t="s">
        <v>625</v>
      </c>
      <c r="AB2517" t="s">
        <v>84</v>
      </c>
      <c r="AC2517" t="s">
        <v>1553</v>
      </c>
    </row>
    <row r="2518" spans="1:49" x14ac:dyDescent="0.25">
      <c r="A2518">
        <v>35</v>
      </c>
      <c r="B2518" t="s">
        <v>229</v>
      </c>
      <c r="C2518" t="s">
        <v>201</v>
      </c>
      <c r="D2518">
        <v>7.758</v>
      </c>
      <c r="G2518" s="1" t="s">
        <v>78</v>
      </c>
      <c r="H2518" s="1" t="s">
        <v>620</v>
      </c>
      <c r="I2518" s="1" t="s">
        <v>212</v>
      </c>
      <c r="J2518">
        <v>3</v>
      </c>
      <c r="K2518" s="1" t="s">
        <v>954</v>
      </c>
      <c r="L2518">
        <v>6262</v>
      </c>
      <c r="M2518" s="18">
        <v>0.45055555555555554</v>
      </c>
      <c r="N2518">
        <v>0.89264739999999998</v>
      </c>
      <c r="O2518">
        <v>7.2320000000000002</v>
      </c>
      <c r="Q2518" s="18">
        <v>0.48815972222222226</v>
      </c>
      <c r="R2518">
        <v>0.81643650000000001</v>
      </c>
      <c r="W2518" s="1" t="s">
        <v>625</v>
      </c>
      <c r="AB2518" t="s">
        <v>84</v>
      </c>
      <c r="AC2518" t="s">
        <v>1554</v>
      </c>
    </row>
    <row r="2519" spans="1:49" x14ac:dyDescent="0.25">
      <c r="A2519">
        <v>36</v>
      </c>
      <c r="B2519" t="s">
        <v>229</v>
      </c>
      <c r="C2519" t="s">
        <v>201</v>
      </c>
      <c r="D2519">
        <v>10.407999999999999</v>
      </c>
      <c r="G2519" s="1" t="s">
        <v>78</v>
      </c>
      <c r="H2519" s="1" t="s">
        <v>620</v>
      </c>
      <c r="I2519" s="1" t="s">
        <v>212</v>
      </c>
      <c r="J2519">
        <v>3</v>
      </c>
      <c r="K2519" s="1" t="s">
        <v>954</v>
      </c>
      <c r="L2519">
        <v>6262</v>
      </c>
      <c r="M2519" s="18">
        <v>0.45157407407407407</v>
      </c>
      <c r="N2519">
        <v>0.16268820000000001</v>
      </c>
      <c r="O2519">
        <v>9.7170000000000005</v>
      </c>
      <c r="Q2519" s="18">
        <v>0.48934027777777778</v>
      </c>
      <c r="R2519">
        <v>0.1130806</v>
      </c>
      <c r="W2519" s="1" t="s">
        <v>625</v>
      </c>
      <c r="AB2519" t="s">
        <v>86</v>
      </c>
      <c r="AC2519" t="s">
        <v>1555</v>
      </c>
      <c r="AF2519" t="s">
        <v>235</v>
      </c>
    </row>
    <row r="2520" spans="1:49" x14ac:dyDescent="0.25">
      <c r="A2520">
        <v>37</v>
      </c>
      <c r="B2520" t="s">
        <v>229</v>
      </c>
      <c r="C2520" t="s">
        <v>201</v>
      </c>
      <c r="D2520">
        <v>7.2770000000000001</v>
      </c>
      <c r="G2520" s="1" t="s">
        <v>78</v>
      </c>
      <c r="H2520" s="1" t="s">
        <v>620</v>
      </c>
      <c r="I2520" s="1" t="s">
        <v>212</v>
      </c>
      <c r="J2520">
        <v>3</v>
      </c>
      <c r="K2520" s="1" t="s">
        <v>954</v>
      </c>
      <c r="L2520">
        <v>6262</v>
      </c>
      <c r="M2520" s="18">
        <v>0.45258101851851856</v>
      </c>
      <c r="N2520">
        <v>0.22533900000000001</v>
      </c>
      <c r="O2520">
        <v>6.8470000000000004</v>
      </c>
      <c r="Q2520" s="18">
        <v>0.49012731481481481</v>
      </c>
      <c r="R2520">
        <v>0.1530705</v>
      </c>
      <c r="W2520" s="1" t="s">
        <v>625</v>
      </c>
      <c r="AB2520" t="s">
        <v>86</v>
      </c>
      <c r="AC2520" t="s">
        <v>1556</v>
      </c>
      <c r="AF2520" t="s">
        <v>141</v>
      </c>
    </row>
    <row r="2521" spans="1:49" x14ac:dyDescent="0.25">
      <c r="A2521">
        <v>38</v>
      </c>
      <c r="B2521" t="s">
        <v>229</v>
      </c>
      <c r="C2521" t="s">
        <v>201</v>
      </c>
      <c r="D2521">
        <v>9.1780000000000008</v>
      </c>
      <c r="G2521" s="1" t="s">
        <v>78</v>
      </c>
      <c r="H2521" s="1" t="s">
        <v>620</v>
      </c>
      <c r="I2521" s="1" t="s">
        <v>212</v>
      </c>
      <c r="J2521">
        <v>3</v>
      </c>
      <c r="K2521" s="1" t="s">
        <v>954</v>
      </c>
      <c r="L2521">
        <v>6262</v>
      </c>
      <c r="M2521" s="18">
        <v>0.45340277777777777</v>
      </c>
      <c r="N2521">
        <v>0.14886360000000001</v>
      </c>
      <c r="O2521">
        <v>8.6880000000000006</v>
      </c>
      <c r="Q2521" s="18">
        <v>0.4914351851851852</v>
      </c>
      <c r="R2521" s="19">
        <v>8.3367910000000003E-2</v>
      </c>
      <c r="W2521" s="1" t="s">
        <v>625</v>
      </c>
      <c r="AB2521" t="s">
        <v>86</v>
      </c>
      <c r="AC2521" t="s">
        <v>1557</v>
      </c>
      <c r="AF2521" t="s">
        <v>126</v>
      </c>
    </row>
    <row r="2522" spans="1:49" x14ac:dyDescent="0.25">
      <c r="A2522">
        <v>39</v>
      </c>
      <c r="B2522" t="s">
        <v>229</v>
      </c>
      <c r="C2522" t="s">
        <v>201</v>
      </c>
      <c r="D2522">
        <v>6.03</v>
      </c>
      <c r="G2522" s="1" t="s">
        <v>78</v>
      </c>
      <c r="H2522" s="1" t="s">
        <v>620</v>
      </c>
      <c r="I2522" s="1" t="s">
        <v>212</v>
      </c>
      <c r="J2522">
        <v>3</v>
      </c>
      <c r="K2522" s="1" t="s">
        <v>954</v>
      </c>
      <c r="L2522">
        <v>6262</v>
      </c>
      <c r="M2522" s="18">
        <v>0.4541782407407407</v>
      </c>
      <c r="N2522">
        <v>0.13248960000000001</v>
      </c>
      <c r="O2522">
        <v>5.8559999999999999</v>
      </c>
      <c r="Q2522" s="18">
        <v>0.49231481481481482</v>
      </c>
      <c r="R2522" s="19">
        <v>7.1312879999999995E-2</v>
      </c>
      <c r="S2522" s="74">
        <v>5.7990000000000004</v>
      </c>
      <c r="U2522" s="18">
        <v>0.31162037037037038</v>
      </c>
      <c r="V2522" s="19">
        <v>9.1993820000000004E-2</v>
      </c>
      <c r="W2522" s="1" t="s">
        <v>625</v>
      </c>
      <c r="AB2522" t="s">
        <v>85</v>
      </c>
      <c r="AC2522" t="s">
        <v>1558</v>
      </c>
      <c r="AF2522" t="s">
        <v>285</v>
      </c>
    </row>
    <row r="2523" spans="1:49" x14ac:dyDescent="0.25">
      <c r="A2523">
        <v>40</v>
      </c>
      <c r="B2523" t="s">
        <v>229</v>
      </c>
      <c r="C2523" t="s">
        <v>201</v>
      </c>
      <c r="D2523">
        <v>7.5919999999999996</v>
      </c>
      <c r="G2523" s="1" t="s">
        <v>78</v>
      </c>
      <c r="H2523" s="1" t="s">
        <v>620</v>
      </c>
      <c r="I2523" s="1" t="s">
        <v>212</v>
      </c>
      <c r="J2523">
        <v>3</v>
      </c>
      <c r="K2523" s="1" t="s">
        <v>954</v>
      </c>
      <c r="L2523">
        <v>6262</v>
      </c>
      <c r="M2523" s="18">
        <v>0.45498842592592598</v>
      </c>
      <c r="N2523">
        <v>0.17986150000000001</v>
      </c>
      <c r="O2523">
        <v>7.1390000000000002</v>
      </c>
      <c r="Q2523" s="18">
        <v>0.49312500000000004</v>
      </c>
      <c r="R2523">
        <v>0.14318149999999999</v>
      </c>
      <c r="W2523" s="1" t="s">
        <v>625</v>
      </c>
      <c r="AB2523" t="s">
        <v>86</v>
      </c>
      <c r="AC2523" t="s">
        <v>1559</v>
      </c>
      <c r="AF2523" t="s">
        <v>165</v>
      </c>
    </row>
    <row r="2524" spans="1:49" x14ac:dyDescent="0.25">
      <c r="A2524">
        <v>41</v>
      </c>
      <c r="B2524" t="s">
        <v>229</v>
      </c>
      <c r="C2524" t="s">
        <v>201</v>
      </c>
      <c r="D2524">
        <v>11.43</v>
      </c>
      <c r="G2524" s="1" t="s">
        <v>78</v>
      </c>
      <c r="H2524" s="1" t="s">
        <v>620</v>
      </c>
      <c r="I2524" s="1" t="s">
        <v>212</v>
      </c>
      <c r="J2524">
        <v>3</v>
      </c>
      <c r="K2524" s="1" t="s">
        <v>954</v>
      </c>
      <c r="L2524">
        <v>6262</v>
      </c>
      <c r="M2524" s="18">
        <v>0.45582175925925927</v>
      </c>
      <c r="N2524">
        <v>0.25688630000000001</v>
      </c>
      <c r="O2524">
        <v>10.811</v>
      </c>
      <c r="Q2524" s="18">
        <v>0.49417824074074074</v>
      </c>
      <c r="R2524">
        <v>0.1456181</v>
      </c>
      <c r="S2524" s="74">
        <v>10.77</v>
      </c>
      <c r="U2524" s="18">
        <v>0.31268518518518518</v>
      </c>
      <c r="V2524">
        <v>0.10597429999999999</v>
      </c>
      <c r="W2524" s="1" t="s">
        <v>625</v>
      </c>
      <c r="AB2524" t="s">
        <v>85</v>
      </c>
      <c r="AC2524" t="s">
        <v>1560</v>
      </c>
      <c r="AF2524" t="s">
        <v>235</v>
      </c>
    </row>
    <row r="2525" spans="1:49" x14ac:dyDescent="0.25">
      <c r="A2525">
        <v>42</v>
      </c>
      <c r="B2525" t="s">
        <v>229</v>
      </c>
      <c r="C2525" t="s">
        <v>201</v>
      </c>
      <c r="D2525">
        <v>6.9950000000000001</v>
      </c>
      <c r="G2525" s="1" t="s">
        <v>78</v>
      </c>
      <c r="H2525" s="1" t="s">
        <v>620</v>
      </c>
      <c r="I2525" s="1" t="s">
        <v>212</v>
      </c>
      <c r="J2525">
        <v>3</v>
      </c>
      <c r="K2525" s="1" t="s">
        <v>954</v>
      </c>
      <c r="L2525">
        <v>6262</v>
      </c>
      <c r="M2525" s="18">
        <v>0.45679398148148148</v>
      </c>
      <c r="N2525">
        <v>0.12901609999999999</v>
      </c>
      <c r="O2525">
        <v>6.6680000000000001</v>
      </c>
      <c r="Q2525" s="18">
        <v>0.49505787037037036</v>
      </c>
      <c r="R2525" s="19">
        <v>8.2571489999999997E-2</v>
      </c>
      <c r="S2525" s="74">
        <v>6.6390000000000002</v>
      </c>
      <c r="U2525" s="18">
        <v>0.31350694444444444</v>
      </c>
      <c r="V2525" s="19">
        <v>5.5128910000000003E-2</v>
      </c>
      <c r="W2525" s="1" t="s">
        <v>625</v>
      </c>
      <c r="AB2525" t="s">
        <v>85</v>
      </c>
      <c r="AC2525" t="s">
        <v>1561</v>
      </c>
      <c r="AF2525" t="s">
        <v>146</v>
      </c>
    </row>
    <row r="2526" spans="1:49" x14ac:dyDescent="0.25">
      <c r="A2526">
        <v>43</v>
      </c>
      <c r="B2526" t="s">
        <v>229</v>
      </c>
      <c r="C2526" t="s">
        <v>201</v>
      </c>
      <c r="D2526">
        <v>8.673</v>
      </c>
      <c r="G2526" s="1" t="s">
        <v>78</v>
      </c>
      <c r="H2526" s="1" t="s">
        <v>620</v>
      </c>
      <c r="I2526" s="1" t="s">
        <v>212</v>
      </c>
      <c r="J2526">
        <v>3</v>
      </c>
      <c r="K2526" s="1" t="s">
        <v>954</v>
      </c>
      <c r="L2526">
        <v>6262</v>
      </c>
      <c r="M2526" s="18">
        <v>0.45760416666666665</v>
      </c>
      <c r="N2526">
        <v>1.2457419999999999</v>
      </c>
      <c r="O2526">
        <v>8.0640000000000001</v>
      </c>
      <c r="Q2526" s="18">
        <v>0.49596064814814816</v>
      </c>
      <c r="R2526">
        <v>1.1926810000000001</v>
      </c>
      <c r="S2526" s="74">
        <v>7.899</v>
      </c>
      <c r="U2526" s="18">
        <v>0.31422453703703707</v>
      </c>
      <c r="V2526">
        <v>1.3675660000000001</v>
      </c>
      <c r="W2526" s="1" t="s">
        <v>625</v>
      </c>
      <c r="AB2526" t="s">
        <v>85</v>
      </c>
      <c r="AC2526" t="s">
        <v>1562</v>
      </c>
      <c r="AD2526" s="8">
        <v>43398</v>
      </c>
      <c r="AE2526">
        <v>32</v>
      </c>
      <c r="AF2526" t="s">
        <v>168</v>
      </c>
      <c r="AG2526" t="s">
        <v>956</v>
      </c>
      <c r="AH2526" s="8">
        <v>43398</v>
      </c>
      <c r="AI2526">
        <v>3</v>
      </c>
      <c r="AJ2526">
        <v>1</v>
      </c>
      <c r="AK2526" s="53">
        <v>0.68055555555555547</v>
      </c>
      <c r="AL2526" s="8">
        <v>43406</v>
      </c>
      <c r="AM2526" s="53">
        <v>0.83333333333333337</v>
      </c>
      <c r="AN2526" t="s">
        <v>1823</v>
      </c>
      <c r="AV2526" s="8">
        <v>43406</v>
      </c>
      <c r="AW2526">
        <v>1</v>
      </c>
    </row>
    <row r="2527" spans="1:49" x14ac:dyDescent="0.25">
      <c r="A2527">
        <v>44</v>
      </c>
      <c r="B2527" t="s">
        <v>229</v>
      </c>
      <c r="C2527" t="s">
        <v>201</v>
      </c>
      <c r="D2527">
        <v>9.6419999999999995</v>
      </c>
      <c r="G2527" s="1" t="s">
        <v>78</v>
      </c>
      <c r="H2527" s="1" t="s">
        <v>620</v>
      </c>
      <c r="I2527" s="1" t="s">
        <v>212</v>
      </c>
      <c r="J2527">
        <v>3</v>
      </c>
      <c r="K2527" s="1" t="s">
        <v>954</v>
      </c>
      <c r="L2527">
        <v>6262</v>
      </c>
      <c r="M2527" s="18">
        <v>0.45872685185185186</v>
      </c>
      <c r="N2527">
        <v>0.21685470000000001</v>
      </c>
      <c r="O2527">
        <v>9.0120000000000005</v>
      </c>
      <c r="Q2527" s="18">
        <v>0.49699074074074073</v>
      </c>
      <c r="R2527">
        <v>0.14916170000000001</v>
      </c>
      <c r="W2527" s="1" t="s">
        <v>625</v>
      </c>
      <c r="AB2527" t="s">
        <v>84</v>
      </c>
      <c r="AC2527" t="s">
        <v>1563</v>
      </c>
    </row>
    <row r="2528" spans="1:49" x14ac:dyDescent="0.25">
      <c r="A2528">
        <v>45</v>
      </c>
      <c r="B2528" t="s">
        <v>229</v>
      </c>
      <c r="C2528" t="s">
        <v>201</v>
      </c>
      <c r="D2528">
        <v>6.944</v>
      </c>
      <c r="G2528" s="1" t="s">
        <v>78</v>
      </c>
      <c r="H2528" s="1" t="s">
        <v>620</v>
      </c>
      <c r="I2528" s="1" t="s">
        <v>212</v>
      </c>
      <c r="J2528">
        <v>3</v>
      </c>
      <c r="K2528" s="1" t="s">
        <v>954</v>
      </c>
      <c r="L2528">
        <v>6262</v>
      </c>
      <c r="M2528" s="18">
        <v>0.4597222222222222</v>
      </c>
      <c r="N2528">
        <v>0.1859007</v>
      </c>
      <c r="O2528">
        <v>6.47</v>
      </c>
      <c r="Q2528" s="18">
        <v>0.49791666666666662</v>
      </c>
      <c r="R2528">
        <v>0.1676185</v>
      </c>
      <c r="W2528" s="1" t="s">
        <v>625</v>
      </c>
      <c r="AB2528" t="s">
        <v>84</v>
      </c>
      <c r="AC2528" t="s">
        <v>1564</v>
      </c>
    </row>
    <row r="2529" spans="1:49" x14ac:dyDescent="0.25">
      <c r="A2529">
        <v>46</v>
      </c>
      <c r="B2529" t="s">
        <v>229</v>
      </c>
      <c r="C2529" t="s">
        <v>201</v>
      </c>
      <c r="G2529" s="1" t="s">
        <v>78</v>
      </c>
      <c r="H2529" s="1" t="s">
        <v>620</v>
      </c>
      <c r="I2529" s="1" t="s">
        <v>212</v>
      </c>
      <c r="J2529">
        <v>3</v>
      </c>
      <c r="K2529" s="1" t="s">
        <v>954</v>
      </c>
      <c r="M2529" s="18"/>
      <c r="Q2529" s="18"/>
      <c r="AB2529" t="s">
        <v>85</v>
      </c>
      <c r="AC2529" t="s">
        <v>1648</v>
      </c>
      <c r="AD2529" s="8">
        <v>43390</v>
      </c>
      <c r="AE2529">
        <v>24</v>
      </c>
      <c r="AF2529" t="s">
        <v>337</v>
      </c>
      <c r="AG2529" t="s">
        <v>593</v>
      </c>
      <c r="AH2529" s="8">
        <v>43390</v>
      </c>
      <c r="AI2529">
        <v>20</v>
      </c>
      <c r="AJ2529">
        <v>1</v>
      </c>
      <c r="AK2529" s="53">
        <v>0.83333333333333337</v>
      </c>
      <c r="AL2529" s="8">
        <v>43398</v>
      </c>
      <c r="AM2529" s="53">
        <v>0.60416666666666663</v>
      </c>
      <c r="AN2529" t="s">
        <v>1751</v>
      </c>
      <c r="AV2529" s="8">
        <v>43398</v>
      </c>
      <c r="AW2529">
        <v>0</v>
      </c>
    </row>
    <row r="2530" spans="1:49" x14ac:dyDescent="0.25">
      <c r="A2530">
        <v>47</v>
      </c>
      <c r="B2530" t="s">
        <v>229</v>
      </c>
      <c r="C2530" t="s">
        <v>608</v>
      </c>
      <c r="G2530" s="1" t="s">
        <v>78</v>
      </c>
      <c r="H2530" s="1" t="s">
        <v>620</v>
      </c>
      <c r="I2530" s="1" t="s">
        <v>212</v>
      </c>
      <c r="J2530">
        <v>3</v>
      </c>
      <c r="K2530" s="1" t="s">
        <v>954</v>
      </c>
      <c r="L2530">
        <v>6262</v>
      </c>
      <c r="M2530" s="18">
        <v>0.46057870370370368</v>
      </c>
      <c r="N2530" s="19">
        <v>9.4945789999999995E-3</v>
      </c>
      <c r="Q2530" s="18">
        <v>0.49884259259259256</v>
      </c>
      <c r="R2530" s="19">
        <v>1.060033E-2</v>
      </c>
      <c r="U2530" s="18">
        <v>0.31525462962962963</v>
      </c>
      <c r="V2530" s="19">
        <v>1.624018E-2</v>
      </c>
      <c r="W2530" s="1" t="s">
        <v>625</v>
      </c>
    </row>
    <row r="2531" spans="1:49" x14ac:dyDescent="0.25">
      <c r="A2531">
        <v>48</v>
      </c>
      <c r="B2531" t="s">
        <v>229</v>
      </c>
      <c r="C2531" t="s">
        <v>608</v>
      </c>
      <c r="E2531" s="1" t="s">
        <v>1164</v>
      </c>
      <c r="G2531" s="1" t="s">
        <v>78</v>
      </c>
      <c r="H2531" s="1" t="s">
        <v>620</v>
      </c>
      <c r="I2531" s="1" t="s">
        <v>212</v>
      </c>
      <c r="J2531">
        <v>3</v>
      </c>
      <c r="K2531" s="1" t="s">
        <v>954</v>
      </c>
      <c r="L2531">
        <v>6262</v>
      </c>
      <c r="M2531" s="18">
        <v>0.46136574074074077</v>
      </c>
      <c r="N2531" s="19">
        <v>1.2319480000000001E-2</v>
      </c>
      <c r="P2531" s="53">
        <v>0.63055555555555554</v>
      </c>
      <c r="Q2531" s="18">
        <v>0.4997685185185185</v>
      </c>
      <c r="R2531" s="19">
        <v>1.2967070000000001E-2</v>
      </c>
      <c r="T2531" s="53">
        <v>0.47500000000000003</v>
      </c>
      <c r="U2531" s="18">
        <v>0.31600694444444444</v>
      </c>
      <c r="V2531" s="19">
        <v>1.5709219999999999E-2</v>
      </c>
      <c r="W2531" s="1" t="s">
        <v>625</v>
      </c>
    </row>
    <row r="2532" spans="1:49" x14ac:dyDescent="0.25">
      <c r="A2532">
        <v>49</v>
      </c>
      <c r="G2532" s="1" t="s">
        <v>78</v>
      </c>
      <c r="H2532" s="1" t="s">
        <v>620</v>
      </c>
      <c r="I2532" s="1" t="s">
        <v>212</v>
      </c>
      <c r="J2532">
        <v>3</v>
      </c>
      <c r="K2532" s="1" t="s">
        <v>954</v>
      </c>
      <c r="M2532" s="18"/>
      <c r="N2532" s="19"/>
      <c r="P2532" s="53"/>
      <c r="Q2532" s="18"/>
      <c r="R2532" s="19"/>
      <c r="T2532" s="53"/>
      <c r="U2532" s="18"/>
      <c r="V2532" s="19"/>
      <c r="W2532" s="1" t="s">
        <v>625</v>
      </c>
      <c r="AB2532" t="s">
        <v>85</v>
      </c>
      <c r="AC2532" t="s">
        <v>1648</v>
      </c>
      <c r="AF2532" t="s">
        <v>337</v>
      </c>
    </row>
    <row r="2533" spans="1:49" x14ac:dyDescent="0.25">
      <c r="A2533">
        <v>1</v>
      </c>
      <c r="B2533" t="s">
        <v>89</v>
      </c>
      <c r="C2533" t="s">
        <v>201</v>
      </c>
      <c r="G2533" s="1" t="s">
        <v>187</v>
      </c>
      <c r="I2533" s="1" t="s">
        <v>80</v>
      </c>
      <c r="J2533">
        <v>19</v>
      </c>
      <c r="K2533" s="1" t="s">
        <v>60</v>
      </c>
      <c r="W2533" s="1" t="s">
        <v>620</v>
      </c>
      <c r="AB2533" t="s">
        <v>84</v>
      </c>
      <c r="AC2533" t="s">
        <v>1134</v>
      </c>
    </row>
    <row r="2534" spans="1:49" x14ac:dyDescent="0.25">
      <c r="A2534">
        <v>2</v>
      </c>
      <c r="B2534" t="s">
        <v>89</v>
      </c>
      <c r="C2534" t="s">
        <v>201</v>
      </c>
      <c r="G2534" s="1" t="s">
        <v>187</v>
      </c>
      <c r="I2534" s="1" t="s">
        <v>80</v>
      </c>
      <c r="J2534">
        <v>19</v>
      </c>
      <c r="K2534" s="1" t="s">
        <v>60</v>
      </c>
      <c r="W2534" s="1" t="s">
        <v>620</v>
      </c>
      <c r="AB2534" t="s">
        <v>84</v>
      </c>
      <c r="AC2534" t="s">
        <v>1135</v>
      </c>
    </row>
    <row r="2535" spans="1:49" x14ac:dyDescent="0.25">
      <c r="A2535">
        <v>3</v>
      </c>
      <c r="B2535" t="s">
        <v>89</v>
      </c>
      <c r="C2535" t="s">
        <v>201</v>
      </c>
      <c r="G2535" s="1" t="s">
        <v>187</v>
      </c>
      <c r="I2535" s="1" t="s">
        <v>80</v>
      </c>
      <c r="J2535">
        <v>19</v>
      </c>
      <c r="K2535" s="1" t="s">
        <v>60</v>
      </c>
      <c r="W2535" s="1" t="s">
        <v>620</v>
      </c>
      <c r="AB2535" t="s">
        <v>84</v>
      </c>
      <c r="AC2535" t="s">
        <v>1136</v>
      </c>
    </row>
    <row r="2536" spans="1:49" x14ac:dyDescent="0.25">
      <c r="A2536">
        <v>4</v>
      </c>
      <c r="B2536" t="s">
        <v>89</v>
      </c>
      <c r="C2536" t="s">
        <v>201</v>
      </c>
      <c r="G2536" s="1" t="s">
        <v>187</v>
      </c>
      <c r="I2536" s="1" t="s">
        <v>80</v>
      </c>
      <c r="J2536">
        <v>19</v>
      </c>
      <c r="K2536" s="1" t="s">
        <v>60</v>
      </c>
      <c r="W2536" s="1" t="s">
        <v>620</v>
      </c>
      <c r="AB2536" t="s">
        <v>84</v>
      </c>
      <c r="AC2536" t="s">
        <v>1137</v>
      </c>
    </row>
    <row r="2537" spans="1:49" x14ac:dyDescent="0.25">
      <c r="A2537">
        <v>5</v>
      </c>
      <c r="B2537" t="s">
        <v>89</v>
      </c>
      <c r="C2537" t="s">
        <v>58</v>
      </c>
      <c r="G2537" s="1" t="s">
        <v>187</v>
      </c>
      <c r="I2537" s="1" t="s">
        <v>80</v>
      </c>
      <c r="J2537">
        <v>19</v>
      </c>
      <c r="K2537" s="1" t="s">
        <v>60</v>
      </c>
      <c r="W2537" s="1" t="s">
        <v>620</v>
      </c>
      <c r="AB2537" t="s">
        <v>84</v>
      </c>
      <c r="AC2537" t="s">
        <v>1138</v>
      </c>
    </row>
    <row r="2538" spans="1:49" x14ac:dyDescent="0.25">
      <c r="A2538">
        <v>6</v>
      </c>
      <c r="B2538" t="s">
        <v>89</v>
      </c>
      <c r="C2538" t="s">
        <v>58</v>
      </c>
      <c r="G2538" s="1" t="s">
        <v>187</v>
      </c>
      <c r="I2538" s="1" t="s">
        <v>80</v>
      </c>
      <c r="J2538">
        <v>19</v>
      </c>
      <c r="K2538" s="1" t="s">
        <v>60</v>
      </c>
      <c r="W2538" s="1" t="s">
        <v>620</v>
      </c>
      <c r="AB2538" t="s">
        <v>84</v>
      </c>
      <c r="AC2538" t="s">
        <v>1139</v>
      </c>
    </row>
    <row r="2539" spans="1:49" x14ac:dyDescent="0.25">
      <c r="A2539">
        <v>7</v>
      </c>
      <c r="B2539" t="s">
        <v>89</v>
      </c>
      <c r="C2539" t="s">
        <v>58</v>
      </c>
      <c r="G2539" s="1" t="s">
        <v>187</v>
      </c>
      <c r="I2539" s="1" t="s">
        <v>80</v>
      </c>
      <c r="J2539">
        <v>19</v>
      </c>
      <c r="K2539" s="1" t="s">
        <v>60</v>
      </c>
      <c r="W2539" s="1" t="s">
        <v>620</v>
      </c>
      <c r="AB2539" t="s">
        <v>84</v>
      </c>
      <c r="AC2539" t="s">
        <v>1140</v>
      </c>
    </row>
    <row r="2540" spans="1:49" x14ac:dyDescent="0.25">
      <c r="A2540">
        <v>8</v>
      </c>
      <c r="B2540" t="s">
        <v>89</v>
      </c>
      <c r="C2540" t="s">
        <v>58</v>
      </c>
      <c r="G2540" s="1" t="s">
        <v>187</v>
      </c>
      <c r="I2540" s="1" t="s">
        <v>80</v>
      </c>
      <c r="J2540">
        <v>19</v>
      </c>
      <c r="K2540" s="1" t="s">
        <v>60</v>
      </c>
      <c r="W2540" s="1" t="s">
        <v>620</v>
      </c>
      <c r="AB2540" t="s">
        <v>84</v>
      </c>
      <c r="AC2540" t="s">
        <v>1141</v>
      </c>
    </row>
    <row r="2541" spans="1:49" x14ac:dyDescent="0.25">
      <c r="A2541">
        <v>9</v>
      </c>
      <c r="B2541" t="s">
        <v>89</v>
      </c>
      <c r="C2541" t="s">
        <v>58</v>
      </c>
      <c r="G2541" s="1" t="s">
        <v>187</v>
      </c>
      <c r="I2541" s="1" t="s">
        <v>80</v>
      </c>
      <c r="J2541">
        <v>19</v>
      </c>
      <c r="K2541" s="1" t="s">
        <v>60</v>
      </c>
      <c r="W2541" s="1" t="s">
        <v>620</v>
      </c>
      <c r="AB2541" t="s">
        <v>84</v>
      </c>
      <c r="AC2541" t="s">
        <v>1142</v>
      </c>
    </row>
    <row r="2542" spans="1:49" x14ac:dyDescent="0.25">
      <c r="A2542">
        <v>10</v>
      </c>
      <c r="B2542" t="s">
        <v>89</v>
      </c>
      <c r="C2542" t="s">
        <v>58</v>
      </c>
      <c r="G2542" s="1" t="s">
        <v>187</v>
      </c>
      <c r="I2542" s="1" t="s">
        <v>80</v>
      </c>
      <c r="J2542">
        <v>19</v>
      </c>
      <c r="K2542" s="1" t="s">
        <v>60</v>
      </c>
      <c r="W2542" s="1" t="s">
        <v>620</v>
      </c>
      <c r="AB2542" t="s">
        <v>84</v>
      </c>
      <c r="AC2542" t="s">
        <v>1143</v>
      </c>
    </row>
    <row r="2543" spans="1:49" x14ac:dyDescent="0.25">
      <c r="A2543">
        <v>11</v>
      </c>
      <c r="B2543" t="s">
        <v>89</v>
      </c>
      <c r="C2543" t="s">
        <v>58</v>
      </c>
      <c r="G2543" s="1" t="s">
        <v>187</v>
      </c>
      <c r="I2543" s="1" t="s">
        <v>80</v>
      </c>
      <c r="J2543">
        <v>19</v>
      </c>
      <c r="K2543" s="1" t="s">
        <v>60</v>
      </c>
      <c r="W2543" s="1" t="s">
        <v>620</v>
      </c>
      <c r="AB2543" t="s">
        <v>84</v>
      </c>
      <c r="AC2543" t="s">
        <v>1144</v>
      </c>
    </row>
    <row r="2544" spans="1:49" x14ac:dyDescent="0.25">
      <c r="A2544">
        <v>12</v>
      </c>
      <c r="B2544" t="s">
        <v>89</v>
      </c>
      <c r="C2544" t="s">
        <v>58</v>
      </c>
      <c r="G2544" s="1" t="s">
        <v>187</v>
      </c>
      <c r="I2544" s="1" t="s">
        <v>80</v>
      </c>
      <c r="J2544">
        <v>19</v>
      </c>
      <c r="K2544" s="1" t="s">
        <v>60</v>
      </c>
      <c r="W2544" s="1" t="s">
        <v>620</v>
      </c>
      <c r="AB2544" t="s">
        <v>84</v>
      </c>
      <c r="AC2544" t="s">
        <v>1145</v>
      </c>
    </row>
    <row r="2545" spans="1:49" x14ac:dyDescent="0.25">
      <c r="A2545">
        <v>13</v>
      </c>
      <c r="B2545" t="s">
        <v>89</v>
      </c>
      <c r="C2545" t="s">
        <v>58</v>
      </c>
      <c r="G2545" s="1" t="s">
        <v>187</v>
      </c>
      <c r="I2545" s="1" t="s">
        <v>80</v>
      </c>
      <c r="J2545">
        <v>19</v>
      </c>
      <c r="K2545" s="1" t="s">
        <v>60</v>
      </c>
      <c r="W2545" s="1" t="s">
        <v>620</v>
      </c>
      <c r="AB2545" t="s">
        <v>84</v>
      </c>
      <c r="AC2545" t="s">
        <v>1146</v>
      </c>
    </row>
    <row r="2546" spans="1:49" x14ac:dyDescent="0.25">
      <c r="A2546">
        <v>14</v>
      </c>
      <c r="B2546" t="s">
        <v>89</v>
      </c>
      <c r="C2546" t="s">
        <v>58</v>
      </c>
      <c r="G2546" s="1" t="s">
        <v>187</v>
      </c>
      <c r="I2546" s="1" t="s">
        <v>80</v>
      </c>
      <c r="J2546">
        <v>19</v>
      </c>
      <c r="K2546" s="1" t="s">
        <v>60</v>
      </c>
      <c r="W2546" s="1" t="s">
        <v>620</v>
      </c>
      <c r="AB2546" t="s">
        <v>84</v>
      </c>
      <c r="AC2546" t="s">
        <v>1147</v>
      </c>
    </row>
    <row r="2547" spans="1:49" x14ac:dyDescent="0.25">
      <c r="A2547">
        <v>15</v>
      </c>
      <c r="B2547" t="s">
        <v>89</v>
      </c>
      <c r="C2547" t="s">
        <v>58</v>
      </c>
      <c r="G2547" s="1" t="s">
        <v>187</v>
      </c>
      <c r="I2547" s="1" t="s">
        <v>80</v>
      </c>
      <c r="J2547">
        <v>19</v>
      </c>
      <c r="K2547" s="1" t="s">
        <v>60</v>
      </c>
      <c r="W2547" s="1" t="s">
        <v>620</v>
      </c>
      <c r="AB2547" t="s">
        <v>84</v>
      </c>
      <c r="AC2547" t="s">
        <v>1148</v>
      </c>
    </row>
    <row r="2548" spans="1:49" x14ac:dyDescent="0.25">
      <c r="A2548">
        <v>16</v>
      </c>
      <c r="B2548" t="s">
        <v>89</v>
      </c>
      <c r="C2548" t="s">
        <v>58</v>
      </c>
      <c r="G2548" s="1" t="s">
        <v>187</v>
      </c>
      <c r="I2548" s="1" t="s">
        <v>80</v>
      </c>
      <c r="J2548">
        <v>19</v>
      </c>
      <c r="K2548" s="1" t="s">
        <v>60</v>
      </c>
      <c r="W2548" s="1" t="s">
        <v>620</v>
      </c>
      <c r="AB2548" t="s">
        <v>84</v>
      </c>
      <c r="AC2548" t="s">
        <v>1165</v>
      </c>
    </row>
    <row r="2549" spans="1:49" x14ac:dyDescent="0.25">
      <c r="A2549">
        <v>17</v>
      </c>
      <c r="B2549" t="s">
        <v>89</v>
      </c>
      <c r="C2549" t="s">
        <v>58</v>
      </c>
      <c r="G2549" s="1" t="s">
        <v>187</v>
      </c>
      <c r="I2549" s="1" t="s">
        <v>80</v>
      </c>
      <c r="J2549">
        <v>19</v>
      </c>
      <c r="K2549" s="1" t="s">
        <v>60</v>
      </c>
      <c r="W2549" s="1" t="s">
        <v>620</v>
      </c>
      <c r="AB2549" t="s">
        <v>84</v>
      </c>
      <c r="AC2549" t="s">
        <v>1166</v>
      </c>
    </row>
    <row r="2550" spans="1:49" x14ac:dyDescent="0.25">
      <c r="A2550">
        <v>18</v>
      </c>
      <c r="B2550" t="s">
        <v>89</v>
      </c>
      <c r="C2550" t="s">
        <v>58</v>
      </c>
      <c r="G2550" s="1" t="s">
        <v>187</v>
      </c>
      <c r="I2550" s="1" t="s">
        <v>80</v>
      </c>
      <c r="J2550">
        <v>19</v>
      </c>
      <c r="K2550" s="1" t="s">
        <v>60</v>
      </c>
      <c r="W2550" s="1" t="s">
        <v>620</v>
      </c>
      <c r="AB2550" t="s">
        <v>84</v>
      </c>
      <c r="AC2550" t="s">
        <v>1167</v>
      </c>
    </row>
    <row r="2551" spans="1:49" x14ac:dyDescent="0.25">
      <c r="A2551">
        <v>19</v>
      </c>
      <c r="B2551" t="s">
        <v>89</v>
      </c>
      <c r="C2551" t="s">
        <v>201</v>
      </c>
      <c r="G2551" s="1" t="s">
        <v>187</v>
      </c>
      <c r="I2551" s="1" t="s">
        <v>80</v>
      </c>
      <c r="J2551">
        <v>19</v>
      </c>
      <c r="K2551" s="1" t="s">
        <v>60</v>
      </c>
      <c r="W2551" s="1" t="s">
        <v>620</v>
      </c>
      <c r="AB2551" t="s">
        <v>85</v>
      </c>
      <c r="AC2551" t="str">
        <f>"A2-19"&amp;AB2551&amp;"-"&amp;AF2551</f>
        <v>A2-19RT-A1</v>
      </c>
      <c r="AF2551" t="s">
        <v>247</v>
      </c>
    </row>
    <row r="2552" spans="1:49" x14ac:dyDescent="0.25">
      <c r="A2552">
        <v>20</v>
      </c>
      <c r="B2552" t="s">
        <v>89</v>
      </c>
      <c r="C2552" t="s">
        <v>201</v>
      </c>
      <c r="G2552" s="1" t="s">
        <v>187</v>
      </c>
      <c r="I2552" s="1" t="s">
        <v>80</v>
      </c>
      <c r="J2552">
        <v>19</v>
      </c>
      <c r="K2552" s="1" t="s">
        <v>60</v>
      </c>
      <c r="W2552" s="1" t="s">
        <v>620</v>
      </c>
      <c r="AB2552" t="s">
        <v>85</v>
      </c>
      <c r="AC2552" t="str">
        <f t="shared" ref="AC2552:AC2585" si="52">"A2-19"&amp;AB2552&amp;"-"&amp;AF2552</f>
        <v>A2-19RT-A2</v>
      </c>
      <c r="AD2552" s="8">
        <v>43393</v>
      </c>
      <c r="AE2552">
        <v>32</v>
      </c>
      <c r="AF2552" t="s">
        <v>120</v>
      </c>
      <c r="AG2552" t="s">
        <v>956</v>
      </c>
      <c r="AH2552" s="8">
        <v>43410</v>
      </c>
      <c r="AI2552">
        <v>19</v>
      </c>
      <c r="AJ2552">
        <v>1</v>
      </c>
      <c r="AK2552" s="53">
        <v>0.52430555555555558</v>
      </c>
      <c r="AL2552" s="8">
        <v>43468</v>
      </c>
      <c r="AM2552" s="53">
        <v>0.83333333333333337</v>
      </c>
      <c r="AV2552" s="8">
        <v>43468</v>
      </c>
      <c r="AW2552">
        <v>0</v>
      </c>
    </row>
    <row r="2553" spans="1:49" x14ac:dyDescent="0.25">
      <c r="A2553">
        <v>21</v>
      </c>
      <c r="B2553" t="s">
        <v>89</v>
      </c>
      <c r="C2553" t="s">
        <v>201</v>
      </c>
      <c r="G2553" s="1" t="s">
        <v>187</v>
      </c>
      <c r="I2553" s="1" t="s">
        <v>80</v>
      </c>
      <c r="J2553">
        <v>19</v>
      </c>
      <c r="K2553" s="1" t="s">
        <v>60</v>
      </c>
      <c r="W2553" s="1" t="s">
        <v>620</v>
      </c>
      <c r="AB2553" t="s">
        <v>85</v>
      </c>
      <c r="AC2553" t="str">
        <f t="shared" si="52"/>
        <v>A2-19RT-A3</v>
      </c>
      <c r="AD2553" s="8">
        <v>43391</v>
      </c>
      <c r="AE2553">
        <v>30</v>
      </c>
      <c r="AF2553" t="s">
        <v>245</v>
      </c>
      <c r="AG2553" t="s">
        <v>956</v>
      </c>
      <c r="AH2553" s="8">
        <v>43391</v>
      </c>
      <c r="AI2553">
        <v>20</v>
      </c>
      <c r="AJ2553">
        <v>2</v>
      </c>
      <c r="AK2553" s="53">
        <v>0.83333333333333337</v>
      </c>
      <c r="AL2553" s="8">
        <v>43399</v>
      </c>
      <c r="AM2553" s="53">
        <v>0.99305555555555547</v>
      </c>
      <c r="AN2553" t="s">
        <v>1742</v>
      </c>
    </row>
    <row r="2554" spans="1:49" x14ac:dyDescent="0.25">
      <c r="A2554">
        <v>22</v>
      </c>
      <c r="B2554" t="s">
        <v>89</v>
      </c>
      <c r="C2554" t="s">
        <v>201</v>
      </c>
      <c r="G2554" s="1" t="s">
        <v>187</v>
      </c>
      <c r="I2554" s="1" t="s">
        <v>80</v>
      </c>
      <c r="J2554">
        <v>19</v>
      </c>
      <c r="K2554" s="1" t="s">
        <v>60</v>
      </c>
      <c r="W2554" s="1" t="s">
        <v>620</v>
      </c>
      <c r="AB2554" t="s">
        <v>85</v>
      </c>
      <c r="AC2554" t="str">
        <f t="shared" si="52"/>
        <v>A2-19RT-A4</v>
      </c>
      <c r="AD2554" s="8">
        <v>43392</v>
      </c>
      <c r="AE2554">
        <v>31</v>
      </c>
      <c r="AF2554" t="s">
        <v>252</v>
      </c>
      <c r="AG2554" t="s">
        <v>956</v>
      </c>
      <c r="AH2554" s="8">
        <v>43394</v>
      </c>
      <c r="AI2554">
        <v>19</v>
      </c>
      <c r="AJ2554">
        <v>1</v>
      </c>
      <c r="AK2554" s="53">
        <v>0.72222222222222221</v>
      </c>
      <c r="AL2554" s="8">
        <v>43402</v>
      </c>
      <c r="AM2554" s="53">
        <v>0.83333333333333337</v>
      </c>
      <c r="AN2554" t="s">
        <v>1766</v>
      </c>
      <c r="AO2554">
        <v>3</v>
      </c>
      <c r="AP2554">
        <v>15</v>
      </c>
      <c r="AQ2554" s="8">
        <v>43447</v>
      </c>
      <c r="AR2554" s="53">
        <v>0.84722222222222221</v>
      </c>
      <c r="AS2554" s="8">
        <v>43483</v>
      </c>
      <c r="AT2554" s="53">
        <v>0.85416666666666663</v>
      </c>
      <c r="AU2554" t="s">
        <v>1764</v>
      </c>
      <c r="AV2554" s="8">
        <v>43483</v>
      </c>
      <c r="AW2554">
        <v>0</v>
      </c>
    </row>
    <row r="2555" spans="1:49" x14ac:dyDescent="0.25">
      <c r="A2555">
        <v>23</v>
      </c>
      <c r="B2555" t="s">
        <v>89</v>
      </c>
      <c r="C2555" t="s">
        <v>58</v>
      </c>
      <c r="G2555" s="1" t="s">
        <v>187</v>
      </c>
      <c r="I2555" s="1" t="s">
        <v>80</v>
      </c>
      <c r="J2555">
        <v>19</v>
      </c>
      <c r="K2555" s="1" t="s">
        <v>60</v>
      </c>
      <c r="W2555" s="1" t="s">
        <v>620</v>
      </c>
      <c r="AB2555" t="s">
        <v>85</v>
      </c>
      <c r="AC2555" t="str">
        <f t="shared" si="52"/>
        <v>A2-19RT-A5</v>
      </c>
      <c r="AD2555" s="8">
        <v>43392</v>
      </c>
      <c r="AE2555">
        <v>31</v>
      </c>
      <c r="AF2555" t="s">
        <v>246</v>
      </c>
      <c r="AG2555" t="s">
        <v>956</v>
      </c>
      <c r="AH2555" s="8">
        <v>43392</v>
      </c>
      <c r="AI2555">
        <v>16</v>
      </c>
      <c r="AJ2555">
        <v>1</v>
      </c>
      <c r="AK2555" s="53">
        <v>0.83333333333333337</v>
      </c>
      <c r="AL2555" s="8">
        <v>43402</v>
      </c>
      <c r="AM2555" s="53">
        <v>0.83333333333333337</v>
      </c>
      <c r="AN2555" t="s">
        <v>1742</v>
      </c>
      <c r="AO2555">
        <v>4</v>
      </c>
      <c r="AP2555">
        <v>13</v>
      </c>
      <c r="AQ2555" s="8">
        <v>43412</v>
      </c>
      <c r="AR2555" s="53">
        <v>0.84375</v>
      </c>
      <c r="AS2555" s="8">
        <v>43483</v>
      </c>
      <c r="AT2555" s="53">
        <v>0.85416666666666663</v>
      </c>
      <c r="AU2555" t="s">
        <v>1615</v>
      </c>
      <c r="AV2555" s="8">
        <v>43483</v>
      </c>
      <c r="AW2555">
        <v>0</v>
      </c>
    </row>
    <row r="2556" spans="1:49" x14ac:dyDescent="0.25">
      <c r="A2556">
        <v>24</v>
      </c>
      <c r="B2556" t="s">
        <v>89</v>
      </c>
      <c r="C2556" t="s">
        <v>58</v>
      </c>
      <c r="G2556" s="1" t="s">
        <v>187</v>
      </c>
      <c r="I2556" s="1" t="s">
        <v>80</v>
      </c>
      <c r="J2556">
        <v>19</v>
      </c>
      <c r="K2556" s="1" t="s">
        <v>60</v>
      </c>
      <c r="W2556" s="1" t="s">
        <v>620</v>
      </c>
      <c r="AB2556" t="s">
        <v>85</v>
      </c>
      <c r="AC2556" t="str">
        <f t="shared" si="52"/>
        <v>A2-19RT-A6</v>
      </c>
      <c r="AD2556" s="8">
        <v>43433</v>
      </c>
      <c r="AE2556" s="83">
        <f>AD2556-I2556</f>
        <v>72</v>
      </c>
      <c r="AF2556" t="s">
        <v>244</v>
      </c>
      <c r="AG2556" t="s">
        <v>956</v>
      </c>
      <c r="AN2556" t="s">
        <v>1818</v>
      </c>
      <c r="AV2556" s="8">
        <v>43439</v>
      </c>
      <c r="AW2556">
        <v>0</v>
      </c>
    </row>
    <row r="2557" spans="1:49" x14ac:dyDescent="0.25">
      <c r="A2557">
        <v>25</v>
      </c>
      <c r="B2557" t="s">
        <v>89</v>
      </c>
      <c r="C2557" t="s">
        <v>58</v>
      </c>
      <c r="G2557" s="1" t="s">
        <v>187</v>
      </c>
      <c r="I2557" s="1" t="s">
        <v>80</v>
      </c>
      <c r="J2557">
        <v>19</v>
      </c>
      <c r="K2557" s="1" t="s">
        <v>60</v>
      </c>
      <c r="W2557" s="1" t="s">
        <v>620</v>
      </c>
      <c r="AB2557" t="s">
        <v>85</v>
      </c>
      <c r="AC2557" t="str">
        <f t="shared" si="52"/>
        <v>A2-19RT-A7</v>
      </c>
      <c r="AF2557" t="s">
        <v>164</v>
      </c>
    </row>
    <row r="2558" spans="1:49" x14ac:dyDescent="0.25">
      <c r="A2558">
        <v>26</v>
      </c>
      <c r="B2558" t="s">
        <v>89</v>
      </c>
      <c r="C2558" t="s">
        <v>58</v>
      </c>
      <c r="G2558" s="1" t="s">
        <v>187</v>
      </c>
      <c r="I2558" s="1" t="s">
        <v>80</v>
      </c>
      <c r="J2558">
        <v>19</v>
      </c>
      <c r="K2558" s="1" t="s">
        <v>60</v>
      </c>
      <c r="W2558" s="1" t="s">
        <v>620</v>
      </c>
      <c r="AB2558" t="s">
        <v>85</v>
      </c>
      <c r="AC2558" t="str">
        <f t="shared" si="52"/>
        <v>A2-19RT-A8</v>
      </c>
      <c r="AF2558" t="s">
        <v>166</v>
      </c>
    </row>
    <row r="2559" spans="1:49" x14ac:dyDescent="0.25">
      <c r="A2559">
        <v>27</v>
      </c>
      <c r="B2559" t="s">
        <v>89</v>
      </c>
      <c r="C2559" t="s">
        <v>58</v>
      </c>
      <c r="G2559" s="1" t="s">
        <v>187</v>
      </c>
      <c r="I2559" s="1" t="s">
        <v>80</v>
      </c>
      <c r="J2559">
        <v>19</v>
      </c>
      <c r="K2559" s="1" t="s">
        <v>60</v>
      </c>
      <c r="W2559" s="1" t="s">
        <v>620</v>
      </c>
      <c r="AB2559" t="s">
        <v>85</v>
      </c>
      <c r="AC2559" t="str">
        <f t="shared" si="52"/>
        <v>A2-19RT-A9</v>
      </c>
      <c r="AF2559" t="s">
        <v>133</v>
      </c>
    </row>
    <row r="2560" spans="1:49" x14ac:dyDescent="0.25">
      <c r="A2560">
        <v>28</v>
      </c>
      <c r="B2560" t="s">
        <v>89</v>
      </c>
      <c r="C2560" t="s">
        <v>58</v>
      </c>
      <c r="G2560" s="1" t="s">
        <v>187</v>
      </c>
      <c r="I2560" s="1" t="s">
        <v>80</v>
      </c>
      <c r="J2560">
        <v>19</v>
      </c>
      <c r="K2560" s="1" t="s">
        <v>60</v>
      </c>
      <c r="W2560" s="1" t="s">
        <v>620</v>
      </c>
      <c r="AB2560" t="s">
        <v>85</v>
      </c>
      <c r="AC2560" t="str">
        <f t="shared" si="52"/>
        <v>A2-19RT-A10</v>
      </c>
      <c r="AF2560" t="s">
        <v>138</v>
      </c>
    </row>
    <row r="2561" spans="1:49" x14ac:dyDescent="0.25">
      <c r="A2561">
        <v>29</v>
      </c>
      <c r="B2561" t="s">
        <v>89</v>
      </c>
      <c r="C2561" t="s">
        <v>58</v>
      </c>
      <c r="G2561" s="1" t="s">
        <v>187</v>
      </c>
      <c r="I2561" s="1" t="s">
        <v>80</v>
      </c>
      <c r="J2561">
        <v>19</v>
      </c>
      <c r="K2561" s="1" t="s">
        <v>60</v>
      </c>
      <c r="W2561" s="1" t="s">
        <v>620</v>
      </c>
      <c r="AB2561" t="s">
        <v>85</v>
      </c>
      <c r="AC2561" t="str">
        <f t="shared" si="52"/>
        <v>A2-19RT-A11</v>
      </c>
      <c r="AD2561" s="8">
        <v>43427</v>
      </c>
      <c r="AE2561" s="83">
        <f>AD2561-I2561</f>
        <v>66</v>
      </c>
      <c r="AF2561" t="s">
        <v>237</v>
      </c>
      <c r="AG2561" t="s">
        <v>956</v>
      </c>
      <c r="AH2561" s="8">
        <v>43427</v>
      </c>
      <c r="AI2561">
        <v>28</v>
      </c>
      <c r="AJ2561">
        <v>2</v>
      </c>
      <c r="AK2561" s="53">
        <v>0.70833333333333337</v>
      </c>
      <c r="AL2561" s="8">
        <v>43468</v>
      </c>
      <c r="AM2561" s="53">
        <v>0.83333333333333337</v>
      </c>
      <c r="AN2561" t="s">
        <v>1615</v>
      </c>
      <c r="AV2561" s="8">
        <v>43468</v>
      </c>
      <c r="AW2561">
        <v>1</v>
      </c>
    </row>
    <row r="2562" spans="1:49" x14ac:dyDescent="0.25">
      <c r="A2562">
        <v>30</v>
      </c>
      <c r="B2562" t="s">
        <v>89</v>
      </c>
      <c r="C2562" t="s">
        <v>58</v>
      </c>
      <c r="G2562" s="1" t="s">
        <v>187</v>
      </c>
      <c r="I2562" s="1" t="s">
        <v>80</v>
      </c>
      <c r="J2562">
        <v>19</v>
      </c>
      <c r="K2562" s="1" t="s">
        <v>60</v>
      </c>
      <c r="W2562" s="1" t="s">
        <v>620</v>
      </c>
      <c r="AB2562" t="s">
        <v>85</v>
      </c>
      <c r="AC2562" t="str">
        <f t="shared" si="52"/>
        <v>A2-19RT-A12</v>
      </c>
      <c r="AD2562" s="8">
        <v>43430</v>
      </c>
      <c r="AE2562">
        <v>69</v>
      </c>
      <c r="AF2562" t="s">
        <v>284</v>
      </c>
      <c r="AG2562" t="s">
        <v>956</v>
      </c>
      <c r="AH2562" s="8">
        <v>43454</v>
      </c>
      <c r="AI2562">
        <v>8</v>
      </c>
      <c r="AJ2562">
        <v>1</v>
      </c>
      <c r="AK2562" s="53">
        <v>0.47916666666666669</v>
      </c>
      <c r="AL2562" s="8">
        <v>43468</v>
      </c>
      <c r="AM2562" s="53">
        <v>0.83333333333333337</v>
      </c>
      <c r="AO2562">
        <v>3</v>
      </c>
      <c r="AP2562">
        <v>20</v>
      </c>
      <c r="AQ2562" s="8">
        <v>43468</v>
      </c>
      <c r="AR2562" s="53">
        <v>0.83333333333333337</v>
      </c>
      <c r="AS2562" s="8">
        <v>43523</v>
      </c>
      <c r="AT2562" s="53">
        <v>0.875</v>
      </c>
      <c r="AV2562" s="8">
        <v>43523</v>
      </c>
      <c r="AW2562">
        <v>0</v>
      </c>
    </row>
    <row r="2563" spans="1:49" x14ac:dyDescent="0.25">
      <c r="A2563">
        <v>31</v>
      </c>
      <c r="B2563" t="s">
        <v>89</v>
      </c>
      <c r="C2563" t="s">
        <v>58</v>
      </c>
      <c r="G2563" s="1" t="s">
        <v>187</v>
      </c>
      <c r="I2563" s="1" t="s">
        <v>80</v>
      </c>
      <c r="J2563">
        <v>19</v>
      </c>
      <c r="K2563" s="1" t="s">
        <v>60</v>
      </c>
      <c r="W2563" s="1" t="s">
        <v>620</v>
      </c>
      <c r="AB2563" t="s">
        <v>85</v>
      </c>
      <c r="AC2563" t="str">
        <f t="shared" si="52"/>
        <v>A2-19RT-A13</v>
      </c>
      <c r="AF2563" t="s">
        <v>1168</v>
      </c>
    </row>
    <row r="2564" spans="1:49" x14ac:dyDescent="0.25">
      <c r="A2564">
        <v>32</v>
      </c>
      <c r="B2564" t="s">
        <v>89</v>
      </c>
      <c r="C2564" t="s">
        <v>58</v>
      </c>
      <c r="G2564" s="1" t="s">
        <v>187</v>
      </c>
      <c r="I2564" s="1" t="s">
        <v>80</v>
      </c>
      <c r="J2564">
        <v>19</v>
      </c>
      <c r="K2564" s="1" t="s">
        <v>60</v>
      </c>
      <c r="W2564" s="1" t="s">
        <v>620</v>
      </c>
      <c r="AB2564" t="s">
        <v>85</v>
      </c>
      <c r="AC2564" t="str">
        <f t="shared" si="52"/>
        <v>A2-19RT-C1</v>
      </c>
      <c r="AF2564" t="s">
        <v>146</v>
      </c>
    </row>
    <row r="2565" spans="1:49" x14ac:dyDescent="0.25">
      <c r="A2565">
        <v>33</v>
      </c>
      <c r="B2565" t="s">
        <v>89</v>
      </c>
      <c r="C2565" t="s">
        <v>58</v>
      </c>
      <c r="G2565" s="1" t="s">
        <v>187</v>
      </c>
      <c r="I2565" s="1" t="s">
        <v>80</v>
      </c>
      <c r="J2565">
        <v>19</v>
      </c>
      <c r="K2565" s="1" t="s">
        <v>60</v>
      </c>
      <c r="W2565" s="1" t="s">
        <v>620</v>
      </c>
      <c r="AB2565" t="s">
        <v>85</v>
      </c>
      <c r="AC2565" t="str">
        <f t="shared" si="52"/>
        <v>A2-19RT-C2</v>
      </c>
      <c r="AD2565" s="8">
        <v>43417</v>
      </c>
      <c r="AE2565" s="83">
        <f>AD2565-I2565</f>
        <v>56</v>
      </c>
      <c r="AF2565" t="s">
        <v>149</v>
      </c>
      <c r="AG2565" t="s">
        <v>956</v>
      </c>
      <c r="AL2565" s="8">
        <v>43430</v>
      </c>
      <c r="AN2565" s="53">
        <v>0.63194444444444442</v>
      </c>
      <c r="AV2565" s="8">
        <v>43430</v>
      </c>
      <c r="AW2565">
        <v>0</v>
      </c>
    </row>
    <row r="2566" spans="1:49" x14ac:dyDescent="0.25">
      <c r="A2566">
        <v>34</v>
      </c>
      <c r="B2566" t="s">
        <v>89</v>
      </c>
      <c r="C2566" t="s">
        <v>58</v>
      </c>
      <c r="G2566" s="1" t="s">
        <v>187</v>
      </c>
      <c r="I2566" s="1" t="s">
        <v>80</v>
      </c>
      <c r="J2566">
        <v>19</v>
      </c>
      <c r="K2566" s="1" t="s">
        <v>60</v>
      </c>
      <c r="W2566" s="1" t="s">
        <v>620</v>
      </c>
      <c r="AB2566" t="s">
        <v>85</v>
      </c>
      <c r="AC2566" t="str">
        <f t="shared" si="52"/>
        <v>A2-19RT-C3</v>
      </c>
      <c r="AF2566" t="s">
        <v>301</v>
      </c>
    </row>
    <row r="2567" spans="1:49" x14ac:dyDescent="0.25">
      <c r="A2567">
        <v>35</v>
      </c>
      <c r="B2567" t="s">
        <v>89</v>
      </c>
      <c r="C2567" t="s">
        <v>58</v>
      </c>
      <c r="G2567" s="1" t="s">
        <v>187</v>
      </c>
      <c r="I2567" s="1" t="s">
        <v>80</v>
      </c>
      <c r="J2567">
        <v>19</v>
      </c>
      <c r="K2567" s="1" t="s">
        <v>60</v>
      </c>
      <c r="W2567" s="1" t="s">
        <v>620</v>
      </c>
      <c r="AB2567" t="s">
        <v>85</v>
      </c>
      <c r="AC2567" t="str">
        <f t="shared" si="52"/>
        <v>A2-19RT-C4</v>
      </c>
      <c r="AF2567" t="s">
        <v>161</v>
      </c>
    </row>
    <row r="2568" spans="1:49" x14ac:dyDescent="0.25">
      <c r="A2568">
        <v>36</v>
      </c>
      <c r="B2568" t="s">
        <v>89</v>
      </c>
      <c r="C2568" t="s">
        <v>58</v>
      </c>
      <c r="G2568" s="1" t="s">
        <v>187</v>
      </c>
      <c r="I2568" s="1" t="s">
        <v>80</v>
      </c>
      <c r="J2568">
        <v>19</v>
      </c>
      <c r="K2568" s="1" t="s">
        <v>60</v>
      </c>
      <c r="W2568" s="1" t="s">
        <v>620</v>
      </c>
      <c r="AB2568" t="s">
        <v>85</v>
      </c>
      <c r="AC2568" t="str">
        <f t="shared" si="52"/>
        <v>A2-19RT-C5</v>
      </c>
      <c r="AD2568" s="8">
        <v>43394</v>
      </c>
      <c r="AE2568">
        <v>33</v>
      </c>
      <c r="AF2568" t="s">
        <v>123</v>
      </c>
      <c r="AG2568" t="s">
        <v>956</v>
      </c>
      <c r="AH2568" s="8">
        <v>43410</v>
      </c>
      <c r="AI2568">
        <v>20</v>
      </c>
      <c r="AJ2568">
        <v>1</v>
      </c>
      <c r="AK2568" s="53">
        <v>0.52430555555555558</v>
      </c>
      <c r="AL2568" s="8">
        <v>43430</v>
      </c>
      <c r="AM2568" s="53">
        <v>0.63194444444444442</v>
      </c>
      <c r="AV2568" s="8">
        <v>43430</v>
      </c>
      <c r="AW2568">
        <v>0</v>
      </c>
    </row>
    <row r="2569" spans="1:49" x14ac:dyDescent="0.25">
      <c r="A2569">
        <v>37</v>
      </c>
      <c r="B2569" t="s">
        <v>89</v>
      </c>
      <c r="C2569" t="s">
        <v>58</v>
      </c>
      <c r="G2569" s="1" t="s">
        <v>187</v>
      </c>
      <c r="I2569" s="1" t="s">
        <v>80</v>
      </c>
      <c r="J2569">
        <v>19</v>
      </c>
      <c r="K2569" s="1" t="s">
        <v>60</v>
      </c>
      <c r="W2569" s="1" t="s">
        <v>620</v>
      </c>
      <c r="AB2569" t="s">
        <v>86</v>
      </c>
      <c r="AC2569" t="str">
        <f t="shared" si="52"/>
        <v>A2-19SO-A1</v>
      </c>
      <c r="AF2569" t="s">
        <v>247</v>
      </c>
    </row>
    <row r="2570" spans="1:49" x14ac:dyDescent="0.25">
      <c r="A2570">
        <v>38</v>
      </c>
      <c r="B2570" t="s">
        <v>89</v>
      </c>
      <c r="C2570" t="s">
        <v>201</v>
      </c>
      <c r="G2570" s="1" t="s">
        <v>187</v>
      </c>
      <c r="I2570" s="1" t="s">
        <v>80</v>
      </c>
      <c r="J2570">
        <v>19</v>
      </c>
      <c r="K2570" s="1" t="s">
        <v>60</v>
      </c>
      <c r="W2570" s="1" t="s">
        <v>620</v>
      </c>
      <c r="AB2570" t="s">
        <v>86</v>
      </c>
      <c r="AC2570" t="str">
        <f t="shared" si="52"/>
        <v>A2-19SO-A2</v>
      </c>
      <c r="AF2570" t="s">
        <v>120</v>
      </c>
    </row>
    <row r="2571" spans="1:49" x14ac:dyDescent="0.25">
      <c r="A2571">
        <v>39</v>
      </c>
      <c r="B2571" t="s">
        <v>89</v>
      </c>
      <c r="C2571" t="s">
        <v>201</v>
      </c>
      <c r="G2571" s="1" t="s">
        <v>187</v>
      </c>
      <c r="I2571" s="1" t="s">
        <v>80</v>
      </c>
      <c r="J2571">
        <v>19</v>
      </c>
      <c r="K2571" s="1" t="s">
        <v>60</v>
      </c>
      <c r="W2571" s="1" t="s">
        <v>620</v>
      </c>
      <c r="AB2571" t="s">
        <v>86</v>
      </c>
      <c r="AC2571" t="str">
        <f t="shared" si="52"/>
        <v>A2-19SO-A3</v>
      </c>
      <c r="AF2571" t="s">
        <v>245</v>
      </c>
    </row>
    <row r="2572" spans="1:49" x14ac:dyDescent="0.25">
      <c r="A2572">
        <v>40</v>
      </c>
      <c r="B2572" t="s">
        <v>89</v>
      </c>
      <c r="C2572" t="s">
        <v>201</v>
      </c>
      <c r="G2572" s="1" t="s">
        <v>187</v>
      </c>
      <c r="I2572" s="1" t="s">
        <v>80</v>
      </c>
      <c r="J2572">
        <v>19</v>
      </c>
      <c r="K2572" s="1" t="s">
        <v>60</v>
      </c>
      <c r="W2572" s="1" t="s">
        <v>620</v>
      </c>
      <c r="AB2572" t="s">
        <v>86</v>
      </c>
      <c r="AC2572" t="str">
        <f t="shared" si="52"/>
        <v>A2-19SO-A4</v>
      </c>
      <c r="AF2572" t="s">
        <v>252</v>
      </c>
    </row>
    <row r="2573" spans="1:49" x14ac:dyDescent="0.25">
      <c r="A2573">
        <v>41</v>
      </c>
      <c r="B2573" t="s">
        <v>89</v>
      </c>
      <c r="C2573" t="s">
        <v>201</v>
      </c>
      <c r="G2573" s="1" t="s">
        <v>187</v>
      </c>
      <c r="I2573" s="1" t="s">
        <v>80</v>
      </c>
      <c r="J2573">
        <v>19</v>
      </c>
      <c r="K2573" s="1" t="s">
        <v>60</v>
      </c>
      <c r="W2573" s="1" t="s">
        <v>620</v>
      </c>
      <c r="AB2573" t="s">
        <v>86</v>
      </c>
      <c r="AC2573" t="str">
        <f t="shared" si="52"/>
        <v>A2-19SO-A5</v>
      </c>
      <c r="AF2573" t="s">
        <v>246</v>
      </c>
    </row>
    <row r="2574" spans="1:49" x14ac:dyDescent="0.25">
      <c r="A2574">
        <v>42</v>
      </c>
      <c r="B2574" t="s">
        <v>89</v>
      </c>
      <c r="C2574" t="s">
        <v>58</v>
      </c>
      <c r="G2574" s="1" t="s">
        <v>187</v>
      </c>
      <c r="I2574" s="1" t="s">
        <v>80</v>
      </c>
      <c r="J2574">
        <v>19</v>
      </c>
      <c r="K2574" s="1" t="s">
        <v>60</v>
      </c>
      <c r="W2574" s="1" t="s">
        <v>620</v>
      </c>
      <c r="AB2574" t="s">
        <v>86</v>
      </c>
      <c r="AC2574" t="str">
        <f t="shared" si="52"/>
        <v>A2-19SO-A6</v>
      </c>
      <c r="AF2574" t="s">
        <v>244</v>
      </c>
    </row>
    <row r="2575" spans="1:49" x14ac:dyDescent="0.25">
      <c r="A2575">
        <v>43</v>
      </c>
      <c r="B2575" t="s">
        <v>89</v>
      </c>
      <c r="C2575" t="s">
        <v>58</v>
      </c>
      <c r="G2575" s="1" t="s">
        <v>187</v>
      </c>
      <c r="I2575" s="1" t="s">
        <v>80</v>
      </c>
      <c r="J2575">
        <v>19</v>
      </c>
      <c r="K2575" s="1" t="s">
        <v>60</v>
      </c>
      <c r="W2575" s="1" t="s">
        <v>620</v>
      </c>
      <c r="AB2575" t="s">
        <v>86</v>
      </c>
      <c r="AC2575" t="str">
        <f t="shared" si="52"/>
        <v>A2-19SO-A7</v>
      </c>
      <c r="AF2575" t="s">
        <v>164</v>
      </c>
    </row>
    <row r="2576" spans="1:49" x14ac:dyDescent="0.25">
      <c r="A2576">
        <v>44</v>
      </c>
      <c r="B2576" t="s">
        <v>89</v>
      </c>
      <c r="C2576" t="s">
        <v>58</v>
      </c>
      <c r="G2576" s="1" t="s">
        <v>187</v>
      </c>
      <c r="I2576" s="1" t="s">
        <v>80</v>
      </c>
      <c r="J2576">
        <v>19</v>
      </c>
      <c r="K2576" s="1" t="s">
        <v>60</v>
      </c>
      <c r="W2576" s="1" t="s">
        <v>620</v>
      </c>
      <c r="AB2576" t="s">
        <v>86</v>
      </c>
      <c r="AC2576" t="str">
        <f t="shared" si="52"/>
        <v>A2-19SO-A8</v>
      </c>
      <c r="AF2576" t="s">
        <v>166</v>
      </c>
    </row>
    <row r="2577" spans="1:32" x14ac:dyDescent="0.25">
      <c r="A2577">
        <v>45</v>
      </c>
      <c r="B2577" t="s">
        <v>89</v>
      </c>
      <c r="C2577" t="s">
        <v>58</v>
      </c>
      <c r="G2577" s="1" t="s">
        <v>187</v>
      </c>
      <c r="I2577" s="1" t="s">
        <v>80</v>
      </c>
      <c r="J2577">
        <v>19</v>
      </c>
      <c r="K2577" s="1" t="s">
        <v>60</v>
      </c>
      <c r="W2577" s="1" t="s">
        <v>620</v>
      </c>
      <c r="AB2577" t="s">
        <v>86</v>
      </c>
      <c r="AC2577" t="str">
        <f t="shared" si="52"/>
        <v>A2-19SO-A9</v>
      </c>
      <c r="AF2577" t="s">
        <v>133</v>
      </c>
    </row>
    <row r="2578" spans="1:32" x14ac:dyDescent="0.25">
      <c r="A2578">
        <v>46</v>
      </c>
      <c r="B2578" t="s">
        <v>89</v>
      </c>
      <c r="C2578" t="s">
        <v>58</v>
      </c>
      <c r="G2578" s="1" t="s">
        <v>187</v>
      </c>
      <c r="I2578" s="1" t="s">
        <v>80</v>
      </c>
      <c r="J2578">
        <v>19</v>
      </c>
      <c r="K2578" s="1" t="s">
        <v>60</v>
      </c>
      <c r="W2578" s="1" t="s">
        <v>620</v>
      </c>
      <c r="AB2578" t="s">
        <v>86</v>
      </c>
      <c r="AC2578" t="str">
        <f t="shared" si="52"/>
        <v>A2-19SO-A10</v>
      </c>
      <c r="AF2578" t="s">
        <v>138</v>
      </c>
    </row>
    <row r="2579" spans="1:32" x14ac:dyDescent="0.25">
      <c r="A2579">
        <v>47</v>
      </c>
      <c r="B2579" t="s">
        <v>89</v>
      </c>
      <c r="C2579" t="s">
        <v>58</v>
      </c>
      <c r="G2579" s="1" t="s">
        <v>187</v>
      </c>
      <c r="I2579" s="1" t="s">
        <v>80</v>
      </c>
      <c r="J2579">
        <v>19</v>
      </c>
      <c r="K2579" s="1" t="s">
        <v>60</v>
      </c>
      <c r="W2579" s="1" t="s">
        <v>620</v>
      </c>
      <c r="AB2579" t="s">
        <v>86</v>
      </c>
      <c r="AC2579" t="str">
        <f t="shared" si="52"/>
        <v>A2-19SO-A11</v>
      </c>
      <c r="AF2579" t="s">
        <v>237</v>
      </c>
    </row>
    <row r="2580" spans="1:32" x14ac:dyDescent="0.25">
      <c r="A2580">
        <v>48</v>
      </c>
      <c r="B2580" t="s">
        <v>89</v>
      </c>
      <c r="C2580" t="s">
        <v>58</v>
      </c>
      <c r="G2580" s="1" t="s">
        <v>187</v>
      </c>
      <c r="I2580" s="1" t="s">
        <v>80</v>
      </c>
      <c r="J2580">
        <v>19</v>
      </c>
      <c r="K2580" s="1" t="s">
        <v>60</v>
      </c>
      <c r="W2580" s="1" t="s">
        <v>620</v>
      </c>
      <c r="AB2580" t="s">
        <v>86</v>
      </c>
      <c r="AC2580" t="str">
        <f t="shared" si="52"/>
        <v>A2-19SO-A12</v>
      </c>
      <c r="AF2580" t="s">
        <v>284</v>
      </c>
    </row>
    <row r="2581" spans="1:32" x14ac:dyDescent="0.25">
      <c r="A2581">
        <v>49</v>
      </c>
      <c r="B2581" t="s">
        <v>89</v>
      </c>
      <c r="C2581" t="s">
        <v>58</v>
      </c>
      <c r="G2581" s="1" t="s">
        <v>187</v>
      </c>
      <c r="I2581" s="1" t="s">
        <v>80</v>
      </c>
      <c r="J2581">
        <v>19</v>
      </c>
      <c r="K2581" s="1" t="s">
        <v>60</v>
      </c>
      <c r="W2581" s="1" t="s">
        <v>620</v>
      </c>
      <c r="AB2581" t="s">
        <v>86</v>
      </c>
      <c r="AC2581" t="str">
        <f t="shared" si="52"/>
        <v>A2-19SO-A13</v>
      </c>
      <c r="AF2581" t="s">
        <v>1168</v>
      </c>
    </row>
    <row r="2582" spans="1:32" x14ac:dyDescent="0.25">
      <c r="A2582">
        <v>50</v>
      </c>
      <c r="B2582" t="s">
        <v>89</v>
      </c>
      <c r="C2582" t="s">
        <v>58</v>
      </c>
      <c r="G2582" s="1" t="s">
        <v>187</v>
      </c>
      <c r="I2582" s="1" t="s">
        <v>80</v>
      </c>
      <c r="J2582">
        <v>19</v>
      </c>
      <c r="K2582" s="1" t="s">
        <v>60</v>
      </c>
      <c r="W2582" s="1" t="s">
        <v>620</v>
      </c>
      <c r="AB2582" t="s">
        <v>86</v>
      </c>
      <c r="AC2582" t="str">
        <f t="shared" si="52"/>
        <v>A2-19SO-C1</v>
      </c>
      <c r="AF2582" t="s">
        <v>146</v>
      </c>
    </row>
    <row r="2583" spans="1:32" x14ac:dyDescent="0.25">
      <c r="A2583">
        <v>51</v>
      </c>
      <c r="B2583" t="s">
        <v>89</v>
      </c>
      <c r="C2583" t="s">
        <v>58</v>
      </c>
      <c r="G2583" s="1" t="s">
        <v>187</v>
      </c>
      <c r="I2583" s="1" t="s">
        <v>80</v>
      </c>
      <c r="J2583">
        <v>19</v>
      </c>
      <c r="K2583" s="1" t="s">
        <v>60</v>
      </c>
      <c r="W2583" s="1" t="s">
        <v>620</v>
      </c>
      <c r="AB2583" t="s">
        <v>86</v>
      </c>
      <c r="AC2583" t="str">
        <f t="shared" si="52"/>
        <v>A2-19SO-C2</v>
      </c>
      <c r="AF2583" t="s">
        <v>149</v>
      </c>
    </row>
    <row r="2584" spans="1:32" x14ac:dyDescent="0.25">
      <c r="A2584">
        <v>52</v>
      </c>
      <c r="B2584" t="s">
        <v>89</v>
      </c>
      <c r="C2584" t="s">
        <v>58</v>
      </c>
      <c r="G2584" s="1" t="s">
        <v>187</v>
      </c>
      <c r="I2584" s="1" t="s">
        <v>80</v>
      </c>
      <c r="J2584">
        <v>19</v>
      </c>
      <c r="K2584" s="1" t="s">
        <v>60</v>
      </c>
      <c r="W2584" s="1" t="s">
        <v>620</v>
      </c>
      <c r="AB2584" t="s">
        <v>86</v>
      </c>
      <c r="AC2584" t="str">
        <f t="shared" si="52"/>
        <v>A2-19SO-C3</v>
      </c>
      <c r="AF2584" t="s">
        <v>301</v>
      </c>
    </row>
    <row r="2585" spans="1:32" x14ac:dyDescent="0.25">
      <c r="A2585">
        <v>53</v>
      </c>
      <c r="B2585" t="s">
        <v>89</v>
      </c>
      <c r="C2585" t="s">
        <v>58</v>
      </c>
      <c r="G2585" s="1" t="s">
        <v>187</v>
      </c>
      <c r="I2585" s="1" t="s">
        <v>80</v>
      </c>
      <c r="J2585">
        <v>19</v>
      </c>
      <c r="K2585" s="1" t="s">
        <v>60</v>
      </c>
      <c r="W2585" s="1" t="s">
        <v>620</v>
      </c>
      <c r="AB2585" t="s">
        <v>86</v>
      </c>
      <c r="AC2585" t="str">
        <f t="shared" si="52"/>
        <v>A2-19SO-C4</v>
      </c>
      <c r="AF2585" t="s">
        <v>161</v>
      </c>
    </row>
    <row r="2586" spans="1:32" x14ac:dyDescent="0.25">
      <c r="A2586">
        <v>1</v>
      </c>
      <c r="B2586" t="s">
        <v>293</v>
      </c>
      <c r="C2586" t="s">
        <v>201</v>
      </c>
      <c r="D2586">
        <v>10.522</v>
      </c>
      <c r="E2586" s="1" t="s">
        <v>1193</v>
      </c>
      <c r="G2586" s="1" t="s">
        <v>78</v>
      </c>
      <c r="H2586" s="1" t="s">
        <v>621</v>
      </c>
      <c r="I2586" s="1" t="s">
        <v>220</v>
      </c>
      <c r="J2586">
        <v>4</v>
      </c>
      <c r="K2586" s="1" t="s">
        <v>954</v>
      </c>
      <c r="L2586">
        <v>6262</v>
      </c>
      <c r="M2586" s="18">
        <v>0.35472222222222222</v>
      </c>
      <c r="N2586">
        <v>0.1394234</v>
      </c>
      <c r="O2586">
        <v>10.069000000000001</v>
      </c>
      <c r="P2586" s="53">
        <v>0.63402777777777775</v>
      </c>
      <c r="Q2586" s="18">
        <v>0.40758101851851852</v>
      </c>
      <c r="R2586" s="19">
        <v>7.5342770000000003E-2</v>
      </c>
      <c r="W2586" s="1" t="s">
        <v>626</v>
      </c>
      <c r="AB2586" t="s">
        <v>86</v>
      </c>
      <c r="AC2586" t="s">
        <v>1295</v>
      </c>
      <c r="AF2586" t="s">
        <v>249</v>
      </c>
    </row>
    <row r="2587" spans="1:32" x14ac:dyDescent="0.25">
      <c r="A2587">
        <v>2</v>
      </c>
      <c r="B2587" t="s">
        <v>293</v>
      </c>
      <c r="C2587" t="s">
        <v>201</v>
      </c>
      <c r="D2587">
        <v>11.590999999999999</v>
      </c>
      <c r="G2587" s="1" t="s">
        <v>78</v>
      </c>
      <c r="H2587" s="1" t="s">
        <v>621</v>
      </c>
      <c r="I2587" s="1" t="s">
        <v>220</v>
      </c>
      <c r="J2587">
        <v>4</v>
      </c>
      <c r="K2587" s="1" t="s">
        <v>954</v>
      </c>
      <c r="L2587">
        <v>6262</v>
      </c>
      <c r="M2587" s="18">
        <v>0.35553240740740738</v>
      </c>
      <c r="N2587">
        <v>0.1028796</v>
      </c>
      <c r="O2587">
        <v>11.032</v>
      </c>
      <c r="Q2587" s="18">
        <v>0.40839120370370369</v>
      </c>
      <c r="R2587" s="19">
        <v>6.273302E-2</v>
      </c>
      <c r="S2587" s="74">
        <v>10.997999999999999</v>
      </c>
      <c r="T2587" s="53">
        <v>0.42083333333333334</v>
      </c>
      <c r="U2587" s="18">
        <v>0.71879629629629627</v>
      </c>
      <c r="V2587">
        <v>0.1168848</v>
      </c>
      <c r="W2587" s="1" t="s">
        <v>626</v>
      </c>
      <c r="AB2587" t="s">
        <v>85</v>
      </c>
      <c r="AC2587" t="s">
        <v>1296</v>
      </c>
      <c r="AF2587" t="s">
        <v>162</v>
      </c>
    </row>
    <row r="2588" spans="1:32" x14ac:dyDescent="0.25">
      <c r="A2588">
        <v>3</v>
      </c>
      <c r="B2588" t="s">
        <v>293</v>
      </c>
      <c r="C2588" t="s">
        <v>201</v>
      </c>
      <c r="D2588">
        <v>10.590999999999999</v>
      </c>
      <c r="G2588" s="1" t="s">
        <v>78</v>
      </c>
      <c r="H2588" s="1" t="s">
        <v>621</v>
      </c>
      <c r="I2588" s="1" t="s">
        <v>220</v>
      </c>
      <c r="J2588">
        <v>4</v>
      </c>
      <c r="K2588" s="1" t="s">
        <v>954</v>
      </c>
      <c r="L2588">
        <v>6262</v>
      </c>
      <c r="M2588" s="18">
        <v>0.35634259259259254</v>
      </c>
      <c r="N2588">
        <v>0.18954090000000001</v>
      </c>
      <c r="O2588">
        <v>9.9550000000000001</v>
      </c>
      <c r="Q2588" s="18">
        <v>0.40918981481481481</v>
      </c>
      <c r="R2588" s="19">
        <v>6.836689E-2</v>
      </c>
      <c r="S2588" s="74">
        <v>9.9149999999999991</v>
      </c>
      <c r="U2588" s="18">
        <v>0.71959490740740739</v>
      </c>
      <c r="V2588">
        <v>0.183258</v>
      </c>
      <c r="W2588" s="1" t="s">
        <v>626</v>
      </c>
      <c r="AB2588" t="s">
        <v>85</v>
      </c>
      <c r="AC2588" t="s">
        <v>1297</v>
      </c>
      <c r="AF2588" t="s">
        <v>247</v>
      </c>
    </row>
    <row r="2589" spans="1:32" x14ac:dyDescent="0.25">
      <c r="A2589">
        <v>4</v>
      </c>
      <c r="B2589" t="s">
        <v>293</v>
      </c>
      <c r="C2589" t="s">
        <v>201</v>
      </c>
      <c r="D2589">
        <v>9.0269999999999992</v>
      </c>
      <c r="G2589" s="1" t="s">
        <v>78</v>
      </c>
      <c r="H2589" s="1" t="s">
        <v>621</v>
      </c>
      <c r="I2589" s="1" t="s">
        <v>220</v>
      </c>
      <c r="J2589">
        <v>4</v>
      </c>
      <c r="K2589" s="1" t="s">
        <v>954</v>
      </c>
      <c r="L2589">
        <v>6262</v>
      </c>
      <c r="M2589" s="18">
        <v>0.35722222222222227</v>
      </c>
      <c r="N2589" s="19">
        <v>9.2462539999999996E-2</v>
      </c>
      <c r="O2589">
        <v>8.7439999999999998</v>
      </c>
      <c r="Q2589" s="18">
        <v>0.41001157407407413</v>
      </c>
      <c r="R2589" s="19">
        <v>3.2999279999999999E-2</v>
      </c>
      <c r="W2589" s="1" t="s">
        <v>626</v>
      </c>
      <c r="AB2589" t="s">
        <v>84</v>
      </c>
      <c r="AC2589" t="s">
        <v>1298</v>
      </c>
    </row>
    <row r="2590" spans="1:32" x14ac:dyDescent="0.25">
      <c r="A2590">
        <v>5</v>
      </c>
      <c r="B2590" t="s">
        <v>293</v>
      </c>
      <c r="C2590" t="s">
        <v>201</v>
      </c>
      <c r="D2590">
        <v>9.66</v>
      </c>
      <c r="G2590" s="1" t="s">
        <v>78</v>
      </c>
      <c r="H2590" s="1" t="s">
        <v>621</v>
      </c>
      <c r="I2590" s="1" t="s">
        <v>220</v>
      </c>
      <c r="J2590">
        <v>4</v>
      </c>
      <c r="K2590" s="1" t="s">
        <v>954</v>
      </c>
      <c r="L2590">
        <v>6262</v>
      </c>
      <c r="M2590" s="18">
        <v>0.35856481481481484</v>
      </c>
      <c r="N2590" s="19">
        <v>5.1080790000000001E-2</v>
      </c>
      <c r="O2590">
        <v>9.06</v>
      </c>
      <c r="Q2590" s="18">
        <v>0.41077546296296297</v>
      </c>
      <c r="R2590" s="19">
        <v>7.4187710000000004E-2</v>
      </c>
      <c r="W2590" s="1" t="s">
        <v>626</v>
      </c>
      <c r="AB2590" t="s">
        <v>86</v>
      </c>
      <c r="AC2590" t="s">
        <v>1299</v>
      </c>
      <c r="AF2590" t="s">
        <v>173</v>
      </c>
    </row>
    <row r="2591" spans="1:32" x14ac:dyDescent="0.25">
      <c r="A2591">
        <v>6</v>
      </c>
      <c r="B2591" t="s">
        <v>293</v>
      </c>
      <c r="C2591" t="s">
        <v>201</v>
      </c>
      <c r="D2591">
        <v>7.4470000000000001</v>
      </c>
      <c r="G2591" s="1" t="s">
        <v>78</v>
      </c>
      <c r="H2591" s="1" t="s">
        <v>621</v>
      </c>
      <c r="I2591" s="1" t="s">
        <v>220</v>
      </c>
      <c r="J2591">
        <v>4</v>
      </c>
      <c r="K2591" s="1" t="s">
        <v>954</v>
      </c>
      <c r="L2591">
        <v>6262</v>
      </c>
      <c r="M2591" s="18">
        <v>0.35938657407407404</v>
      </c>
      <c r="N2591">
        <v>0.1620248</v>
      </c>
      <c r="O2591">
        <v>7.1310000000000002</v>
      </c>
      <c r="Q2591" s="18">
        <v>0.41158564814814813</v>
      </c>
      <c r="R2591">
        <v>0.22138179999999999</v>
      </c>
      <c r="U2591" s="18"/>
      <c r="V2591" s="19"/>
      <c r="W2591" s="1" t="s">
        <v>626</v>
      </c>
      <c r="AB2591" t="s">
        <v>84</v>
      </c>
      <c r="AC2591" t="s">
        <v>1300</v>
      </c>
    </row>
    <row r="2592" spans="1:32" x14ac:dyDescent="0.25">
      <c r="A2592">
        <v>7</v>
      </c>
      <c r="B2592" t="s">
        <v>293</v>
      </c>
      <c r="C2592" t="s">
        <v>201</v>
      </c>
      <c r="D2592">
        <v>5.9429999999999996</v>
      </c>
      <c r="G2592" s="1" t="s">
        <v>78</v>
      </c>
      <c r="H2592" s="1" t="s">
        <v>621</v>
      </c>
      <c r="I2592" s="1" t="s">
        <v>220</v>
      </c>
      <c r="J2592">
        <v>4</v>
      </c>
      <c r="K2592" s="1" t="s">
        <v>954</v>
      </c>
      <c r="L2592">
        <v>6262</v>
      </c>
      <c r="M2592" s="18">
        <v>0.3602893518518519</v>
      </c>
      <c r="N2592">
        <v>0.76144060000000002</v>
      </c>
      <c r="O2592">
        <v>5.0919999999999996</v>
      </c>
      <c r="Q2592" s="18">
        <v>0.41244212962962962</v>
      </c>
      <c r="R2592" s="19">
        <v>7.5268989999999994E-2</v>
      </c>
      <c r="W2592" s="1" t="s">
        <v>626</v>
      </c>
      <c r="AB2592" t="s">
        <v>84</v>
      </c>
      <c r="AC2592" t="s">
        <v>1301</v>
      </c>
    </row>
    <row r="2593" spans="1:32" x14ac:dyDescent="0.25">
      <c r="A2593">
        <v>8</v>
      </c>
      <c r="B2593" t="s">
        <v>293</v>
      </c>
      <c r="C2593" t="s">
        <v>201</v>
      </c>
      <c r="D2593">
        <v>7.226</v>
      </c>
      <c r="G2593" s="1" t="s">
        <v>78</v>
      </c>
      <c r="H2593" s="1" t="s">
        <v>621</v>
      </c>
      <c r="I2593" s="1" t="s">
        <v>220</v>
      </c>
      <c r="J2593">
        <v>4</v>
      </c>
      <c r="K2593" s="1" t="s">
        <v>954</v>
      </c>
      <c r="L2593">
        <v>6262</v>
      </c>
      <c r="M2593" s="18">
        <v>0.36122685185185183</v>
      </c>
      <c r="N2593" s="19">
        <v>5.0274319999999997E-2</v>
      </c>
      <c r="O2593">
        <v>7.0129999999999999</v>
      </c>
      <c r="Q2593" s="18">
        <v>0.41334490740740742</v>
      </c>
      <c r="R2593" s="19">
        <v>4.8036179999999998E-2</v>
      </c>
      <c r="W2593" s="1" t="s">
        <v>626</v>
      </c>
      <c r="AB2593" t="s">
        <v>84</v>
      </c>
      <c r="AC2593" t="s">
        <v>1302</v>
      </c>
    </row>
    <row r="2594" spans="1:32" x14ac:dyDescent="0.25">
      <c r="A2594">
        <v>9</v>
      </c>
      <c r="B2594" t="s">
        <v>293</v>
      </c>
      <c r="C2594" t="s">
        <v>201</v>
      </c>
      <c r="D2594">
        <v>6.8760000000000003</v>
      </c>
      <c r="G2594" s="1" t="s">
        <v>78</v>
      </c>
      <c r="H2594" s="1" t="s">
        <v>621</v>
      </c>
      <c r="I2594" s="1" t="s">
        <v>220</v>
      </c>
      <c r="J2594">
        <v>4</v>
      </c>
      <c r="K2594" s="1" t="s">
        <v>954</v>
      </c>
      <c r="L2594">
        <v>6262</v>
      </c>
      <c r="M2594" s="18">
        <v>0.36199074074074072</v>
      </c>
      <c r="N2594">
        <v>0.20005029999999999</v>
      </c>
      <c r="O2594">
        <v>6.4550000000000001</v>
      </c>
      <c r="Q2594" s="18">
        <v>0.41412037037037036</v>
      </c>
      <c r="R2594" s="19">
        <v>9.0478509999999998E-2</v>
      </c>
      <c r="W2594" s="1" t="s">
        <v>626</v>
      </c>
      <c r="AB2594" t="s">
        <v>84</v>
      </c>
      <c r="AC2594" t="s">
        <v>1303</v>
      </c>
    </row>
    <row r="2595" spans="1:32" x14ac:dyDescent="0.25">
      <c r="A2595">
        <v>10</v>
      </c>
      <c r="B2595" t="s">
        <v>293</v>
      </c>
      <c r="C2595" t="s">
        <v>201</v>
      </c>
      <c r="D2595">
        <v>5.875</v>
      </c>
      <c r="G2595" s="1" t="s">
        <v>78</v>
      </c>
      <c r="H2595" s="1" t="s">
        <v>621</v>
      </c>
      <c r="I2595" s="1" t="s">
        <v>220</v>
      </c>
      <c r="J2595">
        <v>4</v>
      </c>
      <c r="K2595" s="1" t="s">
        <v>954</v>
      </c>
      <c r="L2595">
        <v>6262</v>
      </c>
      <c r="M2595" s="18">
        <v>0.36274305555555553</v>
      </c>
      <c r="N2595" s="19">
        <v>7.236513E-2</v>
      </c>
      <c r="O2595">
        <v>5.8159999999999998</v>
      </c>
      <c r="Q2595" s="18">
        <v>0.41495370370370371</v>
      </c>
      <c r="R2595" s="19">
        <v>8.1425410000000004E-2</v>
      </c>
      <c r="W2595" s="1" t="s">
        <v>626</v>
      </c>
      <c r="AB2595" t="s">
        <v>86</v>
      </c>
      <c r="AC2595" t="s">
        <v>1304</v>
      </c>
      <c r="AF2595" t="s">
        <v>136</v>
      </c>
    </row>
    <row r="2596" spans="1:32" x14ac:dyDescent="0.25">
      <c r="A2596">
        <v>11</v>
      </c>
      <c r="B2596" t="s">
        <v>293</v>
      </c>
      <c r="C2596" t="s">
        <v>201</v>
      </c>
      <c r="D2596">
        <v>10.185</v>
      </c>
      <c r="G2596" s="1" t="s">
        <v>78</v>
      </c>
      <c r="H2596" s="1" t="s">
        <v>621</v>
      </c>
      <c r="I2596" s="1" t="s">
        <v>220</v>
      </c>
      <c r="J2596">
        <v>4</v>
      </c>
      <c r="K2596" s="1" t="s">
        <v>954</v>
      </c>
      <c r="L2596">
        <v>6262</v>
      </c>
      <c r="M2596" s="18">
        <v>0.36358796296296297</v>
      </c>
      <c r="N2596">
        <v>0.1823333</v>
      </c>
      <c r="O2596">
        <v>9.9339999999999993</v>
      </c>
      <c r="Q2596" s="18">
        <v>0.41576388888888888</v>
      </c>
      <c r="R2596" s="19">
        <v>6.0978240000000003E-2</v>
      </c>
      <c r="W2596" s="1" t="s">
        <v>626</v>
      </c>
      <c r="AB2596" t="s">
        <v>86</v>
      </c>
      <c r="AC2596" t="s">
        <v>1305</v>
      </c>
      <c r="AF2596" t="s">
        <v>151</v>
      </c>
    </row>
    <row r="2597" spans="1:32" x14ac:dyDescent="0.25">
      <c r="A2597">
        <v>12</v>
      </c>
      <c r="B2597" t="s">
        <v>293</v>
      </c>
      <c r="C2597" t="s">
        <v>201</v>
      </c>
      <c r="D2597">
        <v>7.0380000000000003</v>
      </c>
      <c r="G2597" s="1" t="s">
        <v>78</v>
      </c>
      <c r="H2597" s="1" t="s">
        <v>621</v>
      </c>
      <c r="I2597" s="1" t="s">
        <v>220</v>
      </c>
      <c r="J2597">
        <v>4</v>
      </c>
      <c r="K2597" s="1" t="s">
        <v>954</v>
      </c>
      <c r="L2597">
        <v>6262</v>
      </c>
      <c r="M2597" s="18">
        <v>0.36440972222222223</v>
      </c>
      <c r="N2597" s="19">
        <v>6.213043E-2</v>
      </c>
      <c r="O2597">
        <v>6.7220000000000004</v>
      </c>
      <c r="Q2597" s="18">
        <v>0.4165625</v>
      </c>
      <c r="R2597" s="19">
        <v>5.338797E-2</v>
      </c>
      <c r="W2597" s="1" t="s">
        <v>626</v>
      </c>
      <c r="AB2597" t="s">
        <v>86</v>
      </c>
      <c r="AC2597" t="s">
        <v>1306</v>
      </c>
      <c r="AF2597" t="s">
        <v>371</v>
      </c>
    </row>
    <row r="2598" spans="1:32" x14ac:dyDescent="0.25">
      <c r="A2598">
        <v>13</v>
      </c>
      <c r="B2598" t="s">
        <v>293</v>
      </c>
      <c r="C2598" t="s">
        <v>201</v>
      </c>
      <c r="D2598">
        <v>8.4629999999999992</v>
      </c>
      <c r="G2598" s="1" t="s">
        <v>78</v>
      </c>
      <c r="H2598" s="1" t="s">
        <v>621</v>
      </c>
      <c r="I2598" s="1" t="s">
        <v>220</v>
      </c>
      <c r="J2598">
        <v>4</v>
      </c>
      <c r="K2598" s="1" t="s">
        <v>954</v>
      </c>
      <c r="L2598">
        <v>6262</v>
      </c>
      <c r="M2598" s="18">
        <v>0.36512731481481481</v>
      </c>
      <c r="N2598">
        <v>0.15124979999999999</v>
      </c>
      <c r="O2598">
        <v>8.1560000000000006</v>
      </c>
      <c r="Q2598" s="18">
        <v>0.41743055555555553</v>
      </c>
      <c r="R2598">
        <v>0.784578</v>
      </c>
      <c r="W2598" s="1" t="s">
        <v>626</v>
      </c>
      <c r="AB2598" t="s">
        <v>86</v>
      </c>
      <c r="AC2598" t="s">
        <v>1307</v>
      </c>
      <c r="AF2598" t="s">
        <v>162</v>
      </c>
    </row>
    <row r="2599" spans="1:32" x14ac:dyDescent="0.25">
      <c r="A2599">
        <v>14</v>
      </c>
      <c r="B2599" t="s">
        <v>293</v>
      </c>
      <c r="C2599" t="s">
        <v>201</v>
      </c>
      <c r="D2599">
        <v>5.5739999999999998</v>
      </c>
      <c r="G2599" s="1" t="s">
        <v>78</v>
      </c>
      <c r="H2599" s="1" t="s">
        <v>621</v>
      </c>
      <c r="I2599" s="1" t="s">
        <v>220</v>
      </c>
      <c r="J2599">
        <v>4</v>
      </c>
      <c r="K2599" s="1" t="s">
        <v>954</v>
      </c>
      <c r="L2599">
        <v>6262</v>
      </c>
      <c r="M2599" s="18">
        <v>0.36605324074074069</v>
      </c>
      <c r="N2599">
        <v>0.13883670000000001</v>
      </c>
      <c r="O2599">
        <v>5.4279999999999999</v>
      </c>
      <c r="Q2599" s="18">
        <v>0.4183796296296296</v>
      </c>
      <c r="R2599" s="19">
        <v>6.5037139999999993E-2</v>
      </c>
      <c r="W2599" s="1" t="s">
        <v>626</v>
      </c>
      <c r="AB2599" t="s">
        <v>84</v>
      </c>
      <c r="AC2599" t="s">
        <v>1308</v>
      </c>
    </row>
    <row r="2600" spans="1:32" x14ac:dyDescent="0.25">
      <c r="A2600">
        <v>15</v>
      </c>
      <c r="B2600" t="s">
        <v>293</v>
      </c>
      <c r="C2600" t="s">
        <v>201</v>
      </c>
      <c r="D2600">
        <v>7.59</v>
      </c>
      <c r="G2600" s="1" t="s">
        <v>78</v>
      </c>
      <c r="H2600" s="1" t="s">
        <v>621</v>
      </c>
      <c r="I2600" s="1" t="s">
        <v>220</v>
      </c>
      <c r="J2600">
        <v>4</v>
      </c>
      <c r="K2600" s="1" t="s">
        <v>954</v>
      </c>
      <c r="L2600">
        <v>6262</v>
      </c>
      <c r="M2600" s="18">
        <v>0.36687500000000001</v>
      </c>
      <c r="N2600">
        <v>0.1334803</v>
      </c>
      <c r="O2600">
        <v>7.1849999999999996</v>
      </c>
      <c r="Q2600" s="18">
        <v>0.41918981481481482</v>
      </c>
      <c r="R2600" s="19">
        <v>8.8323289999999999E-2</v>
      </c>
      <c r="W2600" s="1" t="s">
        <v>626</v>
      </c>
      <c r="AB2600" t="s">
        <v>86</v>
      </c>
      <c r="AC2600" t="s">
        <v>1309</v>
      </c>
      <c r="AF2600" t="s">
        <v>284</v>
      </c>
    </row>
    <row r="2601" spans="1:32" x14ac:dyDescent="0.25">
      <c r="A2601">
        <v>16</v>
      </c>
      <c r="B2601" t="s">
        <v>293</v>
      </c>
      <c r="C2601" t="s">
        <v>201</v>
      </c>
      <c r="D2601">
        <v>5.4710000000000001</v>
      </c>
      <c r="G2601" s="1" t="s">
        <v>78</v>
      </c>
      <c r="H2601" s="1" t="s">
        <v>621</v>
      </c>
      <c r="I2601" s="1" t="s">
        <v>220</v>
      </c>
      <c r="J2601">
        <v>4</v>
      </c>
      <c r="K2601" s="1" t="s">
        <v>954</v>
      </c>
      <c r="L2601">
        <v>6262</v>
      </c>
      <c r="M2601" s="18">
        <v>0.36766203703703698</v>
      </c>
      <c r="N2601" s="19">
        <v>6.5268930000000003E-2</v>
      </c>
      <c r="O2601">
        <v>5.3739999999999997</v>
      </c>
      <c r="Q2601" s="18">
        <v>0.41996527777777781</v>
      </c>
      <c r="R2601" s="19">
        <v>4.0738139999999999E-2</v>
      </c>
      <c r="W2601" s="1" t="s">
        <v>626</v>
      </c>
      <c r="AB2601" t="s">
        <v>84</v>
      </c>
      <c r="AC2601" t="s">
        <v>1310</v>
      </c>
    </row>
    <row r="2602" spans="1:32" x14ac:dyDescent="0.25">
      <c r="A2602">
        <v>17</v>
      </c>
      <c r="B2602" t="s">
        <v>293</v>
      </c>
      <c r="C2602" t="s">
        <v>201</v>
      </c>
      <c r="D2602">
        <v>10.784000000000001</v>
      </c>
      <c r="G2602" s="1" t="s">
        <v>78</v>
      </c>
      <c r="H2602" s="1" t="s">
        <v>621</v>
      </c>
      <c r="I2602" s="1" t="s">
        <v>220</v>
      </c>
      <c r="J2602">
        <v>4</v>
      </c>
      <c r="K2602" s="1" t="s">
        <v>954</v>
      </c>
      <c r="L2602">
        <v>6262</v>
      </c>
      <c r="M2602" s="18">
        <v>0.36846064814814811</v>
      </c>
      <c r="N2602">
        <v>0.16019520000000001</v>
      </c>
      <c r="O2602">
        <v>10.407999999999999</v>
      </c>
      <c r="Q2602" s="18">
        <v>0.42113425925925929</v>
      </c>
      <c r="R2602" s="19">
        <v>2.8180340000000002E-2</v>
      </c>
      <c r="S2602" s="74">
        <v>10.366</v>
      </c>
      <c r="U2602" s="18">
        <v>0.72077546296296291</v>
      </c>
      <c r="V2602">
        <v>0.1222877</v>
      </c>
      <c r="W2602" s="1" t="s">
        <v>626</v>
      </c>
      <c r="AB2602" t="s">
        <v>85</v>
      </c>
      <c r="AC2602" t="s">
        <v>1311</v>
      </c>
      <c r="AF2602" t="s">
        <v>167</v>
      </c>
    </row>
    <row r="2603" spans="1:32" x14ac:dyDescent="0.25">
      <c r="A2603">
        <v>18</v>
      </c>
      <c r="B2603" t="s">
        <v>293</v>
      </c>
      <c r="C2603" t="s">
        <v>201</v>
      </c>
      <c r="D2603">
        <v>7.8440000000000003</v>
      </c>
      <c r="G2603" s="1" t="s">
        <v>78</v>
      </c>
      <c r="H2603" s="1" t="s">
        <v>621</v>
      </c>
      <c r="I2603" s="1" t="s">
        <v>220</v>
      </c>
      <c r="J2603">
        <v>4</v>
      </c>
      <c r="K2603" s="1" t="s">
        <v>954</v>
      </c>
      <c r="L2603">
        <v>6262</v>
      </c>
      <c r="M2603" s="18">
        <v>0.36931712962962965</v>
      </c>
      <c r="N2603">
        <v>0.1300694</v>
      </c>
      <c r="O2603">
        <v>7.58</v>
      </c>
      <c r="Q2603" s="18">
        <v>0.42188657407407404</v>
      </c>
      <c r="R2603" s="19">
        <v>8.4088250000000003E-2</v>
      </c>
      <c r="W2603" s="1" t="s">
        <v>626</v>
      </c>
      <c r="AB2603" t="s">
        <v>84</v>
      </c>
      <c r="AC2603" t="s">
        <v>1312</v>
      </c>
    </row>
    <row r="2604" spans="1:32" x14ac:dyDescent="0.25">
      <c r="A2604">
        <v>19</v>
      </c>
      <c r="B2604" t="s">
        <v>293</v>
      </c>
      <c r="C2604" t="s">
        <v>201</v>
      </c>
      <c r="D2604">
        <v>8.98</v>
      </c>
      <c r="G2604" s="1" t="s">
        <v>78</v>
      </c>
      <c r="H2604" s="1" t="s">
        <v>621</v>
      </c>
      <c r="I2604" s="1" t="s">
        <v>220</v>
      </c>
      <c r="J2604">
        <v>4</v>
      </c>
      <c r="K2604" s="1" t="s">
        <v>954</v>
      </c>
      <c r="L2604">
        <v>6262</v>
      </c>
      <c r="M2604" s="18">
        <v>0.37030092592592595</v>
      </c>
      <c r="N2604">
        <v>0.16274040000000001</v>
      </c>
      <c r="O2604">
        <v>8.4209999999999994</v>
      </c>
      <c r="Q2604" s="18">
        <v>0.42285879629629625</v>
      </c>
      <c r="R2604" s="19">
        <v>5.6742590000000002E-2</v>
      </c>
      <c r="W2604" s="1" t="s">
        <v>626</v>
      </c>
      <c r="AB2604" t="s">
        <v>86</v>
      </c>
      <c r="AC2604" t="s">
        <v>1313</v>
      </c>
      <c r="AF2604" t="s">
        <v>131</v>
      </c>
    </row>
    <row r="2605" spans="1:32" x14ac:dyDescent="0.25">
      <c r="A2605">
        <v>20</v>
      </c>
      <c r="B2605" t="s">
        <v>293</v>
      </c>
      <c r="C2605" t="s">
        <v>201</v>
      </c>
      <c r="D2605">
        <v>9.2189999999999994</v>
      </c>
      <c r="G2605" s="1" t="s">
        <v>78</v>
      </c>
      <c r="H2605" s="1" t="s">
        <v>621</v>
      </c>
      <c r="I2605" s="1" t="s">
        <v>220</v>
      </c>
      <c r="J2605">
        <v>4</v>
      </c>
      <c r="K2605" s="1" t="s">
        <v>954</v>
      </c>
      <c r="L2605">
        <v>6262</v>
      </c>
      <c r="M2605" s="18">
        <v>0.3712037037037037</v>
      </c>
      <c r="N2605" s="19">
        <v>8.2575040000000002E-2</v>
      </c>
      <c r="O2605">
        <v>8.6539999999999999</v>
      </c>
      <c r="Q2605" s="18">
        <v>0.42372685185185183</v>
      </c>
      <c r="R2605" s="19">
        <v>6.9987919999999995E-2</v>
      </c>
      <c r="W2605" s="1" t="s">
        <v>626</v>
      </c>
      <c r="AB2605" t="s">
        <v>86</v>
      </c>
      <c r="AC2605" t="s">
        <v>1314</v>
      </c>
      <c r="AF2605" t="s">
        <v>251</v>
      </c>
    </row>
    <row r="2606" spans="1:32" x14ac:dyDescent="0.25">
      <c r="A2606">
        <v>21</v>
      </c>
      <c r="B2606" t="s">
        <v>293</v>
      </c>
      <c r="C2606" t="s">
        <v>201</v>
      </c>
      <c r="D2606">
        <v>5.5220000000000002</v>
      </c>
      <c r="G2606" s="1" t="s">
        <v>78</v>
      </c>
      <c r="H2606" s="1" t="s">
        <v>621</v>
      </c>
      <c r="I2606" s="1" t="s">
        <v>220</v>
      </c>
      <c r="J2606">
        <v>4</v>
      </c>
      <c r="K2606" s="1" t="s">
        <v>954</v>
      </c>
      <c r="L2606">
        <v>6262</v>
      </c>
      <c r="M2606" s="18">
        <v>0.37216435185185182</v>
      </c>
      <c r="N2606">
        <v>0.1236163</v>
      </c>
      <c r="O2606">
        <v>5.3470000000000004</v>
      </c>
      <c r="Q2606" s="18">
        <v>0.42451388888888886</v>
      </c>
      <c r="R2606" s="19">
        <v>8.1687880000000004E-2</v>
      </c>
      <c r="W2606" s="1" t="s">
        <v>626</v>
      </c>
      <c r="AB2606" t="s">
        <v>84</v>
      </c>
      <c r="AC2606" t="s">
        <v>1315</v>
      </c>
    </row>
    <row r="2607" spans="1:32" x14ac:dyDescent="0.25">
      <c r="A2607">
        <v>22</v>
      </c>
      <c r="B2607" t="s">
        <v>293</v>
      </c>
      <c r="C2607" t="s">
        <v>201</v>
      </c>
      <c r="D2607">
        <v>11.34</v>
      </c>
      <c r="G2607" s="1" t="s">
        <v>78</v>
      </c>
      <c r="H2607" s="1" t="s">
        <v>621</v>
      </c>
      <c r="I2607" s="1" t="s">
        <v>220</v>
      </c>
      <c r="J2607">
        <v>4</v>
      </c>
      <c r="K2607" s="1" t="s">
        <v>954</v>
      </c>
      <c r="L2607">
        <v>6262</v>
      </c>
      <c r="M2607" s="18">
        <v>0.37300925925925926</v>
      </c>
      <c r="N2607">
        <v>0.183585</v>
      </c>
      <c r="O2607">
        <v>11.031000000000001</v>
      </c>
      <c r="Q2607" s="18">
        <v>0.4255902777777778</v>
      </c>
      <c r="R2607" s="19">
        <v>4.1919959999999999E-2</v>
      </c>
      <c r="S2607" s="74">
        <v>10.994</v>
      </c>
      <c r="U2607" s="18">
        <v>0.72200231481481481</v>
      </c>
      <c r="V2607">
        <v>0.16047110000000001</v>
      </c>
      <c r="W2607" s="1" t="s">
        <v>626</v>
      </c>
      <c r="AB2607" t="s">
        <v>85</v>
      </c>
      <c r="AC2607" t="s">
        <v>1316</v>
      </c>
      <c r="AF2607" t="s">
        <v>121</v>
      </c>
    </row>
    <row r="2608" spans="1:32" x14ac:dyDescent="0.25">
      <c r="A2608">
        <v>23</v>
      </c>
      <c r="B2608" t="s">
        <v>293</v>
      </c>
      <c r="C2608" t="s">
        <v>201</v>
      </c>
      <c r="D2608">
        <v>7.2480000000000002</v>
      </c>
      <c r="G2608" s="1" t="s">
        <v>78</v>
      </c>
      <c r="H2608" s="1" t="s">
        <v>621</v>
      </c>
      <c r="I2608" s="1" t="s">
        <v>220</v>
      </c>
      <c r="J2608">
        <v>4</v>
      </c>
      <c r="K2608" s="1" t="s">
        <v>954</v>
      </c>
      <c r="L2608">
        <v>6262</v>
      </c>
      <c r="M2608" s="18">
        <v>0.37401620370370375</v>
      </c>
      <c r="N2608" s="19">
        <v>8.9257669999999997E-2</v>
      </c>
      <c r="Q2608" s="18">
        <v>0.42670138888888887</v>
      </c>
      <c r="R2608" s="19">
        <v>4.5110509999999999E-2</v>
      </c>
      <c r="W2608" s="1" t="s">
        <v>626</v>
      </c>
      <c r="AB2608" t="s">
        <v>86</v>
      </c>
      <c r="AC2608" t="s">
        <v>1317</v>
      </c>
      <c r="AF2608" t="s">
        <v>285</v>
      </c>
    </row>
    <row r="2609" spans="1:49" x14ac:dyDescent="0.25">
      <c r="A2609">
        <v>24</v>
      </c>
      <c r="B2609" t="s">
        <v>293</v>
      </c>
      <c r="C2609" t="s">
        <v>201</v>
      </c>
      <c r="D2609">
        <v>11.336</v>
      </c>
      <c r="G2609" s="1" t="s">
        <v>78</v>
      </c>
      <c r="H2609" s="1" t="s">
        <v>621</v>
      </c>
      <c r="I2609" s="1" t="s">
        <v>220</v>
      </c>
      <c r="J2609">
        <v>4</v>
      </c>
      <c r="K2609" s="1" t="s">
        <v>954</v>
      </c>
      <c r="L2609">
        <v>6262</v>
      </c>
      <c r="M2609" s="18">
        <v>0.37487268518518518</v>
      </c>
      <c r="N2609">
        <v>1.5783860000000001</v>
      </c>
      <c r="O2609">
        <v>10.801</v>
      </c>
      <c r="Q2609" s="18">
        <v>0.42739583333333336</v>
      </c>
      <c r="R2609" s="19">
        <v>5.8062860000000001E-2</v>
      </c>
      <c r="W2609" s="1" t="s">
        <v>626</v>
      </c>
      <c r="AB2609" t="s">
        <v>86</v>
      </c>
      <c r="AC2609" t="s">
        <v>1318</v>
      </c>
      <c r="AF2609" t="s">
        <v>145</v>
      </c>
    </row>
    <row r="2610" spans="1:49" x14ac:dyDescent="0.25">
      <c r="A2610">
        <v>25</v>
      </c>
      <c r="B2610" t="s">
        <v>293</v>
      </c>
      <c r="C2610" t="s">
        <v>201</v>
      </c>
      <c r="D2610">
        <v>8.2590000000000003</v>
      </c>
      <c r="G2610" s="1" t="s">
        <v>78</v>
      </c>
      <c r="H2610" s="1" t="s">
        <v>621</v>
      </c>
      <c r="I2610" s="1" t="s">
        <v>220</v>
      </c>
      <c r="J2610">
        <v>4</v>
      </c>
      <c r="K2610" s="1" t="s">
        <v>954</v>
      </c>
      <c r="L2610">
        <v>6262</v>
      </c>
      <c r="M2610" s="18">
        <v>0.37582175925925926</v>
      </c>
      <c r="N2610">
        <v>1.0387249999999999</v>
      </c>
      <c r="O2610">
        <v>7.9669999999999996</v>
      </c>
      <c r="Q2610" s="18">
        <v>0.42855324074074069</v>
      </c>
      <c r="R2610" s="19">
        <v>6.6395609999999994E-2</v>
      </c>
      <c r="W2610" s="1" t="s">
        <v>626</v>
      </c>
      <c r="AB2610" t="s">
        <v>86</v>
      </c>
      <c r="AC2610" t="s">
        <v>1319</v>
      </c>
      <c r="AF2610" t="s">
        <v>157</v>
      </c>
    </row>
    <row r="2611" spans="1:49" x14ac:dyDescent="0.25">
      <c r="A2611">
        <v>26</v>
      </c>
      <c r="B2611" t="s">
        <v>293</v>
      </c>
      <c r="C2611" t="s">
        <v>201</v>
      </c>
      <c r="D2611">
        <v>6.99</v>
      </c>
      <c r="G2611" s="1" t="s">
        <v>78</v>
      </c>
      <c r="H2611" s="1" t="s">
        <v>621</v>
      </c>
      <c r="I2611" s="1" t="s">
        <v>220</v>
      </c>
      <c r="J2611">
        <v>4</v>
      </c>
      <c r="K2611" s="1" t="s">
        <v>954</v>
      </c>
      <c r="L2611">
        <v>6262</v>
      </c>
      <c r="M2611" s="18">
        <v>0.37678240740740737</v>
      </c>
      <c r="N2611">
        <v>0.13627130000000001</v>
      </c>
      <c r="O2611">
        <v>6.5880000000000001</v>
      </c>
      <c r="Q2611" s="18">
        <v>0.42979166666666663</v>
      </c>
      <c r="R2611" s="19">
        <v>4.8014080000000001E-2</v>
      </c>
      <c r="W2611" s="1" t="s">
        <v>626</v>
      </c>
      <c r="AB2611" t="s">
        <v>86</v>
      </c>
      <c r="AC2611" t="s">
        <v>1320</v>
      </c>
      <c r="AF2611" t="s">
        <v>165</v>
      </c>
    </row>
    <row r="2612" spans="1:49" x14ac:dyDescent="0.25">
      <c r="A2612">
        <v>27</v>
      </c>
      <c r="B2612" t="s">
        <v>293</v>
      </c>
      <c r="C2612" t="s">
        <v>201</v>
      </c>
      <c r="D2612">
        <v>4.8079999999999998</v>
      </c>
      <c r="G2612" s="1" t="s">
        <v>78</v>
      </c>
      <c r="H2612" s="1" t="s">
        <v>621</v>
      </c>
      <c r="I2612" s="1" t="s">
        <v>220</v>
      </c>
      <c r="J2612">
        <v>4</v>
      </c>
      <c r="K2612" s="1" t="s">
        <v>954</v>
      </c>
      <c r="L2612">
        <v>6262</v>
      </c>
      <c r="M2612" s="18">
        <v>0.37759259259259265</v>
      </c>
      <c r="N2612" s="19">
        <v>8.1867229999999999E-2</v>
      </c>
      <c r="O2612">
        <v>4.7480000000000002</v>
      </c>
      <c r="Q2612" s="18">
        <v>0.43065972222222221</v>
      </c>
      <c r="R2612" s="19">
        <v>5.0106659999999997E-2</v>
      </c>
      <c r="S2612" s="74">
        <v>4.7140000000000004</v>
      </c>
      <c r="U2612" s="18">
        <v>0.72295138888888888</v>
      </c>
      <c r="V2612">
        <v>0.11621040000000001</v>
      </c>
      <c r="W2612" s="1" t="s">
        <v>626</v>
      </c>
      <c r="AB2612" t="s">
        <v>85</v>
      </c>
      <c r="AC2612" t="s">
        <v>1321</v>
      </c>
      <c r="AF2612" t="s">
        <v>155</v>
      </c>
    </row>
    <row r="2613" spans="1:49" x14ac:dyDescent="0.25">
      <c r="A2613">
        <v>28</v>
      </c>
      <c r="B2613" t="s">
        <v>293</v>
      </c>
      <c r="C2613" t="s">
        <v>201</v>
      </c>
      <c r="D2613">
        <v>9.5169999999999995</v>
      </c>
      <c r="G2613" s="1" t="s">
        <v>78</v>
      </c>
      <c r="H2613" s="1" t="s">
        <v>621</v>
      </c>
      <c r="I2613" s="1" t="s">
        <v>220</v>
      </c>
      <c r="J2613">
        <v>4</v>
      </c>
      <c r="K2613" s="1" t="s">
        <v>954</v>
      </c>
      <c r="L2613">
        <v>6262</v>
      </c>
      <c r="M2613" s="18">
        <v>0.37836805555555553</v>
      </c>
      <c r="N2613">
        <v>0.1949197</v>
      </c>
      <c r="O2613">
        <v>9.0649999999999995</v>
      </c>
      <c r="Q2613" s="18">
        <v>0.43153935185185183</v>
      </c>
      <c r="R2613">
        <v>0.61850579999999999</v>
      </c>
      <c r="W2613" s="1" t="s">
        <v>626</v>
      </c>
      <c r="AB2613" t="s">
        <v>84</v>
      </c>
      <c r="AC2613" t="s">
        <v>1322</v>
      </c>
    </row>
    <row r="2614" spans="1:49" x14ac:dyDescent="0.25">
      <c r="A2614">
        <v>29</v>
      </c>
      <c r="B2614" t="s">
        <v>293</v>
      </c>
      <c r="C2614" t="s">
        <v>201</v>
      </c>
      <c r="D2614">
        <v>4.2240000000000002</v>
      </c>
      <c r="G2614" s="1" t="s">
        <v>78</v>
      </c>
      <c r="H2614" s="1" t="s">
        <v>621</v>
      </c>
      <c r="I2614" s="1" t="s">
        <v>220</v>
      </c>
      <c r="J2614">
        <v>4</v>
      </c>
      <c r="K2614" s="1" t="s">
        <v>954</v>
      </c>
      <c r="L2614">
        <v>6262</v>
      </c>
      <c r="M2614" s="18">
        <v>0.37928240740740743</v>
      </c>
      <c r="N2614" s="19">
        <v>5.8215030000000001E-2</v>
      </c>
      <c r="O2614">
        <v>4.1150000000000002</v>
      </c>
      <c r="Q2614" s="18">
        <v>0.43254629629629626</v>
      </c>
      <c r="R2614" s="19">
        <v>3.4084549999999998E-2</v>
      </c>
      <c r="W2614" s="1" t="s">
        <v>626</v>
      </c>
      <c r="AB2614" t="s">
        <v>84</v>
      </c>
      <c r="AC2614" t="s">
        <v>1323</v>
      </c>
    </row>
    <row r="2615" spans="1:49" x14ac:dyDescent="0.25">
      <c r="A2615">
        <v>30</v>
      </c>
      <c r="B2615" t="s">
        <v>293</v>
      </c>
      <c r="C2615" t="s">
        <v>201</v>
      </c>
      <c r="D2615">
        <v>8.6379999999999999</v>
      </c>
      <c r="G2615" s="1" t="s">
        <v>78</v>
      </c>
      <c r="H2615" s="1" t="s">
        <v>621</v>
      </c>
      <c r="I2615" s="1" t="s">
        <v>220</v>
      </c>
      <c r="J2615">
        <v>4</v>
      </c>
      <c r="K2615" s="1" t="s">
        <v>954</v>
      </c>
      <c r="L2615">
        <v>6262</v>
      </c>
      <c r="M2615" s="18">
        <v>0.38003472222222223</v>
      </c>
      <c r="N2615">
        <v>0.18173110000000001</v>
      </c>
      <c r="O2615">
        <v>8.3439999999999994</v>
      </c>
      <c r="Q2615" s="18">
        <v>0.4334837962962963</v>
      </c>
      <c r="R2615" s="19">
        <v>4.6319329999999999E-2</v>
      </c>
      <c r="S2615" s="74">
        <v>8.3089999999999993</v>
      </c>
      <c r="U2615" s="18">
        <v>0.72379629629629638</v>
      </c>
      <c r="V2615">
        <v>0.13022249999999999</v>
      </c>
      <c r="W2615" s="1" t="s">
        <v>626</v>
      </c>
      <c r="AB2615" t="s">
        <v>85</v>
      </c>
      <c r="AC2615" t="s">
        <v>1324</v>
      </c>
      <c r="AF2615" t="s">
        <v>175</v>
      </c>
    </row>
    <row r="2616" spans="1:49" x14ac:dyDescent="0.25">
      <c r="A2616">
        <v>31</v>
      </c>
      <c r="B2616" t="s">
        <v>293</v>
      </c>
      <c r="C2616" t="s">
        <v>201</v>
      </c>
      <c r="D2616">
        <v>6.9809999999999999</v>
      </c>
      <c r="G2616" s="1" t="s">
        <v>78</v>
      </c>
      <c r="H2616" s="1" t="s">
        <v>621</v>
      </c>
      <c r="I2616" s="1" t="s">
        <v>220</v>
      </c>
      <c r="J2616">
        <v>4</v>
      </c>
      <c r="K2616" s="1" t="s">
        <v>954</v>
      </c>
      <c r="L2616">
        <v>6262</v>
      </c>
      <c r="M2616" s="18">
        <v>0.38090277777777781</v>
      </c>
      <c r="N2616">
        <v>9.52649E-2</v>
      </c>
      <c r="O2616">
        <v>6.4930000000000003</v>
      </c>
      <c r="Q2616" s="18">
        <v>0.43430555555555556</v>
      </c>
      <c r="R2616" s="19">
        <v>5.9212430000000003E-2</v>
      </c>
      <c r="W2616" s="1" t="s">
        <v>626</v>
      </c>
      <c r="AB2616" t="s">
        <v>84</v>
      </c>
      <c r="AC2616" t="s">
        <v>1325</v>
      </c>
    </row>
    <row r="2617" spans="1:49" x14ac:dyDescent="0.25">
      <c r="A2617">
        <v>32</v>
      </c>
      <c r="B2617" t="s">
        <v>293</v>
      </c>
      <c r="C2617" t="s">
        <v>201</v>
      </c>
      <c r="D2617">
        <v>4.835</v>
      </c>
      <c r="G2617" s="1" t="s">
        <v>78</v>
      </c>
      <c r="H2617" s="1" t="s">
        <v>621</v>
      </c>
      <c r="I2617" s="1" t="s">
        <v>220</v>
      </c>
      <c r="J2617">
        <v>4</v>
      </c>
      <c r="K2617" s="1" t="s">
        <v>954</v>
      </c>
      <c r="L2617">
        <v>6262</v>
      </c>
      <c r="M2617" s="18">
        <v>0.38168981481481484</v>
      </c>
      <c r="N2617" s="19">
        <v>7.5206369999999995E-2</v>
      </c>
      <c r="O2617">
        <v>4.6589999999999998</v>
      </c>
      <c r="Q2617" s="18">
        <v>0.43515046296296295</v>
      </c>
      <c r="R2617" s="19">
        <v>6.0023350000000003E-2</v>
      </c>
      <c r="S2617" s="74">
        <v>4.6150000000000002</v>
      </c>
      <c r="U2617" s="18">
        <v>0.72479166666666661</v>
      </c>
      <c r="V2617">
        <v>0.10749110000000001</v>
      </c>
      <c r="W2617" s="1" t="s">
        <v>626</v>
      </c>
      <c r="AB2617" t="s">
        <v>85</v>
      </c>
      <c r="AC2617" t="s">
        <v>1326</v>
      </c>
      <c r="AF2617" t="s">
        <v>143</v>
      </c>
    </row>
    <row r="2618" spans="1:49" x14ac:dyDescent="0.25">
      <c r="A2618">
        <v>33</v>
      </c>
      <c r="B2618" t="s">
        <v>293</v>
      </c>
      <c r="C2618" t="s">
        <v>201</v>
      </c>
      <c r="D2618">
        <v>9.6850000000000005</v>
      </c>
      <c r="G2618" s="1" t="s">
        <v>78</v>
      </c>
      <c r="H2618" s="1" t="s">
        <v>621</v>
      </c>
      <c r="I2618" s="1" t="s">
        <v>220</v>
      </c>
      <c r="J2618">
        <v>4</v>
      </c>
      <c r="K2618" s="1" t="s">
        <v>954</v>
      </c>
      <c r="L2618">
        <v>6262</v>
      </c>
      <c r="M2618" s="18">
        <v>0.38252314814814814</v>
      </c>
      <c r="N2618">
        <v>0.14704690000000001</v>
      </c>
      <c r="O2618">
        <v>9.2989999999999995</v>
      </c>
      <c r="Q2618" s="18">
        <v>0.43603009259259262</v>
      </c>
      <c r="R2618" s="19">
        <v>5.6922489999999999E-2</v>
      </c>
      <c r="W2618" s="1" t="s">
        <v>626</v>
      </c>
      <c r="AB2618" t="s">
        <v>86</v>
      </c>
      <c r="AC2618" t="s">
        <v>1327</v>
      </c>
      <c r="AF2618" t="s">
        <v>138</v>
      </c>
    </row>
    <row r="2619" spans="1:49" x14ac:dyDescent="0.25">
      <c r="A2619">
        <v>34</v>
      </c>
      <c r="B2619" t="s">
        <v>293</v>
      </c>
      <c r="C2619" t="s">
        <v>201</v>
      </c>
      <c r="D2619">
        <v>7.415</v>
      </c>
      <c r="G2619" s="1" t="s">
        <v>78</v>
      </c>
      <c r="H2619" s="1" t="s">
        <v>621</v>
      </c>
      <c r="I2619" s="1" t="s">
        <v>220</v>
      </c>
      <c r="J2619">
        <v>4</v>
      </c>
      <c r="K2619" s="1" t="s">
        <v>954</v>
      </c>
      <c r="L2619">
        <v>6262</v>
      </c>
      <c r="M2619" s="18">
        <v>0.38335648148148144</v>
      </c>
      <c r="N2619">
        <v>0.17751710000000001</v>
      </c>
      <c r="O2619">
        <v>7.06</v>
      </c>
      <c r="Q2619" s="18">
        <v>0.43695601851851856</v>
      </c>
      <c r="R2619">
        <v>6.6913399999999998E-2</v>
      </c>
      <c r="S2619" s="74">
        <v>7.0090000000000003</v>
      </c>
      <c r="U2619" s="18">
        <v>0.72583333333333344</v>
      </c>
      <c r="V2619">
        <v>0.13686039999999999</v>
      </c>
      <c r="W2619" s="1" t="s">
        <v>626</v>
      </c>
      <c r="AB2619" t="s">
        <v>85</v>
      </c>
      <c r="AC2619" t="s">
        <v>1328</v>
      </c>
      <c r="AD2619" s="8">
        <v>43444</v>
      </c>
      <c r="AE2619" s="83">
        <f>AD2619-I2619</f>
        <v>77</v>
      </c>
      <c r="AF2619" t="s">
        <v>249</v>
      </c>
      <c r="AG2619" t="s">
        <v>956</v>
      </c>
      <c r="AH2619" s="8">
        <v>43444</v>
      </c>
      <c r="AI2619">
        <v>2</v>
      </c>
      <c r="AJ2619">
        <v>1</v>
      </c>
      <c r="AK2619" s="53">
        <v>0.50347222222222221</v>
      </c>
      <c r="AL2619" s="8">
        <v>43468</v>
      </c>
      <c r="AM2619" s="53">
        <v>0.83333333333333337</v>
      </c>
      <c r="AO2619">
        <v>4</v>
      </c>
      <c r="AP2619">
        <v>32</v>
      </c>
      <c r="AQ2619" s="8">
        <v>43468</v>
      </c>
      <c r="AR2619" s="53">
        <v>0.83333333333333337</v>
      </c>
      <c r="AS2619" s="8">
        <v>43530</v>
      </c>
      <c r="AT2619" s="53">
        <v>0.83333333333333337</v>
      </c>
      <c r="AV2619" s="8">
        <v>43530</v>
      </c>
      <c r="AW2619">
        <v>0</v>
      </c>
    </row>
    <row r="2620" spans="1:49" x14ac:dyDescent="0.25">
      <c r="A2620">
        <v>35</v>
      </c>
      <c r="B2620" t="s">
        <v>293</v>
      </c>
      <c r="C2620" t="s">
        <v>201</v>
      </c>
      <c r="D2620">
        <v>7.9219999999999997</v>
      </c>
      <c r="G2620" s="1" t="s">
        <v>78</v>
      </c>
      <c r="H2620" s="1" t="s">
        <v>621</v>
      </c>
      <c r="I2620" s="1" t="s">
        <v>220</v>
      </c>
      <c r="J2620">
        <v>4</v>
      </c>
      <c r="K2620" s="1" t="s">
        <v>954</v>
      </c>
      <c r="L2620">
        <v>6262</v>
      </c>
      <c r="M2620" s="18">
        <v>0.38427083333333334</v>
      </c>
      <c r="N2620">
        <v>0.1010554</v>
      </c>
      <c r="O2620">
        <v>7.52</v>
      </c>
      <c r="Q2620" s="18">
        <v>0.43789351851851849</v>
      </c>
      <c r="R2620" s="19">
        <v>6.7081119999999994E-2</v>
      </c>
      <c r="S2620" s="74">
        <v>7.47</v>
      </c>
      <c r="U2620" s="18">
        <v>0.72718749999999999</v>
      </c>
      <c r="V2620">
        <v>0.13841580000000001</v>
      </c>
      <c r="W2620" s="1" t="s">
        <v>626</v>
      </c>
      <c r="AB2620" t="s">
        <v>85</v>
      </c>
      <c r="AC2620" t="s">
        <v>1329</v>
      </c>
      <c r="AD2620" s="8">
        <v>43444</v>
      </c>
      <c r="AE2620">
        <v>77</v>
      </c>
      <c r="AF2620" t="s">
        <v>288</v>
      </c>
      <c r="AG2620" t="s">
        <v>956</v>
      </c>
      <c r="AH2620" s="8">
        <v>43444</v>
      </c>
      <c r="AI2620">
        <v>5</v>
      </c>
      <c r="AJ2620">
        <v>1</v>
      </c>
      <c r="AK2620" s="53">
        <v>0.50347222222222221</v>
      </c>
      <c r="AL2620" s="8">
        <v>43454</v>
      </c>
      <c r="AM2620" s="53">
        <v>0.83333333333333337</v>
      </c>
      <c r="AO2620">
        <v>5</v>
      </c>
      <c r="AP2620">
        <v>13</v>
      </c>
      <c r="AQ2620" s="8">
        <v>43454</v>
      </c>
      <c r="AR2620" s="53">
        <v>0.83333333333333337</v>
      </c>
    </row>
    <row r="2621" spans="1:49" x14ac:dyDescent="0.25">
      <c r="A2621">
        <v>36</v>
      </c>
      <c r="B2621" t="s">
        <v>293</v>
      </c>
      <c r="C2621" t="s">
        <v>201</v>
      </c>
      <c r="D2621">
        <v>5.6130000000000004</v>
      </c>
      <c r="G2621" s="1" t="s">
        <v>78</v>
      </c>
      <c r="H2621" s="1" t="s">
        <v>621</v>
      </c>
      <c r="I2621" s="1" t="s">
        <v>220</v>
      </c>
      <c r="J2621">
        <v>4</v>
      </c>
      <c r="K2621" s="1" t="s">
        <v>954</v>
      </c>
      <c r="L2621">
        <v>6262</v>
      </c>
      <c r="M2621" s="18">
        <v>0.38511574074074079</v>
      </c>
      <c r="N2621">
        <v>0.10676480000000001</v>
      </c>
      <c r="O2621">
        <v>5.391</v>
      </c>
      <c r="Q2621" s="18">
        <v>0.43881944444444443</v>
      </c>
      <c r="R2621" s="19">
        <v>4.7806069999999999E-2</v>
      </c>
      <c r="S2621" s="74">
        <v>5.3570000000000002</v>
      </c>
      <c r="U2621" s="18">
        <v>0.7281481481481481</v>
      </c>
      <c r="V2621">
        <v>0.10360080000000001</v>
      </c>
      <c r="W2621" s="1" t="s">
        <v>626</v>
      </c>
      <c r="AB2621" t="s">
        <v>85</v>
      </c>
      <c r="AC2621" t="s">
        <v>1330</v>
      </c>
      <c r="AF2621" t="s">
        <v>163</v>
      </c>
    </row>
    <row r="2622" spans="1:49" x14ac:dyDescent="0.25">
      <c r="A2622">
        <v>37</v>
      </c>
      <c r="B2622" t="s">
        <v>293</v>
      </c>
      <c r="C2622" t="s">
        <v>201</v>
      </c>
      <c r="D2622">
        <v>10.192</v>
      </c>
      <c r="G2622" s="1" t="s">
        <v>78</v>
      </c>
      <c r="H2622" s="1" t="s">
        <v>621</v>
      </c>
      <c r="I2622" s="1" t="s">
        <v>220</v>
      </c>
      <c r="J2622">
        <v>4</v>
      </c>
      <c r="K2622" s="1" t="s">
        <v>954</v>
      </c>
      <c r="L2622">
        <v>6262</v>
      </c>
      <c r="M2622" s="18">
        <v>0.38584490740740746</v>
      </c>
      <c r="N2622">
        <v>0.16936570000000001</v>
      </c>
      <c r="O2622">
        <v>9.7789999999999999</v>
      </c>
      <c r="Q2622" s="18">
        <v>0.43965277777777773</v>
      </c>
      <c r="R2622" s="19">
        <v>3.9715149999999998E-2</v>
      </c>
      <c r="W2622" s="1" t="s">
        <v>626</v>
      </c>
      <c r="AB2622" t="s">
        <v>86</v>
      </c>
      <c r="AC2622" t="s">
        <v>1331</v>
      </c>
      <c r="AF2622" t="s">
        <v>170</v>
      </c>
    </row>
    <row r="2623" spans="1:49" x14ac:dyDescent="0.25">
      <c r="A2623">
        <v>38</v>
      </c>
      <c r="B2623" t="s">
        <v>293</v>
      </c>
      <c r="C2623" t="s">
        <v>201</v>
      </c>
      <c r="D2623">
        <v>11.553000000000001</v>
      </c>
      <c r="G2623" s="1" t="s">
        <v>78</v>
      </c>
      <c r="H2623" s="1" t="s">
        <v>621</v>
      </c>
      <c r="I2623" s="1" t="s">
        <v>220</v>
      </c>
      <c r="J2623">
        <v>4</v>
      </c>
      <c r="K2623" s="1" t="s">
        <v>954</v>
      </c>
      <c r="L2623">
        <v>6262</v>
      </c>
      <c r="M2623" s="18">
        <v>0.38670138888888889</v>
      </c>
      <c r="N2623">
        <v>0.2338008</v>
      </c>
      <c r="O2623">
        <v>10.865</v>
      </c>
      <c r="Q2623" s="18">
        <v>0.44053240740740746</v>
      </c>
      <c r="R2623" s="19">
        <v>6.8099660000000006E-2</v>
      </c>
      <c r="W2623" s="1" t="s">
        <v>626</v>
      </c>
      <c r="AB2623" t="s">
        <v>86</v>
      </c>
      <c r="AC2623" t="s">
        <v>1332</v>
      </c>
      <c r="AF2623" t="s">
        <v>154</v>
      </c>
    </row>
    <row r="2624" spans="1:49" x14ac:dyDescent="0.25">
      <c r="A2624">
        <v>39</v>
      </c>
      <c r="B2624" t="s">
        <v>293</v>
      </c>
      <c r="C2624" t="s">
        <v>201</v>
      </c>
      <c r="D2624">
        <v>4.5549999999999997</v>
      </c>
      <c r="G2624" s="1" t="s">
        <v>78</v>
      </c>
      <c r="H2624" s="1" t="s">
        <v>621</v>
      </c>
      <c r="I2624" s="1" t="s">
        <v>220</v>
      </c>
      <c r="J2624">
        <v>4</v>
      </c>
      <c r="K2624" s="1" t="s">
        <v>954</v>
      </c>
      <c r="L2624">
        <v>6262</v>
      </c>
      <c r="M2624" s="18">
        <v>0.38755787037037037</v>
      </c>
      <c r="N2624" s="19">
        <v>4.1107009999999999E-2</v>
      </c>
      <c r="O2624">
        <v>4.391</v>
      </c>
      <c r="Q2624" s="18">
        <v>0.44168981481481479</v>
      </c>
      <c r="R2624" s="19">
        <v>3.6289620000000002E-2</v>
      </c>
      <c r="W2624" s="1" t="s">
        <v>626</v>
      </c>
      <c r="AB2624" t="s">
        <v>84</v>
      </c>
      <c r="AC2624" t="s">
        <v>1333</v>
      </c>
    </row>
    <row r="2625" spans="1:32" x14ac:dyDescent="0.25">
      <c r="A2625">
        <v>40</v>
      </c>
      <c r="B2625" t="s">
        <v>293</v>
      </c>
      <c r="C2625" t="s">
        <v>201</v>
      </c>
      <c r="D2625">
        <v>7.3410000000000002</v>
      </c>
      <c r="G2625" s="1" t="s">
        <v>78</v>
      </c>
      <c r="H2625" s="1" t="s">
        <v>621</v>
      </c>
      <c r="I2625" s="1" t="s">
        <v>220</v>
      </c>
      <c r="J2625">
        <v>4</v>
      </c>
      <c r="K2625" s="1" t="s">
        <v>954</v>
      </c>
      <c r="L2625">
        <v>6262</v>
      </c>
      <c r="M2625" s="18">
        <v>0.38833333333333336</v>
      </c>
      <c r="N2625">
        <v>0.1052157</v>
      </c>
      <c r="O2625">
        <v>7</v>
      </c>
      <c r="Q2625" s="18">
        <v>0.44255787037037037</v>
      </c>
      <c r="R2625" s="19">
        <v>3.9396439999999998E-2</v>
      </c>
      <c r="S2625" s="74">
        <v>6.9530000000000003</v>
      </c>
      <c r="U2625" s="18">
        <v>0.72905092592592602</v>
      </c>
      <c r="V2625" s="19">
        <v>7.0237179999999996E-2</v>
      </c>
      <c r="W2625" s="1" t="s">
        <v>626</v>
      </c>
      <c r="AB2625" t="s">
        <v>85</v>
      </c>
      <c r="AC2625" t="s">
        <v>1334</v>
      </c>
      <c r="AF2625" t="s">
        <v>245</v>
      </c>
    </row>
    <row r="2626" spans="1:32" x14ac:dyDescent="0.25">
      <c r="A2626">
        <v>41</v>
      </c>
      <c r="B2626" t="s">
        <v>293</v>
      </c>
      <c r="C2626" t="s">
        <v>201</v>
      </c>
      <c r="D2626">
        <v>10.496</v>
      </c>
      <c r="G2626" s="1" t="s">
        <v>78</v>
      </c>
      <c r="H2626" s="1" t="s">
        <v>621</v>
      </c>
      <c r="I2626" s="1" t="s">
        <v>220</v>
      </c>
      <c r="J2626">
        <v>4</v>
      </c>
      <c r="K2626" s="1" t="s">
        <v>954</v>
      </c>
      <c r="L2626">
        <v>6262</v>
      </c>
      <c r="M2626" s="18">
        <v>0.38912037037037034</v>
      </c>
      <c r="N2626">
        <v>0.17500270000000001</v>
      </c>
      <c r="O2626">
        <v>9.9489999999999998</v>
      </c>
      <c r="Q2626" s="18">
        <v>0.44329861111111107</v>
      </c>
      <c r="R2626">
        <v>0.1123276</v>
      </c>
      <c r="W2626" s="1" t="s">
        <v>626</v>
      </c>
      <c r="AB2626" t="s">
        <v>86</v>
      </c>
      <c r="AC2626" t="s">
        <v>1335</v>
      </c>
      <c r="AF2626" t="s">
        <v>153</v>
      </c>
    </row>
    <row r="2627" spans="1:32" x14ac:dyDescent="0.25">
      <c r="A2627">
        <v>42</v>
      </c>
      <c r="B2627" t="s">
        <v>293</v>
      </c>
      <c r="C2627" t="s">
        <v>201</v>
      </c>
      <c r="D2627">
        <v>5.6420000000000003</v>
      </c>
      <c r="G2627" s="1" t="s">
        <v>78</v>
      </c>
      <c r="H2627" s="1" t="s">
        <v>621</v>
      </c>
      <c r="I2627" s="1" t="s">
        <v>220</v>
      </c>
      <c r="J2627">
        <v>4</v>
      </c>
      <c r="K2627" s="1" t="s">
        <v>954</v>
      </c>
      <c r="L2627">
        <v>6262</v>
      </c>
      <c r="M2627" s="18">
        <v>0.39005787037037037</v>
      </c>
      <c r="N2627">
        <v>1.22841</v>
      </c>
      <c r="O2627">
        <v>4.93</v>
      </c>
      <c r="Q2627" s="18">
        <v>0.44421296296296298</v>
      </c>
      <c r="R2627" s="19">
        <v>3.7879089999999997E-2</v>
      </c>
      <c r="W2627" s="1" t="s">
        <v>626</v>
      </c>
      <c r="AB2627" t="s">
        <v>84</v>
      </c>
      <c r="AC2627" t="s">
        <v>1336</v>
      </c>
    </row>
    <row r="2628" spans="1:32" x14ac:dyDescent="0.25">
      <c r="A2628">
        <v>43</v>
      </c>
      <c r="B2628" t="s">
        <v>293</v>
      </c>
      <c r="C2628" t="s">
        <v>201</v>
      </c>
      <c r="D2628">
        <v>9.4209999999999994</v>
      </c>
      <c r="G2628" s="1" t="s">
        <v>78</v>
      </c>
      <c r="H2628" s="1" t="s">
        <v>621</v>
      </c>
      <c r="I2628" s="1" t="s">
        <v>220</v>
      </c>
      <c r="J2628">
        <v>4</v>
      </c>
      <c r="K2628" s="1" t="s">
        <v>954</v>
      </c>
      <c r="L2628">
        <v>6262</v>
      </c>
      <c r="M2628" s="18">
        <v>0.39109953703703698</v>
      </c>
      <c r="N2628">
        <v>0.22641919999999999</v>
      </c>
      <c r="O2628">
        <v>8.9489999999999998</v>
      </c>
      <c r="Q2628" s="18">
        <v>0.44526620370370368</v>
      </c>
      <c r="R2628" s="19">
        <v>9.7197169999999999E-2</v>
      </c>
      <c r="S2628" s="74">
        <v>8.9109999999999996</v>
      </c>
      <c r="U2628" s="18">
        <v>0.72998842592592583</v>
      </c>
      <c r="V2628">
        <v>0.1350479</v>
      </c>
      <c r="W2628" s="1" t="s">
        <v>626</v>
      </c>
      <c r="AB2628" t="s">
        <v>85</v>
      </c>
      <c r="AC2628" t="s">
        <v>1337</v>
      </c>
      <c r="AF2628" t="s">
        <v>301</v>
      </c>
    </row>
    <row r="2629" spans="1:32" x14ac:dyDescent="0.25">
      <c r="A2629">
        <v>44</v>
      </c>
      <c r="B2629" t="s">
        <v>293</v>
      </c>
      <c r="C2629" t="s">
        <v>201</v>
      </c>
      <c r="D2629">
        <v>7.016</v>
      </c>
      <c r="G2629" s="1" t="s">
        <v>78</v>
      </c>
      <c r="H2629" s="1" t="s">
        <v>621</v>
      </c>
      <c r="I2629" s="1" t="s">
        <v>220</v>
      </c>
      <c r="J2629">
        <v>4</v>
      </c>
      <c r="K2629" s="1" t="s">
        <v>954</v>
      </c>
      <c r="L2629">
        <v>6262</v>
      </c>
      <c r="M2629" s="18">
        <v>0.39203703703703702</v>
      </c>
      <c r="N2629">
        <v>0.14198630000000001</v>
      </c>
      <c r="O2629">
        <v>6.6</v>
      </c>
      <c r="Q2629" s="18">
        <v>0.44618055555555558</v>
      </c>
      <c r="R2629">
        <v>0.27988839999999998</v>
      </c>
      <c r="W2629" s="1" t="s">
        <v>626</v>
      </c>
      <c r="AB2629" t="s">
        <v>84</v>
      </c>
      <c r="AC2629" t="s">
        <v>1338</v>
      </c>
    </row>
    <row r="2630" spans="1:32" x14ac:dyDescent="0.25">
      <c r="A2630">
        <v>45</v>
      </c>
      <c r="B2630" t="s">
        <v>293</v>
      </c>
      <c r="C2630" t="s">
        <v>201</v>
      </c>
      <c r="D2630">
        <v>9.2469999999999999</v>
      </c>
      <c r="G2630" s="1" t="s">
        <v>78</v>
      </c>
      <c r="H2630" s="1" t="s">
        <v>621</v>
      </c>
      <c r="I2630" s="1" t="s">
        <v>220</v>
      </c>
      <c r="J2630">
        <v>4</v>
      </c>
      <c r="K2630" s="1" t="s">
        <v>954</v>
      </c>
      <c r="L2630">
        <v>6262</v>
      </c>
      <c r="M2630" s="18">
        <v>0.39305555555555555</v>
      </c>
      <c r="N2630">
        <v>2.085153</v>
      </c>
      <c r="O2630">
        <v>7.84</v>
      </c>
      <c r="Q2630" s="18">
        <v>0.44717592592592598</v>
      </c>
      <c r="R2630" s="19">
        <v>4.3622670000000002E-2</v>
      </c>
      <c r="W2630" s="1" t="s">
        <v>626</v>
      </c>
      <c r="AB2630" t="s">
        <v>86</v>
      </c>
      <c r="AC2630" t="s">
        <v>1339</v>
      </c>
      <c r="AF2630" t="s">
        <v>175</v>
      </c>
    </row>
    <row r="2631" spans="1:32" x14ac:dyDescent="0.25">
      <c r="A2631">
        <v>46</v>
      </c>
      <c r="B2631" t="s">
        <v>293</v>
      </c>
      <c r="C2631" t="s">
        <v>608</v>
      </c>
      <c r="G2631" s="1" t="s">
        <v>78</v>
      </c>
      <c r="H2631" s="1" t="s">
        <v>621</v>
      </c>
      <c r="I2631" s="1" t="s">
        <v>220</v>
      </c>
      <c r="J2631">
        <v>4</v>
      </c>
      <c r="K2631" s="1" t="s">
        <v>954</v>
      </c>
      <c r="L2631">
        <v>6262</v>
      </c>
      <c r="M2631" s="18">
        <v>0.39457175925925925</v>
      </c>
      <c r="N2631" s="19">
        <v>9.6080860000000001E-3</v>
      </c>
      <c r="Q2631" s="18">
        <v>0.44851851851851854</v>
      </c>
      <c r="R2631" s="19">
        <v>9.5190099999999996E-3</v>
      </c>
      <c r="U2631" s="18">
        <v>0.73123842592592592</v>
      </c>
      <c r="V2631" s="19">
        <v>1.6675010000000001E-2</v>
      </c>
      <c r="W2631" s="1" t="s">
        <v>626</v>
      </c>
    </row>
    <row r="2632" spans="1:32" x14ac:dyDescent="0.25">
      <c r="A2632">
        <v>47</v>
      </c>
      <c r="B2632" t="s">
        <v>293</v>
      </c>
      <c r="C2632" t="s">
        <v>608</v>
      </c>
      <c r="E2632" s="1" t="s">
        <v>1194</v>
      </c>
      <c r="G2632" s="1" t="s">
        <v>78</v>
      </c>
      <c r="H2632" s="1" t="s">
        <v>621</v>
      </c>
      <c r="I2632" s="1" t="s">
        <v>220</v>
      </c>
      <c r="J2632">
        <v>4</v>
      </c>
      <c r="K2632" s="1" t="s">
        <v>954</v>
      </c>
      <c r="L2632">
        <v>6262</v>
      </c>
      <c r="M2632" s="18">
        <v>0.39540509259259254</v>
      </c>
      <c r="N2632" s="19">
        <v>9.6444479999999999E-3</v>
      </c>
      <c r="P2632" s="53">
        <v>0.64097222222222217</v>
      </c>
      <c r="Q2632" s="18">
        <v>0.4494097222222222</v>
      </c>
      <c r="R2632" s="19">
        <v>8.9476669999999994E-3</v>
      </c>
      <c r="T2632" s="53">
        <v>0.42291666666666666</v>
      </c>
      <c r="U2632" s="18">
        <v>0.73241898148148143</v>
      </c>
      <c r="V2632" s="19">
        <v>1.4112680000000001E-2</v>
      </c>
      <c r="W2632" s="1" t="s">
        <v>626</v>
      </c>
    </row>
    <row r="2633" spans="1:32" x14ac:dyDescent="0.25">
      <c r="A2633">
        <v>1</v>
      </c>
      <c r="B2633" t="s">
        <v>89</v>
      </c>
      <c r="C2633" t="s">
        <v>201</v>
      </c>
      <c r="D2633">
        <v>7.4619999999999997</v>
      </c>
      <c r="E2633" s="53">
        <v>0.52152777777777781</v>
      </c>
      <c r="G2633" s="1" t="s">
        <v>78</v>
      </c>
      <c r="H2633" s="1" t="s">
        <v>621</v>
      </c>
      <c r="I2633" s="1" t="s">
        <v>220</v>
      </c>
      <c r="J2633">
        <v>4</v>
      </c>
      <c r="K2633" s="1" t="s">
        <v>954</v>
      </c>
      <c r="L2633">
        <v>7000</v>
      </c>
      <c r="M2633" s="18">
        <v>0.35472222222222222</v>
      </c>
      <c r="N2633" s="19">
        <v>8.5540210000000005E-2</v>
      </c>
      <c r="O2633">
        <v>7.2249999999999996</v>
      </c>
      <c r="P2633" s="53">
        <v>0.62638888888888888</v>
      </c>
      <c r="Q2633" s="18">
        <v>0.40758101851851852</v>
      </c>
      <c r="R2633" s="19">
        <v>6.727901E-2</v>
      </c>
      <c r="W2633" s="1" t="s">
        <v>626</v>
      </c>
      <c r="AB2633" t="s">
        <v>84</v>
      </c>
      <c r="AC2633" t="s">
        <v>1340</v>
      </c>
    </row>
    <row r="2634" spans="1:32" x14ac:dyDescent="0.25">
      <c r="A2634">
        <v>2</v>
      </c>
      <c r="B2634" t="s">
        <v>89</v>
      </c>
      <c r="C2634" t="s">
        <v>201</v>
      </c>
      <c r="D2634">
        <v>7.5650000000000004</v>
      </c>
      <c r="G2634" s="1" t="s">
        <v>78</v>
      </c>
      <c r="H2634" s="1" t="s">
        <v>621</v>
      </c>
      <c r="I2634" s="1" t="s">
        <v>220</v>
      </c>
      <c r="J2634">
        <v>4</v>
      </c>
      <c r="K2634" s="1" t="s">
        <v>954</v>
      </c>
      <c r="L2634">
        <v>7000</v>
      </c>
      <c r="M2634" s="18">
        <v>0.35553240740740738</v>
      </c>
      <c r="N2634" s="19">
        <v>9.4095139999999994E-2</v>
      </c>
      <c r="O2634">
        <v>7.2590000000000003</v>
      </c>
      <c r="Q2634" s="18">
        <v>0.40839120370370369</v>
      </c>
      <c r="R2634" s="19">
        <v>6.4897750000000004E-2</v>
      </c>
      <c r="S2634" s="74">
        <v>7.2220000000000004</v>
      </c>
      <c r="T2634" s="53">
        <v>0.42291666666666666</v>
      </c>
      <c r="U2634" s="18">
        <v>0.71879629629629627</v>
      </c>
      <c r="V2634" s="19">
        <v>7.3609439999999998E-2</v>
      </c>
      <c r="W2634" s="1" t="s">
        <v>626</v>
      </c>
      <c r="AB2634" t="s">
        <v>85</v>
      </c>
      <c r="AC2634" t="s">
        <v>1341</v>
      </c>
      <c r="AF2634" t="s">
        <v>286</v>
      </c>
    </row>
    <row r="2635" spans="1:32" x14ac:dyDescent="0.25">
      <c r="A2635">
        <v>3</v>
      </c>
      <c r="B2635" t="s">
        <v>89</v>
      </c>
      <c r="C2635" t="s">
        <v>201</v>
      </c>
      <c r="D2635">
        <v>9.1189999999999998</v>
      </c>
      <c r="G2635" s="1" t="s">
        <v>78</v>
      </c>
      <c r="H2635" s="1" t="s">
        <v>621</v>
      </c>
      <c r="I2635" s="1" t="s">
        <v>220</v>
      </c>
      <c r="J2635">
        <v>4</v>
      </c>
      <c r="K2635" s="1" t="s">
        <v>954</v>
      </c>
      <c r="L2635">
        <v>7000</v>
      </c>
      <c r="M2635" s="18">
        <v>0.35634259259259254</v>
      </c>
      <c r="N2635">
        <v>0.1230971</v>
      </c>
      <c r="O2635">
        <v>8.7430000000000003</v>
      </c>
      <c r="Q2635" s="18">
        <v>0.40918981481481481</v>
      </c>
      <c r="R2635">
        <v>0.1023244</v>
      </c>
      <c r="S2635" s="74">
        <v>8.7170000000000005</v>
      </c>
      <c r="U2635" s="18">
        <v>0.71959490740740739</v>
      </c>
      <c r="V2635" s="19">
        <v>5.0744119999999997E-2</v>
      </c>
      <c r="W2635" s="1" t="s">
        <v>626</v>
      </c>
      <c r="AB2635" t="s">
        <v>85</v>
      </c>
      <c r="AC2635" t="s">
        <v>1342</v>
      </c>
      <c r="AF2635" t="s">
        <v>126</v>
      </c>
    </row>
    <row r="2636" spans="1:32" x14ac:dyDescent="0.25">
      <c r="A2636">
        <v>4</v>
      </c>
      <c r="B2636" t="s">
        <v>89</v>
      </c>
      <c r="C2636" t="s">
        <v>201</v>
      </c>
      <c r="D2636">
        <v>5.1029999999999998</v>
      </c>
      <c r="G2636" s="1" t="s">
        <v>78</v>
      </c>
      <c r="H2636" s="1" t="s">
        <v>621</v>
      </c>
      <c r="I2636" s="1" t="s">
        <v>220</v>
      </c>
      <c r="J2636">
        <v>4</v>
      </c>
      <c r="K2636" s="1" t="s">
        <v>954</v>
      </c>
      <c r="L2636">
        <v>7000</v>
      </c>
      <c r="M2636" s="18">
        <v>0.35722222222222227</v>
      </c>
      <c r="N2636">
        <v>5.0703100000000001E-2</v>
      </c>
      <c r="O2636">
        <v>5</v>
      </c>
      <c r="Q2636" s="18">
        <v>0.41001157407407413</v>
      </c>
      <c r="R2636">
        <v>5.11507E-2</v>
      </c>
      <c r="W2636" s="1" t="s">
        <v>626</v>
      </c>
      <c r="AB2636" t="s">
        <v>84</v>
      </c>
      <c r="AC2636" t="s">
        <v>1343</v>
      </c>
    </row>
    <row r="2637" spans="1:32" x14ac:dyDescent="0.25">
      <c r="A2637">
        <v>5</v>
      </c>
      <c r="B2637" t="s">
        <v>89</v>
      </c>
      <c r="C2637" t="s">
        <v>201</v>
      </c>
      <c r="D2637">
        <v>6.1509999999999998</v>
      </c>
      <c r="G2637" s="1" t="s">
        <v>78</v>
      </c>
      <c r="H2637" s="1" t="s">
        <v>621</v>
      </c>
      <c r="I2637" s="1" t="s">
        <v>220</v>
      </c>
      <c r="J2637">
        <v>4</v>
      </c>
      <c r="K2637" s="1" t="s">
        <v>954</v>
      </c>
      <c r="L2637">
        <v>7000</v>
      </c>
      <c r="M2637" s="18">
        <v>0.35856481481481484</v>
      </c>
      <c r="N2637" s="19">
        <v>6.8618960000000007E-2</v>
      </c>
      <c r="O2637">
        <v>6.0730000000000004</v>
      </c>
      <c r="Q2637" s="18">
        <v>0.41077546296296297</v>
      </c>
      <c r="R2637" s="19">
        <v>6.7117430000000006E-2</v>
      </c>
      <c r="S2637" s="74">
        <v>6.0540000000000003</v>
      </c>
      <c r="U2637" s="18">
        <v>0.72077546296296291</v>
      </c>
      <c r="V2637" s="19">
        <v>4.6000640000000002E-2</v>
      </c>
      <c r="W2637" s="1" t="s">
        <v>626</v>
      </c>
      <c r="AB2637" t="s">
        <v>85</v>
      </c>
      <c r="AC2637" t="s">
        <v>1344</v>
      </c>
      <c r="AF2637" t="s">
        <v>131</v>
      </c>
    </row>
    <row r="2638" spans="1:32" x14ac:dyDescent="0.25">
      <c r="A2638">
        <v>6</v>
      </c>
      <c r="B2638" t="s">
        <v>89</v>
      </c>
      <c r="C2638" t="s">
        <v>201</v>
      </c>
      <c r="D2638">
        <v>6.7220000000000004</v>
      </c>
      <c r="G2638" s="1" t="s">
        <v>78</v>
      </c>
      <c r="H2638" s="1" t="s">
        <v>621</v>
      </c>
      <c r="I2638" s="1" t="s">
        <v>220</v>
      </c>
      <c r="J2638">
        <v>4</v>
      </c>
      <c r="K2638" s="1" t="s">
        <v>954</v>
      </c>
      <c r="L2638">
        <v>7000</v>
      </c>
      <c r="M2638" s="18">
        <v>0.35938657407407404</v>
      </c>
      <c r="N2638">
        <v>0.99938680000000002</v>
      </c>
      <c r="O2638">
        <v>5.76</v>
      </c>
      <c r="Q2638" s="18">
        <v>0.41158564814814813</v>
      </c>
      <c r="R2638">
        <v>0.10510750000000001</v>
      </c>
      <c r="W2638" s="1" t="s">
        <v>626</v>
      </c>
      <c r="AB2638" t="s">
        <v>86</v>
      </c>
      <c r="AC2638" t="s">
        <v>1345</v>
      </c>
      <c r="AF2638" t="s">
        <v>127</v>
      </c>
    </row>
    <row r="2639" spans="1:32" x14ac:dyDescent="0.25">
      <c r="A2639">
        <v>7</v>
      </c>
      <c r="B2639" t="s">
        <v>89</v>
      </c>
      <c r="C2639" t="s">
        <v>201</v>
      </c>
      <c r="D2639">
        <v>6.2910000000000004</v>
      </c>
      <c r="G2639" s="1" t="s">
        <v>78</v>
      </c>
      <c r="H2639" s="1" t="s">
        <v>621</v>
      </c>
      <c r="I2639" s="1" t="s">
        <v>220</v>
      </c>
      <c r="J2639">
        <v>4</v>
      </c>
      <c r="K2639" s="1" t="s">
        <v>954</v>
      </c>
      <c r="L2639">
        <v>7000</v>
      </c>
      <c r="M2639" s="18">
        <v>0.3602893518518519</v>
      </c>
      <c r="N2639" s="19">
        <v>6.5074590000000002E-2</v>
      </c>
      <c r="O2639">
        <v>6.2320000000000002</v>
      </c>
      <c r="Q2639" s="18">
        <v>0.41244212962962962</v>
      </c>
      <c r="R2639">
        <v>0.17995729999999999</v>
      </c>
      <c r="W2639" s="1" t="s">
        <v>626</v>
      </c>
      <c r="AB2639" t="s">
        <v>86</v>
      </c>
      <c r="AC2639" t="s">
        <v>1346</v>
      </c>
      <c r="AF2639" t="s">
        <v>128</v>
      </c>
    </row>
    <row r="2640" spans="1:32" x14ac:dyDescent="0.25">
      <c r="A2640">
        <v>8</v>
      </c>
      <c r="B2640" t="s">
        <v>89</v>
      </c>
      <c r="C2640" t="s">
        <v>201</v>
      </c>
      <c r="D2640">
        <v>7.4169999999999998</v>
      </c>
      <c r="G2640" s="1" t="s">
        <v>78</v>
      </c>
      <c r="H2640" s="1" t="s">
        <v>621</v>
      </c>
      <c r="I2640" s="1" t="s">
        <v>220</v>
      </c>
      <c r="J2640">
        <v>4</v>
      </c>
      <c r="K2640" s="1" t="s">
        <v>954</v>
      </c>
      <c r="L2640">
        <v>7000</v>
      </c>
      <c r="M2640" s="18">
        <v>0.36122685185185183</v>
      </c>
      <c r="N2640" s="19">
        <v>7.3960970000000001E-2</v>
      </c>
      <c r="O2640">
        <v>7.1040000000000001</v>
      </c>
      <c r="Q2640" s="18">
        <v>0.41334490740740742</v>
      </c>
      <c r="R2640" s="19">
        <v>7.9019649999999997E-2</v>
      </c>
      <c r="W2640" s="1" t="s">
        <v>626</v>
      </c>
      <c r="AB2640" t="s">
        <v>86</v>
      </c>
      <c r="AC2640" t="s">
        <v>1347</v>
      </c>
      <c r="AF2640" t="s">
        <v>241</v>
      </c>
    </row>
    <row r="2641" spans="1:32" x14ac:dyDescent="0.25">
      <c r="A2641">
        <v>9</v>
      </c>
      <c r="B2641" t="s">
        <v>89</v>
      </c>
      <c r="C2641" t="s">
        <v>201</v>
      </c>
      <c r="D2641">
        <v>10.34</v>
      </c>
      <c r="G2641" s="1" t="s">
        <v>78</v>
      </c>
      <c r="H2641" s="1" t="s">
        <v>621</v>
      </c>
      <c r="I2641" s="1" t="s">
        <v>220</v>
      </c>
      <c r="J2641">
        <v>4</v>
      </c>
      <c r="K2641" s="1" t="s">
        <v>954</v>
      </c>
      <c r="L2641">
        <v>7000</v>
      </c>
      <c r="M2641" s="18">
        <v>0.36199074074074072</v>
      </c>
      <c r="N2641">
        <v>6.4765000000000003E-2</v>
      </c>
      <c r="O2641">
        <v>9.8279999999999994</v>
      </c>
      <c r="Q2641" s="18">
        <v>0.41412037037037036</v>
      </c>
      <c r="R2641">
        <v>0.16802690000000001</v>
      </c>
      <c r="W2641" s="1" t="s">
        <v>626</v>
      </c>
      <c r="AB2641" t="s">
        <v>86</v>
      </c>
      <c r="AC2641" t="s">
        <v>1348</v>
      </c>
      <c r="AF2641" t="s">
        <v>152</v>
      </c>
    </row>
    <row r="2642" spans="1:32" x14ac:dyDescent="0.25">
      <c r="A2642">
        <v>10</v>
      </c>
      <c r="B2642" t="s">
        <v>89</v>
      </c>
      <c r="C2642" t="s">
        <v>201</v>
      </c>
      <c r="D2642">
        <v>8.702</v>
      </c>
      <c r="G2642" s="1" t="s">
        <v>78</v>
      </c>
      <c r="H2642" s="1" t="s">
        <v>621</v>
      </c>
      <c r="I2642" s="1" t="s">
        <v>220</v>
      </c>
      <c r="J2642">
        <v>4</v>
      </c>
      <c r="K2642" s="1" t="s">
        <v>954</v>
      </c>
      <c r="L2642">
        <v>7000</v>
      </c>
      <c r="M2642" s="18">
        <v>0.36274305555555553</v>
      </c>
      <c r="N2642">
        <v>0.10284939999999999</v>
      </c>
      <c r="O2642">
        <v>8.5060000000000002</v>
      </c>
      <c r="Q2642" s="18">
        <v>0.41495370370370371</v>
      </c>
      <c r="R2642" s="19">
        <v>7.6106419999999994E-2</v>
      </c>
      <c r="W2642" s="1" t="s">
        <v>626</v>
      </c>
      <c r="AB2642" t="s">
        <v>86</v>
      </c>
      <c r="AC2642" t="s">
        <v>1349</v>
      </c>
      <c r="AF2642" t="s">
        <v>171</v>
      </c>
    </row>
    <row r="2643" spans="1:32" x14ac:dyDescent="0.25">
      <c r="A2643">
        <v>11</v>
      </c>
      <c r="B2643" t="s">
        <v>89</v>
      </c>
      <c r="C2643" t="s">
        <v>201</v>
      </c>
      <c r="D2643">
        <v>6.5309999999999997</v>
      </c>
      <c r="G2643" s="1" t="s">
        <v>78</v>
      </c>
      <c r="H2643" s="1" t="s">
        <v>621</v>
      </c>
      <c r="I2643" s="1" t="s">
        <v>220</v>
      </c>
      <c r="J2643">
        <v>4</v>
      </c>
      <c r="K2643" s="1" t="s">
        <v>954</v>
      </c>
      <c r="L2643">
        <v>7000</v>
      </c>
      <c r="M2643" s="18">
        <v>0.36358796296296297</v>
      </c>
      <c r="N2643">
        <v>7.2522500000000004E-2</v>
      </c>
      <c r="O2643">
        <v>6.3769999999999998</v>
      </c>
      <c r="Q2643" s="18">
        <v>0.41576388888888888</v>
      </c>
      <c r="R2643">
        <v>0.1284728</v>
      </c>
      <c r="W2643" s="1" t="s">
        <v>626</v>
      </c>
      <c r="AB2643" t="s">
        <v>84</v>
      </c>
      <c r="AC2643" t="s">
        <v>1350</v>
      </c>
    </row>
    <row r="2644" spans="1:32" x14ac:dyDescent="0.25">
      <c r="A2644">
        <v>12</v>
      </c>
      <c r="B2644" t="s">
        <v>89</v>
      </c>
      <c r="C2644" t="s">
        <v>201</v>
      </c>
      <c r="D2644">
        <v>8.8819999999999997</v>
      </c>
      <c r="G2644" s="1" t="s">
        <v>78</v>
      </c>
      <c r="H2644" s="1" t="s">
        <v>621</v>
      </c>
      <c r="I2644" s="1" t="s">
        <v>220</v>
      </c>
      <c r="J2644">
        <v>4</v>
      </c>
      <c r="K2644" s="1" t="s">
        <v>954</v>
      </c>
      <c r="L2644">
        <v>7000</v>
      </c>
      <c r="M2644" s="18">
        <v>0.36440972222222223</v>
      </c>
      <c r="N2644" s="19">
        <v>9.6233579999999999E-2</v>
      </c>
      <c r="O2644">
        <v>8.4329999999999998</v>
      </c>
      <c r="Q2644" s="18">
        <v>0.4165625</v>
      </c>
      <c r="R2644">
        <v>0.1057911</v>
      </c>
      <c r="S2644" s="74">
        <v>8.3979999999999997</v>
      </c>
      <c r="U2644" s="18">
        <v>0.72200231481481481</v>
      </c>
      <c r="V2644" s="19">
        <v>7.4173530000000001E-2</v>
      </c>
      <c r="W2644" s="1" t="s">
        <v>626</v>
      </c>
      <c r="AB2644" t="s">
        <v>85</v>
      </c>
      <c r="AC2644" t="s">
        <v>1351</v>
      </c>
      <c r="AF2644" t="s">
        <v>127</v>
      </c>
    </row>
    <row r="2645" spans="1:32" x14ac:dyDescent="0.25">
      <c r="A2645">
        <v>13</v>
      </c>
      <c r="B2645" t="s">
        <v>89</v>
      </c>
      <c r="C2645" t="s">
        <v>201</v>
      </c>
      <c r="D2645">
        <v>9.8379999999999992</v>
      </c>
      <c r="G2645" s="1" t="s">
        <v>78</v>
      </c>
      <c r="H2645" s="1" t="s">
        <v>621</v>
      </c>
      <c r="I2645" s="1" t="s">
        <v>220</v>
      </c>
      <c r="J2645">
        <v>4</v>
      </c>
      <c r="K2645" s="1" t="s">
        <v>954</v>
      </c>
      <c r="L2645">
        <v>7000</v>
      </c>
      <c r="M2645" s="18">
        <v>0.36512731481481481</v>
      </c>
      <c r="N2645">
        <v>0.1052119</v>
      </c>
      <c r="O2645">
        <v>9.4559999999999995</v>
      </c>
      <c r="Q2645" s="18">
        <v>0.41743055555555553</v>
      </c>
      <c r="R2645">
        <v>0.1040042</v>
      </c>
      <c r="W2645" s="1" t="s">
        <v>626</v>
      </c>
      <c r="AB2645" t="s">
        <v>86</v>
      </c>
      <c r="AC2645" t="s">
        <v>1352</v>
      </c>
      <c r="AF2645" t="s">
        <v>156</v>
      </c>
    </row>
    <row r="2646" spans="1:32" x14ac:dyDescent="0.25">
      <c r="A2646">
        <v>14</v>
      </c>
      <c r="B2646" t="s">
        <v>89</v>
      </c>
      <c r="C2646" t="s">
        <v>201</v>
      </c>
      <c r="D2646">
        <v>11.355</v>
      </c>
      <c r="G2646" s="1" t="s">
        <v>78</v>
      </c>
      <c r="H2646" s="1" t="s">
        <v>621</v>
      </c>
      <c r="I2646" s="1" t="s">
        <v>220</v>
      </c>
      <c r="J2646">
        <v>4</v>
      </c>
      <c r="K2646" s="1" t="s">
        <v>954</v>
      </c>
      <c r="L2646">
        <v>7000</v>
      </c>
      <c r="M2646" s="18">
        <v>0.36605324074074069</v>
      </c>
      <c r="N2646">
        <v>0.1226693</v>
      </c>
      <c r="O2646">
        <v>10.986000000000001</v>
      </c>
      <c r="Q2646" s="18">
        <v>0.4183796296296296</v>
      </c>
      <c r="R2646" s="19">
        <v>9.7840389999999999E-2</v>
      </c>
      <c r="W2646" s="1" t="s">
        <v>626</v>
      </c>
      <c r="AB2646" t="s">
        <v>84</v>
      </c>
      <c r="AC2646" t="s">
        <v>1353</v>
      </c>
    </row>
    <row r="2647" spans="1:32" x14ac:dyDescent="0.25">
      <c r="A2647">
        <v>15</v>
      </c>
      <c r="B2647" t="s">
        <v>89</v>
      </c>
      <c r="C2647" t="s">
        <v>201</v>
      </c>
      <c r="D2647">
        <v>9.4939999999999998</v>
      </c>
      <c r="G2647" s="1" t="s">
        <v>78</v>
      </c>
      <c r="H2647" s="1" t="s">
        <v>621</v>
      </c>
      <c r="I2647" s="1" t="s">
        <v>220</v>
      </c>
      <c r="J2647">
        <v>4</v>
      </c>
      <c r="K2647" s="1" t="s">
        <v>954</v>
      </c>
      <c r="L2647">
        <v>7000</v>
      </c>
      <c r="M2647" s="18">
        <v>0.36687500000000001</v>
      </c>
      <c r="N2647" s="19">
        <v>9.6721150000000006E-2</v>
      </c>
      <c r="O2647">
        <v>8.9580000000000002</v>
      </c>
      <c r="Q2647" s="18">
        <v>0.41918981481481482</v>
      </c>
      <c r="R2647" s="19">
        <v>9.6025730000000004E-2</v>
      </c>
      <c r="W2647" s="1" t="s">
        <v>626</v>
      </c>
      <c r="AB2647" t="s">
        <v>86</v>
      </c>
      <c r="AC2647" t="s">
        <v>1354</v>
      </c>
      <c r="AF2647" t="s">
        <v>155</v>
      </c>
    </row>
    <row r="2648" spans="1:32" x14ac:dyDescent="0.25">
      <c r="A2648">
        <v>16</v>
      </c>
      <c r="B2648" t="s">
        <v>89</v>
      </c>
      <c r="C2648" t="s">
        <v>201</v>
      </c>
      <c r="D2648">
        <v>7.2629999999999999</v>
      </c>
      <c r="G2648" s="1" t="s">
        <v>78</v>
      </c>
      <c r="H2648" s="1" t="s">
        <v>621</v>
      </c>
      <c r="I2648" s="1" t="s">
        <v>220</v>
      </c>
      <c r="J2648">
        <v>4</v>
      </c>
      <c r="K2648" s="1" t="s">
        <v>954</v>
      </c>
      <c r="L2648">
        <v>7000</v>
      </c>
      <c r="M2648" s="18">
        <v>0.36766203703703698</v>
      </c>
      <c r="N2648" s="19">
        <v>7.7350559999999999E-2</v>
      </c>
      <c r="O2648">
        <v>7.2069999999999999</v>
      </c>
      <c r="Q2648" s="18">
        <v>0.41996527777777781</v>
      </c>
      <c r="R2648" s="19">
        <v>4.5231859999999999E-2</v>
      </c>
      <c r="W2648" s="1" t="s">
        <v>626</v>
      </c>
      <c r="AB2648" t="s">
        <v>84</v>
      </c>
      <c r="AC2648" t="s">
        <v>1355</v>
      </c>
    </row>
    <row r="2649" spans="1:32" x14ac:dyDescent="0.25">
      <c r="A2649">
        <v>17</v>
      </c>
      <c r="B2649" t="s">
        <v>89</v>
      </c>
      <c r="C2649" t="s">
        <v>201</v>
      </c>
      <c r="D2649">
        <v>6.8929999999999998</v>
      </c>
      <c r="G2649" s="1" t="s">
        <v>78</v>
      </c>
      <c r="H2649" s="1" t="s">
        <v>621</v>
      </c>
      <c r="I2649" s="1" t="s">
        <v>220</v>
      </c>
      <c r="J2649">
        <v>4</v>
      </c>
      <c r="K2649" s="1" t="s">
        <v>954</v>
      </c>
      <c r="L2649">
        <v>7000</v>
      </c>
      <c r="M2649" s="18">
        <v>0.36846064814814811</v>
      </c>
      <c r="N2649" s="19">
        <v>6.1492659999999998E-2</v>
      </c>
      <c r="O2649">
        <v>6.75</v>
      </c>
      <c r="Q2649" s="18">
        <v>0.42113425925925929</v>
      </c>
      <c r="R2649" s="19">
        <v>7.0269719999999994E-2</v>
      </c>
      <c r="S2649" s="74">
        <v>6.7409999999999997</v>
      </c>
      <c r="U2649" s="18">
        <v>0.72295138888888888</v>
      </c>
      <c r="V2649" s="19">
        <v>4.4404470000000001E-2</v>
      </c>
      <c r="W2649" s="1" t="s">
        <v>626</v>
      </c>
      <c r="AB2649" t="s">
        <v>85</v>
      </c>
      <c r="AC2649" t="s">
        <v>1356</v>
      </c>
      <c r="AF2649" t="s">
        <v>248</v>
      </c>
    </row>
    <row r="2650" spans="1:32" x14ac:dyDescent="0.25">
      <c r="A2650">
        <v>18</v>
      </c>
      <c r="B2650" t="s">
        <v>89</v>
      </c>
      <c r="C2650" t="s">
        <v>201</v>
      </c>
      <c r="D2650">
        <v>8.4540000000000006</v>
      </c>
      <c r="G2650" s="1" t="s">
        <v>78</v>
      </c>
      <c r="H2650" s="1" t="s">
        <v>621</v>
      </c>
      <c r="I2650" s="1" t="s">
        <v>220</v>
      </c>
      <c r="J2650">
        <v>4</v>
      </c>
      <c r="K2650" s="1" t="s">
        <v>954</v>
      </c>
      <c r="L2650">
        <v>7000</v>
      </c>
      <c r="M2650" s="18">
        <v>0.36931712962962965</v>
      </c>
      <c r="N2650" s="19">
        <v>7.9379039999999998E-2</v>
      </c>
      <c r="O2650">
        <v>8.0809999999999995</v>
      </c>
      <c r="Q2650" s="18">
        <v>0.42188657407407404</v>
      </c>
      <c r="R2650" s="19">
        <v>8.7448789999999998E-2</v>
      </c>
      <c r="W2650" s="1" t="s">
        <v>626</v>
      </c>
      <c r="AB2650" t="s">
        <v>86</v>
      </c>
      <c r="AC2650" t="s">
        <v>1357</v>
      </c>
      <c r="AF2650" t="s">
        <v>305</v>
      </c>
    </row>
    <row r="2651" spans="1:32" x14ac:dyDescent="0.25">
      <c r="A2651">
        <v>19</v>
      </c>
      <c r="B2651" t="s">
        <v>89</v>
      </c>
      <c r="C2651" t="s">
        <v>201</v>
      </c>
      <c r="D2651">
        <v>9.7690000000000001</v>
      </c>
      <c r="G2651" s="1" t="s">
        <v>78</v>
      </c>
      <c r="H2651" s="1" t="s">
        <v>621</v>
      </c>
      <c r="I2651" s="1" t="s">
        <v>220</v>
      </c>
      <c r="J2651">
        <v>4</v>
      </c>
      <c r="K2651" s="1" t="s">
        <v>954</v>
      </c>
      <c r="L2651">
        <v>7000</v>
      </c>
      <c r="M2651" s="18">
        <v>0.37030092592592595</v>
      </c>
      <c r="N2651" s="19">
        <v>6.7368739999999996E-2</v>
      </c>
      <c r="O2651">
        <v>9.5180000000000007</v>
      </c>
      <c r="Q2651" s="18">
        <v>0.42285879629629625</v>
      </c>
      <c r="R2651" s="19">
        <v>6.5933350000000002E-2</v>
      </c>
      <c r="W2651" s="1" t="s">
        <v>626</v>
      </c>
      <c r="AB2651" t="s">
        <v>86</v>
      </c>
      <c r="AC2651" t="s">
        <v>1358</v>
      </c>
      <c r="AF2651" t="s">
        <v>125</v>
      </c>
    </row>
    <row r="2652" spans="1:32" x14ac:dyDescent="0.25">
      <c r="A2652">
        <v>20</v>
      </c>
      <c r="B2652" t="s">
        <v>89</v>
      </c>
      <c r="C2652" t="s">
        <v>201</v>
      </c>
      <c r="D2652">
        <v>11.478</v>
      </c>
      <c r="G2652" s="1" t="s">
        <v>78</v>
      </c>
      <c r="H2652" s="1" t="s">
        <v>621</v>
      </c>
      <c r="I2652" s="1" t="s">
        <v>220</v>
      </c>
      <c r="J2652">
        <v>4</v>
      </c>
      <c r="K2652" s="1" t="s">
        <v>954</v>
      </c>
      <c r="L2652">
        <v>7000</v>
      </c>
      <c r="M2652" s="18">
        <v>0.3712037037037037</v>
      </c>
      <c r="N2652">
        <v>0.1174188</v>
      </c>
      <c r="O2652">
        <v>11.006</v>
      </c>
      <c r="Q2652" s="18">
        <v>0.42372685185185183</v>
      </c>
      <c r="R2652" s="19">
        <v>6.040761E-2</v>
      </c>
      <c r="S2652" s="74">
        <v>10.967000000000001</v>
      </c>
      <c r="U2652" s="18">
        <v>0.72379629629629638</v>
      </c>
      <c r="V2652" s="19">
        <v>5.7050089999999998E-2</v>
      </c>
      <c r="W2652" s="1" t="s">
        <v>626</v>
      </c>
      <c r="AB2652" t="s">
        <v>85</v>
      </c>
      <c r="AC2652" t="s">
        <v>1359</v>
      </c>
      <c r="AF2652" t="s">
        <v>123</v>
      </c>
    </row>
    <row r="2653" spans="1:32" x14ac:dyDescent="0.25">
      <c r="A2653">
        <v>21</v>
      </c>
      <c r="B2653" t="s">
        <v>89</v>
      </c>
      <c r="C2653" t="s">
        <v>201</v>
      </c>
      <c r="D2653">
        <v>12.223000000000001</v>
      </c>
      <c r="G2653" s="1" t="s">
        <v>78</v>
      </c>
      <c r="H2653" s="1" t="s">
        <v>621</v>
      </c>
      <c r="I2653" s="1" t="s">
        <v>220</v>
      </c>
      <c r="J2653">
        <v>4</v>
      </c>
      <c r="K2653" s="1" t="s">
        <v>954</v>
      </c>
      <c r="L2653">
        <v>7000</v>
      </c>
      <c r="M2653" s="18">
        <v>0.37216435185185182</v>
      </c>
      <c r="N2653">
        <v>0.1580154</v>
      </c>
      <c r="O2653">
        <v>11.481999999999999</v>
      </c>
      <c r="Q2653" s="18">
        <v>0.42451388888888886</v>
      </c>
      <c r="R2653" s="19">
        <v>6.6152580000000002E-2</v>
      </c>
      <c r="W2653" s="1" t="s">
        <v>626</v>
      </c>
      <c r="AB2653" t="s">
        <v>86</v>
      </c>
      <c r="AC2653" t="s">
        <v>1360</v>
      </c>
      <c r="AF2653" t="s">
        <v>160</v>
      </c>
    </row>
    <row r="2654" spans="1:32" x14ac:dyDescent="0.25">
      <c r="A2654">
        <v>22</v>
      </c>
      <c r="B2654" t="s">
        <v>89</v>
      </c>
      <c r="C2654" t="s">
        <v>201</v>
      </c>
      <c r="D2654">
        <v>6.617</v>
      </c>
      <c r="G2654" s="1" t="s">
        <v>78</v>
      </c>
      <c r="H2654" s="1" t="s">
        <v>621</v>
      </c>
      <c r="I2654" s="1" t="s">
        <v>220</v>
      </c>
      <c r="J2654">
        <v>4</v>
      </c>
      <c r="K2654" s="1" t="s">
        <v>954</v>
      </c>
      <c r="L2654">
        <v>7000</v>
      </c>
      <c r="M2654" s="18">
        <v>0.37300925925925926</v>
      </c>
      <c r="N2654">
        <v>0.1109383</v>
      </c>
      <c r="O2654">
        <v>6.3</v>
      </c>
      <c r="Q2654" s="18">
        <v>0.4255902777777778</v>
      </c>
      <c r="R2654" s="19">
        <v>9.5342979999999994E-2</v>
      </c>
      <c r="S2654" s="74">
        <v>6.28</v>
      </c>
      <c r="U2654" s="18">
        <v>0.72479166666666661</v>
      </c>
      <c r="V2654" s="19">
        <v>7.7114489999999994E-2</v>
      </c>
      <c r="W2654" s="1" t="s">
        <v>626</v>
      </c>
      <c r="AB2654" t="s">
        <v>85</v>
      </c>
      <c r="AC2654" t="s">
        <v>1361</v>
      </c>
      <c r="AF2654" t="s">
        <v>148</v>
      </c>
    </row>
    <row r="2655" spans="1:32" x14ac:dyDescent="0.25">
      <c r="A2655">
        <v>23</v>
      </c>
      <c r="B2655" t="s">
        <v>89</v>
      </c>
      <c r="C2655" t="s">
        <v>201</v>
      </c>
      <c r="D2655">
        <v>8.6050000000000004</v>
      </c>
      <c r="G2655" s="1" t="s">
        <v>78</v>
      </c>
      <c r="H2655" s="1" t="s">
        <v>621</v>
      </c>
      <c r="I2655" s="1" t="s">
        <v>220</v>
      </c>
      <c r="J2655">
        <v>4</v>
      </c>
      <c r="K2655" s="1" t="s">
        <v>954</v>
      </c>
      <c r="L2655">
        <v>7000</v>
      </c>
      <c r="M2655" s="18">
        <v>0.37401620370370375</v>
      </c>
      <c r="N2655" s="19">
        <v>7.3501269999999994E-2</v>
      </c>
      <c r="O2655">
        <v>8.3040000000000003</v>
      </c>
      <c r="Q2655" s="18">
        <v>0.42670138888888887</v>
      </c>
      <c r="R2655" s="19">
        <v>8.1243410000000002E-3</v>
      </c>
      <c r="S2655" s="74">
        <v>8.2799999999999994</v>
      </c>
      <c r="U2655" s="18">
        <v>0.72583333333333344</v>
      </c>
      <c r="V2655">
        <v>3.7704700000000001E-2</v>
      </c>
      <c r="W2655" s="1" t="s">
        <v>626</v>
      </c>
      <c r="AB2655" t="s">
        <v>85</v>
      </c>
      <c r="AC2655" t="s">
        <v>1362</v>
      </c>
      <c r="AF2655" t="s">
        <v>146</v>
      </c>
    </row>
    <row r="2656" spans="1:32" x14ac:dyDescent="0.25">
      <c r="A2656">
        <v>24</v>
      </c>
      <c r="B2656" t="s">
        <v>89</v>
      </c>
      <c r="C2656" t="s">
        <v>201</v>
      </c>
      <c r="D2656">
        <v>6.9580000000000002</v>
      </c>
      <c r="G2656" s="1" t="s">
        <v>78</v>
      </c>
      <c r="H2656" s="1" t="s">
        <v>621</v>
      </c>
      <c r="I2656" s="1" t="s">
        <v>220</v>
      </c>
      <c r="J2656">
        <v>4</v>
      </c>
      <c r="K2656" s="1" t="s">
        <v>954</v>
      </c>
      <c r="L2656">
        <v>7000</v>
      </c>
      <c r="M2656" s="18">
        <v>0.37487268518518518</v>
      </c>
      <c r="N2656" s="19">
        <v>8.1280160000000004E-2</v>
      </c>
      <c r="O2656">
        <v>6.6319999999999997</v>
      </c>
      <c r="Q2656" s="18">
        <v>0.42739583333333336</v>
      </c>
      <c r="R2656">
        <v>1.308597</v>
      </c>
      <c r="W2656" s="1" t="s">
        <v>626</v>
      </c>
      <c r="AB2656" t="s">
        <v>86</v>
      </c>
      <c r="AC2656" t="s">
        <v>1363</v>
      </c>
      <c r="AF2656" t="s">
        <v>142</v>
      </c>
    </row>
    <row r="2657" spans="1:32" x14ac:dyDescent="0.25">
      <c r="A2657">
        <v>25</v>
      </c>
      <c r="B2657" t="s">
        <v>89</v>
      </c>
      <c r="C2657" t="s">
        <v>201</v>
      </c>
      <c r="D2657">
        <v>8.5660000000000007</v>
      </c>
      <c r="G2657" s="1" t="s">
        <v>78</v>
      </c>
      <c r="H2657" s="1" t="s">
        <v>621</v>
      </c>
      <c r="I2657" s="1" t="s">
        <v>220</v>
      </c>
      <c r="J2657">
        <v>4</v>
      </c>
      <c r="K2657" s="1" t="s">
        <v>954</v>
      </c>
      <c r="L2657">
        <v>7000</v>
      </c>
      <c r="M2657" s="18">
        <v>0.37582175925925926</v>
      </c>
      <c r="N2657" s="19">
        <v>5.5286059999999998E-2</v>
      </c>
      <c r="O2657">
        <v>8.2349999999999994</v>
      </c>
      <c r="Q2657" s="18">
        <v>0.42855324074074069</v>
      </c>
      <c r="R2657">
        <v>1.039291</v>
      </c>
      <c r="W2657" s="1" t="s">
        <v>626</v>
      </c>
      <c r="AB2657" t="s">
        <v>86</v>
      </c>
      <c r="AC2657" t="s">
        <v>1364</v>
      </c>
      <c r="AF2657" t="s">
        <v>286</v>
      </c>
    </row>
    <row r="2658" spans="1:32" x14ac:dyDescent="0.25">
      <c r="A2658">
        <v>26</v>
      </c>
      <c r="B2658" t="s">
        <v>89</v>
      </c>
      <c r="C2658" t="s">
        <v>201</v>
      </c>
      <c r="D2658">
        <v>5.9809999999999999</v>
      </c>
      <c r="G2658" s="1" t="s">
        <v>78</v>
      </c>
      <c r="H2658" s="1" t="s">
        <v>621</v>
      </c>
      <c r="I2658" s="1" t="s">
        <v>220</v>
      </c>
      <c r="J2658">
        <v>4</v>
      </c>
      <c r="K2658" s="1" t="s">
        <v>954</v>
      </c>
      <c r="L2658">
        <v>7000</v>
      </c>
      <c r="M2658" s="18">
        <v>0.37678240740740737</v>
      </c>
      <c r="N2658" s="19">
        <v>7.2498989999999999E-2</v>
      </c>
      <c r="O2658">
        <v>5.758</v>
      </c>
      <c r="Q2658" s="18">
        <v>0.42979166666666663</v>
      </c>
      <c r="R2658" s="19">
        <v>7.6093869999999994E-2</v>
      </c>
      <c r="W2658" s="1" t="s">
        <v>626</v>
      </c>
      <c r="AB2658" t="s">
        <v>84</v>
      </c>
      <c r="AC2658" t="s">
        <v>1365</v>
      </c>
    </row>
    <row r="2659" spans="1:32" x14ac:dyDescent="0.25">
      <c r="A2659">
        <v>27</v>
      </c>
      <c r="B2659" t="s">
        <v>89</v>
      </c>
      <c r="C2659" t="s">
        <v>201</v>
      </c>
      <c r="D2659">
        <v>6.0110000000000001</v>
      </c>
      <c r="G2659" s="1" t="s">
        <v>78</v>
      </c>
      <c r="H2659" s="1" t="s">
        <v>621</v>
      </c>
      <c r="I2659" s="1" t="s">
        <v>220</v>
      </c>
      <c r="J2659">
        <v>4</v>
      </c>
      <c r="K2659" s="1" t="s">
        <v>954</v>
      </c>
      <c r="L2659">
        <v>7000</v>
      </c>
      <c r="M2659" s="18">
        <v>0.37759259259259265</v>
      </c>
      <c r="N2659" s="19">
        <v>6.3259469999999998E-2</v>
      </c>
      <c r="O2659">
        <v>5.7610000000000001</v>
      </c>
      <c r="Q2659" s="18">
        <v>0.43065972222222221</v>
      </c>
      <c r="R2659" s="19">
        <v>4.9177619999999998E-2</v>
      </c>
      <c r="S2659" s="74">
        <v>5.7279999999999998</v>
      </c>
      <c r="U2659" s="18">
        <v>0.72718749999999999</v>
      </c>
      <c r="V2659">
        <v>4.4926800000000003E-2</v>
      </c>
      <c r="W2659" s="1" t="s">
        <v>626</v>
      </c>
      <c r="AB2659" t="s">
        <v>85</v>
      </c>
      <c r="AC2659" t="s">
        <v>1366</v>
      </c>
      <c r="AF2659" t="s">
        <v>287</v>
      </c>
    </row>
    <row r="2660" spans="1:32" x14ac:dyDescent="0.25">
      <c r="A2660">
        <v>28</v>
      </c>
      <c r="B2660" t="s">
        <v>89</v>
      </c>
      <c r="C2660" t="s">
        <v>201</v>
      </c>
      <c r="D2660">
        <v>8.1980000000000004</v>
      </c>
      <c r="G2660" s="1" t="s">
        <v>78</v>
      </c>
      <c r="H2660" s="1" t="s">
        <v>621</v>
      </c>
      <c r="I2660" s="1" t="s">
        <v>220</v>
      </c>
      <c r="J2660">
        <v>4</v>
      </c>
      <c r="K2660" s="1" t="s">
        <v>954</v>
      </c>
      <c r="L2660">
        <v>7000</v>
      </c>
      <c r="M2660" s="18">
        <v>0.37836805555555553</v>
      </c>
      <c r="N2660">
        <v>0.67292379999999996</v>
      </c>
      <c r="O2660">
        <v>7.73</v>
      </c>
      <c r="Q2660" s="18">
        <v>0.43153935185185183</v>
      </c>
      <c r="R2660">
        <v>0.15953039999999999</v>
      </c>
      <c r="W2660" s="1" t="s">
        <v>626</v>
      </c>
      <c r="AB2660" t="s">
        <v>86</v>
      </c>
      <c r="AC2660" t="s">
        <v>1367</v>
      </c>
      <c r="AF2660" t="s">
        <v>288</v>
      </c>
    </row>
    <row r="2661" spans="1:32" x14ac:dyDescent="0.25">
      <c r="A2661">
        <v>29</v>
      </c>
      <c r="B2661" t="s">
        <v>89</v>
      </c>
      <c r="C2661" t="s">
        <v>201</v>
      </c>
      <c r="D2661">
        <v>7.7320000000000002</v>
      </c>
      <c r="G2661" s="1" t="s">
        <v>78</v>
      </c>
      <c r="H2661" s="1" t="s">
        <v>621</v>
      </c>
      <c r="I2661" s="1" t="s">
        <v>220</v>
      </c>
      <c r="J2661">
        <v>4</v>
      </c>
      <c r="K2661" s="1" t="s">
        <v>954</v>
      </c>
      <c r="L2661">
        <v>7000</v>
      </c>
      <c r="M2661" s="18">
        <v>0.37928240740740743</v>
      </c>
      <c r="N2661" s="19">
        <v>8.3976949999999995E-2</v>
      </c>
      <c r="O2661">
        <v>7.2679999999999998</v>
      </c>
      <c r="Q2661" s="18">
        <v>0.43254629629629626</v>
      </c>
      <c r="R2661" s="19">
        <v>4.0041050000000002E-2</v>
      </c>
      <c r="W2661" s="1" t="s">
        <v>626</v>
      </c>
      <c r="AB2661" t="s">
        <v>86</v>
      </c>
      <c r="AC2661" t="s">
        <v>1368</v>
      </c>
      <c r="AF2661" t="s">
        <v>337</v>
      </c>
    </row>
    <row r="2662" spans="1:32" x14ac:dyDescent="0.25">
      <c r="A2662">
        <v>30</v>
      </c>
      <c r="B2662" t="s">
        <v>89</v>
      </c>
      <c r="C2662" t="s">
        <v>201</v>
      </c>
      <c r="D2662">
        <v>9.9670000000000005</v>
      </c>
      <c r="G2662" s="1" t="s">
        <v>78</v>
      </c>
      <c r="H2662" s="1" t="s">
        <v>621</v>
      </c>
      <c r="I2662" s="1" t="s">
        <v>220</v>
      </c>
      <c r="J2662">
        <v>4</v>
      </c>
      <c r="K2662" s="1" t="s">
        <v>954</v>
      </c>
      <c r="L2662">
        <v>7000</v>
      </c>
      <c r="M2662" s="18">
        <v>0.38003472222222223</v>
      </c>
      <c r="N2662" s="19">
        <v>7.3466459999999997E-2</v>
      </c>
      <c r="O2662">
        <v>9.3179999999999996</v>
      </c>
      <c r="Q2662" s="18">
        <v>0.4334837962962963</v>
      </c>
      <c r="R2662" s="19">
        <v>7.2296029999999997E-2</v>
      </c>
      <c r="W2662" s="1" t="s">
        <v>626</v>
      </c>
      <c r="AB2662" t="s">
        <v>84</v>
      </c>
      <c r="AC2662" t="s">
        <v>1369</v>
      </c>
    </row>
    <row r="2663" spans="1:32" x14ac:dyDescent="0.25">
      <c r="A2663">
        <v>31</v>
      </c>
      <c r="B2663" t="s">
        <v>89</v>
      </c>
      <c r="C2663" t="s">
        <v>201</v>
      </c>
      <c r="D2663">
        <v>9.9190000000000005</v>
      </c>
      <c r="G2663" s="1" t="s">
        <v>78</v>
      </c>
      <c r="H2663" s="1" t="s">
        <v>621</v>
      </c>
      <c r="I2663" s="1" t="s">
        <v>220</v>
      </c>
      <c r="J2663">
        <v>4</v>
      </c>
      <c r="K2663" s="1" t="s">
        <v>954</v>
      </c>
      <c r="L2663">
        <v>7000</v>
      </c>
      <c r="M2663" s="18">
        <v>0.38090277777777781</v>
      </c>
      <c r="N2663">
        <v>0.1267701</v>
      </c>
      <c r="O2663">
        <v>9.2959999999999994</v>
      </c>
      <c r="Q2663" s="18">
        <v>0.43430555555555556</v>
      </c>
      <c r="R2663" s="19">
        <v>8.0650379999999994E-2</v>
      </c>
      <c r="W2663" s="1" t="s">
        <v>626</v>
      </c>
      <c r="AB2663" t="s">
        <v>84</v>
      </c>
      <c r="AC2663" t="s">
        <v>1370</v>
      </c>
    </row>
    <row r="2664" spans="1:32" x14ac:dyDescent="0.25">
      <c r="A2664">
        <v>32</v>
      </c>
      <c r="B2664" t="s">
        <v>89</v>
      </c>
      <c r="C2664" t="s">
        <v>201</v>
      </c>
      <c r="D2664">
        <v>5.9770000000000003</v>
      </c>
      <c r="G2664" s="1" t="s">
        <v>78</v>
      </c>
      <c r="H2664" s="1" t="s">
        <v>621</v>
      </c>
      <c r="I2664" s="1" t="s">
        <v>220</v>
      </c>
      <c r="J2664">
        <v>4</v>
      </c>
      <c r="K2664" s="1" t="s">
        <v>954</v>
      </c>
      <c r="L2664">
        <v>7000</v>
      </c>
      <c r="M2664" s="18">
        <v>0.38168981481481484</v>
      </c>
      <c r="N2664" s="19">
        <v>5.6128039999999997E-2</v>
      </c>
      <c r="O2664">
        <v>5.891</v>
      </c>
      <c r="Q2664" s="18">
        <v>0.43515046296296295</v>
      </c>
      <c r="R2664">
        <v>0.11080859999999999</v>
      </c>
      <c r="W2664" s="1" t="s">
        <v>626</v>
      </c>
      <c r="AB2664" t="s">
        <v>84</v>
      </c>
      <c r="AC2664" t="s">
        <v>1371</v>
      </c>
    </row>
    <row r="2665" spans="1:32" x14ac:dyDescent="0.25">
      <c r="A2665">
        <v>33</v>
      </c>
      <c r="B2665" t="s">
        <v>89</v>
      </c>
      <c r="C2665" t="s">
        <v>201</v>
      </c>
      <c r="D2665">
        <v>10.019</v>
      </c>
      <c r="G2665" s="1" t="s">
        <v>78</v>
      </c>
      <c r="H2665" s="1" t="s">
        <v>621</v>
      </c>
      <c r="I2665" s="1" t="s">
        <v>220</v>
      </c>
      <c r="J2665">
        <v>4</v>
      </c>
      <c r="K2665" s="1" t="s">
        <v>954</v>
      </c>
      <c r="L2665">
        <v>7000</v>
      </c>
      <c r="M2665" s="18">
        <v>0.38252314814814814</v>
      </c>
      <c r="N2665" s="19">
        <v>9.7441349999999996E-2</v>
      </c>
      <c r="O2665">
        <v>9.6720000000000006</v>
      </c>
      <c r="Q2665" s="18">
        <v>0.43603009259259262</v>
      </c>
      <c r="R2665">
        <v>0.101675</v>
      </c>
      <c r="S2665" s="74">
        <v>9.6259999999999994</v>
      </c>
      <c r="U2665" s="18">
        <v>0.7281481481481481</v>
      </c>
      <c r="V2665" s="19">
        <v>8.0489809999999995E-2</v>
      </c>
      <c r="W2665" s="1" t="s">
        <v>626</v>
      </c>
      <c r="AB2665" t="s">
        <v>85</v>
      </c>
      <c r="AC2665" t="s">
        <v>1372</v>
      </c>
      <c r="AF2665" t="s">
        <v>140</v>
      </c>
    </row>
    <row r="2666" spans="1:32" x14ac:dyDescent="0.25">
      <c r="A2666">
        <v>34</v>
      </c>
      <c r="B2666" t="s">
        <v>89</v>
      </c>
      <c r="C2666" t="s">
        <v>201</v>
      </c>
      <c r="D2666">
        <v>7.5890000000000004</v>
      </c>
      <c r="G2666" s="1" t="s">
        <v>78</v>
      </c>
      <c r="H2666" s="1" t="s">
        <v>621</v>
      </c>
      <c r="I2666" s="1" t="s">
        <v>220</v>
      </c>
      <c r="J2666">
        <v>4</v>
      </c>
      <c r="K2666" s="1" t="s">
        <v>954</v>
      </c>
      <c r="L2666">
        <v>7000</v>
      </c>
      <c r="M2666" s="18">
        <v>0.38335648148148144</v>
      </c>
      <c r="N2666" s="19">
        <v>8.7601639999999995E-2</v>
      </c>
      <c r="O2666">
        <v>7.37</v>
      </c>
      <c r="Q2666" s="18">
        <v>0.43695601851851856</v>
      </c>
      <c r="R2666" s="19">
        <v>6.8720039999999996E-2</v>
      </c>
      <c r="W2666" s="1" t="s">
        <v>626</v>
      </c>
      <c r="AB2666" t="s">
        <v>86</v>
      </c>
      <c r="AC2666" t="s">
        <v>1373</v>
      </c>
      <c r="AF2666" t="s">
        <v>290</v>
      </c>
    </row>
    <row r="2667" spans="1:32" x14ac:dyDescent="0.25">
      <c r="A2667">
        <v>35</v>
      </c>
      <c r="B2667" t="s">
        <v>89</v>
      </c>
      <c r="C2667" t="s">
        <v>201</v>
      </c>
      <c r="D2667">
        <v>7.8760000000000003</v>
      </c>
      <c r="G2667" s="1" t="s">
        <v>78</v>
      </c>
      <c r="H2667" s="1" t="s">
        <v>621</v>
      </c>
      <c r="I2667" s="1" t="s">
        <v>220</v>
      </c>
      <c r="J2667">
        <v>4</v>
      </c>
      <c r="K2667" s="1" t="s">
        <v>954</v>
      </c>
      <c r="L2667">
        <v>7000</v>
      </c>
      <c r="M2667" s="18">
        <v>0.38427083333333334</v>
      </c>
      <c r="N2667" s="19">
        <v>7.2398569999999995E-2</v>
      </c>
      <c r="O2667">
        <v>7.4459999999999997</v>
      </c>
      <c r="Q2667" s="18">
        <v>0.43789351851851849</v>
      </c>
      <c r="R2667" s="19">
        <v>5.3498860000000002E-2</v>
      </c>
      <c r="W2667" s="1" t="s">
        <v>626</v>
      </c>
      <c r="AB2667" t="s">
        <v>84</v>
      </c>
      <c r="AC2667" t="s">
        <v>1374</v>
      </c>
    </row>
    <row r="2668" spans="1:32" x14ac:dyDescent="0.25">
      <c r="A2668">
        <v>36</v>
      </c>
      <c r="B2668" t="s">
        <v>89</v>
      </c>
      <c r="C2668" t="s">
        <v>201</v>
      </c>
      <c r="D2668">
        <v>10.189</v>
      </c>
      <c r="G2668" s="1" t="s">
        <v>78</v>
      </c>
      <c r="H2668" s="1" t="s">
        <v>621</v>
      </c>
      <c r="I2668" s="1" t="s">
        <v>220</v>
      </c>
      <c r="J2668">
        <v>4</v>
      </c>
      <c r="K2668" s="1" t="s">
        <v>954</v>
      </c>
      <c r="L2668">
        <v>7000</v>
      </c>
      <c r="M2668" s="18">
        <v>0.38511574074074079</v>
      </c>
      <c r="N2668">
        <v>0.11629150000000001</v>
      </c>
      <c r="O2668">
        <v>9.875</v>
      </c>
      <c r="Q2668" s="18">
        <v>0.43881944444444443</v>
      </c>
      <c r="R2668" s="19">
        <v>7.5258729999999996E-2</v>
      </c>
      <c r="S2668" s="74">
        <v>9.8350000000000009</v>
      </c>
      <c r="U2668" s="18">
        <v>0.72905092592592602</v>
      </c>
      <c r="V2668" s="19">
        <v>9.7069740000000002E-2</v>
      </c>
      <c r="W2668" s="1" t="s">
        <v>626</v>
      </c>
      <c r="AB2668" t="s">
        <v>85</v>
      </c>
      <c r="AC2668" t="s">
        <v>1375</v>
      </c>
      <c r="AF2668" t="s">
        <v>338</v>
      </c>
    </row>
    <row r="2669" spans="1:32" x14ac:dyDescent="0.25">
      <c r="A2669">
        <v>37</v>
      </c>
      <c r="B2669" t="s">
        <v>89</v>
      </c>
      <c r="C2669" t="s">
        <v>201</v>
      </c>
      <c r="D2669">
        <v>6.0890000000000004</v>
      </c>
      <c r="G2669" s="1" t="s">
        <v>78</v>
      </c>
      <c r="H2669" s="1" t="s">
        <v>621</v>
      </c>
      <c r="I2669" s="1" t="s">
        <v>220</v>
      </c>
      <c r="J2669">
        <v>4</v>
      </c>
      <c r="K2669" s="1" t="s">
        <v>954</v>
      </c>
      <c r="L2669">
        <v>7000</v>
      </c>
      <c r="M2669" s="18">
        <v>0.38584490740740746</v>
      </c>
      <c r="N2669" s="19">
        <v>5.6730889999999999E-2</v>
      </c>
      <c r="O2669">
        <v>5.9189999999999996</v>
      </c>
      <c r="Q2669" s="18">
        <v>0.43965277777777773</v>
      </c>
      <c r="R2669">
        <v>0.1184177</v>
      </c>
      <c r="W2669" s="1" t="s">
        <v>626</v>
      </c>
      <c r="AB2669" t="s">
        <v>84</v>
      </c>
      <c r="AC2669" t="s">
        <v>1376</v>
      </c>
    </row>
    <row r="2670" spans="1:32" x14ac:dyDescent="0.25">
      <c r="A2670">
        <v>38</v>
      </c>
      <c r="B2670" t="s">
        <v>89</v>
      </c>
      <c r="C2670" t="s">
        <v>201</v>
      </c>
      <c r="D2670">
        <v>7.2409999999999997</v>
      </c>
      <c r="G2670" s="1" t="s">
        <v>78</v>
      </c>
      <c r="H2670" s="1" t="s">
        <v>621</v>
      </c>
      <c r="I2670" s="1" t="s">
        <v>220</v>
      </c>
      <c r="J2670">
        <v>4</v>
      </c>
      <c r="K2670" s="1" t="s">
        <v>954</v>
      </c>
      <c r="L2670">
        <v>7000</v>
      </c>
      <c r="M2670" s="18">
        <v>0.38670138888888889</v>
      </c>
      <c r="N2670" s="19">
        <v>5.4376470000000003E-2</v>
      </c>
      <c r="O2670">
        <v>7.0270000000000001</v>
      </c>
      <c r="Q2670" s="18">
        <v>0.44053240740740746</v>
      </c>
      <c r="R2670">
        <v>0.16190879999999999</v>
      </c>
      <c r="S2670" s="74">
        <v>6.99</v>
      </c>
      <c r="U2670" s="18">
        <v>0.72998842592592583</v>
      </c>
      <c r="V2670" s="19">
        <v>3.781093E-2</v>
      </c>
      <c r="W2670" s="1" t="s">
        <v>626</v>
      </c>
      <c r="AB2670" t="s">
        <v>85</v>
      </c>
      <c r="AC2670" t="s">
        <v>1377</v>
      </c>
      <c r="AF2670" t="s">
        <v>161</v>
      </c>
    </row>
    <row r="2671" spans="1:32" x14ac:dyDescent="0.25">
      <c r="A2671">
        <v>39</v>
      </c>
      <c r="B2671" t="s">
        <v>89</v>
      </c>
      <c r="C2671" t="s">
        <v>201</v>
      </c>
      <c r="D2671">
        <v>6.5119999999999996</v>
      </c>
      <c r="G2671" s="1" t="s">
        <v>78</v>
      </c>
      <c r="H2671" s="1" t="s">
        <v>621</v>
      </c>
      <c r="I2671" s="1" t="s">
        <v>220</v>
      </c>
      <c r="J2671">
        <v>4</v>
      </c>
      <c r="K2671" s="1" t="s">
        <v>954</v>
      </c>
      <c r="L2671">
        <v>7000</v>
      </c>
      <c r="M2671" s="18">
        <v>0.38755787037037037</v>
      </c>
      <c r="N2671" s="19">
        <v>5.5126139999999997E-2</v>
      </c>
      <c r="O2671">
        <v>6.319</v>
      </c>
      <c r="Q2671" s="18">
        <v>0.44168981481481479</v>
      </c>
      <c r="R2671" s="19">
        <v>3.425073E-2</v>
      </c>
      <c r="W2671" s="1" t="s">
        <v>626</v>
      </c>
      <c r="AB2671" t="s">
        <v>86</v>
      </c>
      <c r="AC2671" t="s">
        <v>1378</v>
      </c>
      <c r="AF2671" t="s">
        <v>143</v>
      </c>
    </row>
    <row r="2672" spans="1:32" x14ac:dyDescent="0.25">
      <c r="A2672">
        <v>40</v>
      </c>
      <c r="B2672" t="s">
        <v>89</v>
      </c>
      <c r="C2672" t="s">
        <v>201</v>
      </c>
      <c r="D2672">
        <v>8.9239999999999995</v>
      </c>
      <c r="G2672" s="1" t="s">
        <v>78</v>
      </c>
      <c r="H2672" s="1" t="s">
        <v>621</v>
      </c>
      <c r="I2672" s="1" t="s">
        <v>220</v>
      </c>
      <c r="J2672">
        <v>4</v>
      </c>
      <c r="K2672" s="1" t="s">
        <v>954</v>
      </c>
      <c r="L2672">
        <v>7000</v>
      </c>
      <c r="M2672" s="18">
        <v>0.38833333333333336</v>
      </c>
      <c r="N2672" s="19">
        <v>7.7672169999999999E-2</v>
      </c>
      <c r="O2672">
        <v>8.843</v>
      </c>
      <c r="Q2672" s="18">
        <v>0.44255787037037037</v>
      </c>
      <c r="R2672" s="19">
        <v>5.5743729999999998E-2</v>
      </c>
      <c r="W2672" s="1" t="s">
        <v>626</v>
      </c>
      <c r="AB2672" t="s">
        <v>86</v>
      </c>
      <c r="AC2672" t="s">
        <v>1379</v>
      </c>
      <c r="AF2672" t="s">
        <v>159</v>
      </c>
    </row>
    <row r="2673" spans="1:49" x14ac:dyDescent="0.25">
      <c r="A2673">
        <v>41</v>
      </c>
      <c r="B2673" t="s">
        <v>89</v>
      </c>
      <c r="C2673" t="s">
        <v>201</v>
      </c>
      <c r="D2673">
        <v>11.125</v>
      </c>
      <c r="G2673" s="1" t="s">
        <v>78</v>
      </c>
      <c r="H2673" s="1" t="s">
        <v>621</v>
      </c>
      <c r="I2673" s="1" t="s">
        <v>220</v>
      </c>
      <c r="J2673">
        <v>4</v>
      </c>
      <c r="K2673" s="1" t="s">
        <v>954</v>
      </c>
      <c r="L2673">
        <v>7000</v>
      </c>
      <c r="M2673" s="18">
        <v>0.38912037037037034</v>
      </c>
      <c r="N2673" s="19">
        <v>8.4636740000000002E-2</v>
      </c>
      <c r="O2673">
        <v>10.731999999999999</v>
      </c>
      <c r="Q2673" s="18">
        <v>0.44329861111111107</v>
      </c>
      <c r="R2673" s="19">
        <v>5.8885750000000001E-2</v>
      </c>
      <c r="S2673" s="74">
        <v>10.689</v>
      </c>
      <c r="U2673" s="18">
        <v>0.73123842592592592</v>
      </c>
      <c r="V2673" s="19">
        <v>8.2239439999999997E-2</v>
      </c>
      <c r="W2673" s="1" t="s">
        <v>626</v>
      </c>
      <c r="AB2673" t="s">
        <v>85</v>
      </c>
      <c r="AC2673" t="s">
        <v>1380</v>
      </c>
      <c r="AF2673" t="s">
        <v>128</v>
      </c>
    </row>
    <row r="2674" spans="1:49" x14ac:dyDescent="0.25">
      <c r="A2674">
        <v>42</v>
      </c>
      <c r="B2674" t="s">
        <v>89</v>
      </c>
      <c r="C2674" t="s">
        <v>201</v>
      </c>
      <c r="D2674">
        <v>6.681</v>
      </c>
      <c r="G2674" s="1" t="s">
        <v>78</v>
      </c>
      <c r="H2674" s="1" t="s">
        <v>621</v>
      </c>
      <c r="I2674" s="1" t="s">
        <v>220</v>
      </c>
      <c r="J2674">
        <v>4</v>
      </c>
      <c r="K2674" s="1" t="s">
        <v>954</v>
      </c>
      <c r="L2674">
        <v>7000</v>
      </c>
      <c r="M2674" s="18">
        <v>0.39005787037037037</v>
      </c>
      <c r="N2674" s="19">
        <v>5.760175E-2</v>
      </c>
      <c r="O2674">
        <v>6.6070000000000002</v>
      </c>
      <c r="Q2674" s="18">
        <v>0.44421296296296298</v>
      </c>
      <c r="R2674">
        <v>0.28645530000000002</v>
      </c>
      <c r="W2674" s="1" t="s">
        <v>626</v>
      </c>
      <c r="AB2674" t="s">
        <v>84</v>
      </c>
      <c r="AC2674" t="s">
        <v>1381</v>
      </c>
    </row>
    <row r="2675" spans="1:49" x14ac:dyDescent="0.25">
      <c r="A2675">
        <v>43</v>
      </c>
      <c r="B2675" t="s">
        <v>89</v>
      </c>
      <c r="C2675" t="s">
        <v>201</v>
      </c>
      <c r="D2675">
        <v>6.6740000000000004</v>
      </c>
      <c r="G2675" s="1" t="s">
        <v>78</v>
      </c>
      <c r="H2675" s="1" t="s">
        <v>621</v>
      </c>
      <c r="I2675" s="1" t="s">
        <v>220</v>
      </c>
      <c r="J2675">
        <v>4</v>
      </c>
      <c r="K2675" s="1" t="s">
        <v>954</v>
      </c>
      <c r="L2675">
        <v>7000</v>
      </c>
      <c r="M2675" s="18">
        <v>0.39109953703703698</v>
      </c>
      <c r="N2675" s="19">
        <v>6.788516E-2</v>
      </c>
      <c r="O2675">
        <v>6.3819999999999997</v>
      </c>
      <c r="Q2675" s="18">
        <v>0.44526620370370368</v>
      </c>
      <c r="R2675">
        <v>0.1132749</v>
      </c>
      <c r="W2675" s="1" t="s">
        <v>626</v>
      </c>
      <c r="AB2675" t="s">
        <v>86</v>
      </c>
      <c r="AC2675" t="s">
        <v>1382</v>
      </c>
      <c r="AF2675" t="s">
        <v>148</v>
      </c>
    </row>
    <row r="2676" spans="1:49" x14ac:dyDescent="0.25">
      <c r="A2676">
        <v>44</v>
      </c>
      <c r="B2676" t="s">
        <v>89</v>
      </c>
      <c r="C2676" t="s">
        <v>201</v>
      </c>
      <c r="D2676">
        <v>8.0459999999999994</v>
      </c>
      <c r="G2676" s="1" t="s">
        <v>78</v>
      </c>
      <c r="H2676" s="1" t="s">
        <v>621</v>
      </c>
      <c r="I2676" s="1" t="s">
        <v>220</v>
      </c>
      <c r="J2676">
        <v>4</v>
      </c>
      <c r="K2676" s="1" t="s">
        <v>954</v>
      </c>
      <c r="L2676">
        <v>7000</v>
      </c>
      <c r="M2676" s="18">
        <v>0.39203703703703702</v>
      </c>
      <c r="N2676">
        <v>0.27959879999999998</v>
      </c>
      <c r="O2676">
        <v>7.5990000000000002</v>
      </c>
      <c r="Q2676" s="18">
        <v>0.44618055555555558</v>
      </c>
      <c r="R2676" s="19">
        <v>8.7187769999999998E-2</v>
      </c>
      <c r="W2676" s="1" t="s">
        <v>626</v>
      </c>
      <c r="AB2676" t="s">
        <v>86</v>
      </c>
      <c r="AC2676" t="s">
        <v>1383</v>
      </c>
      <c r="AF2676" t="s">
        <v>179</v>
      </c>
    </row>
    <row r="2677" spans="1:49" x14ac:dyDescent="0.25">
      <c r="A2677">
        <v>45</v>
      </c>
      <c r="B2677" t="s">
        <v>89</v>
      </c>
      <c r="C2677" t="s">
        <v>201</v>
      </c>
      <c r="D2677">
        <v>6.4189999999999996</v>
      </c>
      <c r="G2677" s="1" t="s">
        <v>78</v>
      </c>
      <c r="H2677" s="1" t="s">
        <v>621</v>
      </c>
      <c r="I2677" s="1" t="s">
        <v>220</v>
      </c>
      <c r="J2677">
        <v>4</v>
      </c>
      <c r="K2677" s="1" t="s">
        <v>954</v>
      </c>
      <c r="L2677">
        <v>7000</v>
      </c>
      <c r="M2677" s="18">
        <v>0.39305555555555555</v>
      </c>
      <c r="N2677" s="19">
        <v>6.8724540000000001E-2</v>
      </c>
      <c r="O2677">
        <v>5.9610000000000003</v>
      </c>
      <c r="Q2677" s="18">
        <v>0.44717592592592598</v>
      </c>
      <c r="R2677">
        <v>0.86898520000000001</v>
      </c>
      <c r="W2677" s="1" t="s">
        <v>626</v>
      </c>
      <c r="AB2677" t="s">
        <v>84</v>
      </c>
      <c r="AC2677" t="s">
        <v>1384</v>
      </c>
    </row>
    <row r="2678" spans="1:49" x14ac:dyDescent="0.25">
      <c r="A2678">
        <v>46</v>
      </c>
      <c r="B2678" t="s">
        <v>89</v>
      </c>
      <c r="C2678" t="s">
        <v>608</v>
      </c>
      <c r="G2678" s="1" t="s">
        <v>78</v>
      </c>
      <c r="H2678" s="1" t="s">
        <v>621</v>
      </c>
      <c r="I2678" s="1" t="s">
        <v>220</v>
      </c>
      <c r="J2678">
        <v>4</v>
      </c>
      <c r="K2678" s="1" t="s">
        <v>954</v>
      </c>
      <c r="L2678">
        <v>7000</v>
      </c>
      <c r="M2678" s="18">
        <v>0.39457175925925925</v>
      </c>
      <c r="N2678" s="19">
        <v>9.0116160000000001E-3</v>
      </c>
      <c r="Q2678" s="18">
        <v>0.44851851851851854</v>
      </c>
      <c r="R2678" s="19">
        <v>1.134754E-2</v>
      </c>
      <c r="U2678" s="18">
        <v>0.73241898148148143</v>
      </c>
      <c r="V2678" s="19">
        <v>3.7294899999999998E-3</v>
      </c>
      <c r="W2678" s="1" t="s">
        <v>626</v>
      </c>
    </row>
    <row r="2679" spans="1:49" x14ac:dyDescent="0.25">
      <c r="A2679">
        <v>47</v>
      </c>
      <c r="B2679" t="s">
        <v>89</v>
      </c>
      <c r="C2679" t="s">
        <v>608</v>
      </c>
      <c r="E2679" s="1" t="s">
        <v>1195</v>
      </c>
      <c r="G2679" s="1" t="s">
        <v>78</v>
      </c>
      <c r="H2679" s="1" t="s">
        <v>621</v>
      </c>
      <c r="I2679" s="1" t="s">
        <v>220</v>
      </c>
      <c r="J2679">
        <v>4</v>
      </c>
      <c r="K2679" s="1" t="s">
        <v>954</v>
      </c>
      <c r="L2679">
        <v>7000</v>
      </c>
      <c r="M2679" s="18">
        <v>0.39540509259259254</v>
      </c>
      <c r="N2679" s="19">
        <v>7.9500479999999995E-3</v>
      </c>
      <c r="P2679" s="53">
        <v>0.63402777777777775</v>
      </c>
      <c r="Q2679" s="18">
        <v>0.4494097222222222</v>
      </c>
      <c r="R2679" s="19">
        <v>1.126864E-2</v>
      </c>
      <c r="T2679" s="53">
        <v>0.42499999999999999</v>
      </c>
      <c r="U2679" s="18">
        <v>0.73317129629629629</v>
      </c>
      <c r="V2679" s="19">
        <v>4.3854539999999996E-3</v>
      </c>
      <c r="W2679" s="1" t="s">
        <v>626</v>
      </c>
    </row>
    <row r="2680" spans="1:49" x14ac:dyDescent="0.25">
      <c r="A2680">
        <v>1</v>
      </c>
      <c r="C2680" t="s">
        <v>201</v>
      </c>
      <c r="G2680" s="1" t="s">
        <v>187</v>
      </c>
      <c r="I2680" s="1" t="s">
        <v>81</v>
      </c>
      <c r="J2680">
        <v>19</v>
      </c>
      <c r="K2680" s="1" t="s">
        <v>60</v>
      </c>
      <c r="W2680" s="1" t="s">
        <v>621</v>
      </c>
      <c r="AB2680" t="s">
        <v>84</v>
      </c>
      <c r="AC2680" t="s">
        <v>1177</v>
      </c>
    </row>
    <row r="2681" spans="1:49" x14ac:dyDescent="0.25">
      <c r="A2681">
        <v>2</v>
      </c>
      <c r="C2681" t="s">
        <v>201</v>
      </c>
      <c r="G2681" s="1" t="s">
        <v>187</v>
      </c>
      <c r="I2681" s="1" t="s">
        <v>81</v>
      </c>
      <c r="J2681">
        <v>19</v>
      </c>
      <c r="K2681" s="1" t="s">
        <v>60</v>
      </c>
      <c r="W2681" s="1" t="s">
        <v>621</v>
      </c>
      <c r="AB2681" t="s">
        <v>84</v>
      </c>
      <c r="AC2681" t="s">
        <v>1178</v>
      </c>
    </row>
    <row r="2682" spans="1:49" x14ac:dyDescent="0.25">
      <c r="A2682">
        <v>3</v>
      </c>
      <c r="C2682" t="s">
        <v>58</v>
      </c>
      <c r="G2682" s="1" t="s">
        <v>187</v>
      </c>
      <c r="I2682" s="1" t="s">
        <v>81</v>
      </c>
      <c r="J2682">
        <v>19</v>
      </c>
      <c r="K2682" s="1" t="s">
        <v>60</v>
      </c>
      <c r="W2682" s="1" t="s">
        <v>621</v>
      </c>
      <c r="AB2682" t="s">
        <v>84</v>
      </c>
      <c r="AC2682" t="s">
        <v>1179</v>
      </c>
    </row>
    <row r="2683" spans="1:49" x14ac:dyDescent="0.25">
      <c r="A2683">
        <v>4</v>
      </c>
      <c r="C2683" t="s">
        <v>58</v>
      </c>
      <c r="G2683" s="1" t="s">
        <v>187</v>
      </c>
      <c r="I2683" s="1" t="s">
        <v>81</v>
      </c>
      <c r="J2683">
        <v>19</v>
      </c>
      <c r="K2683" s="1" t="s">
        <v>60</v>
      </c>
      <c r="W2683" s="1" t="s">
        <v>621</v>
      </c>
      <c r="AB2683" t="s">
        <v>84</v>
      </c>
      <c r="AC2683" t="s">
        <v>1180</v>
      </c>
    </row>
    <row r="2684" spans="1:49" x14ac:dyDescent="0.25">
      <c r="A2684">
        <v>5</v>
      </c>
      <c r="C2684" t="s">
        <v>58</v>
      </c>
      <c r="G2684" s="1" t="s">
        <v>187</v>
      </c>
      <c r="I2684" s="1" t="s">
        <v>81</v>
      </c>
      <c r="J2684">
        <v>19</v>
      </c>
      <c r="K2684" s="1" t="s">
        <v>60</v>
      </c>
      <c r="W2684" s="1" t="s">
        <v>621</v>
      </c>
      <c r="AB2684" t="s">
        <v>84</v>
      </c>
      <c r="AC2684" t="s">
        <v>1181</v>
      </c>
    </row>
    <row r="2685" spans="1:49" x14ac:dyDescent="0.25">
      <c r="A2685">
        <v>6</v>
      </c>
      <c r="C2685" t="s">
        <v>58</v>
      </c>
      <c r="G2685" s="1" t="s">
        <v>187</v>
      </c>
      <c r="I2685" s="1" t="s">
        <v>81</v>
      </c>
      <c r="J2685">
        <v>19</v>
      </c>
      <c r="K2685" s="1" t="s">
        <v>60</v>
      </c>
      <c r="W2685" s="1" t="s">
        <v>621</v>
      </c>
      <c r="AB2685" t="s">
        <v>84</v>
      </c>
      <c r="AC2685" t="s">
        <v>1182</v>
      </c>
    </row>
    <row r="2686" spans="1:49" x14ac:dyDescent="0.25">
      <c r="A2686">
        <v>7</v>
      </c>
      <c r="C2686" t="s">
        <v>58</v>
      </c>
      <c r="G2686" s="1" t="s">
        <v>187</v>
      </c>
      <c r="I2686" s="1" t="s">
        <v>81</v>
      </c>
      <c r="J2686">
        <v>19</v>
      </c>
      <c r="K2686" s="1" t="s">
        <v>60</v>
      </c>
      <c r="W2686" s="1" t="s">
        <v>621</v>
      </c>
      <c r="AB2686" t="s">
        <v>84</v>
      </c>
      <c r="AC2686" t="s">
        <v>1183</v>
      </c>
    </row>
    <row r="2687" spans="1:49" x14ac:dyDescent="0.25">
      <c r="A2687">
        <v>8</v>
      </c>
      <c r="C2687" t="s">
        <v>201</v>
      </c>
      <c r="G2687" s="1" t="s">
        <v>187</v>
      </c>
      <c r="I2687" s="1" t="s">
        <v>81</v>
      </c>
      <c r="J2687">
        <v>19</v>
      </c>
      <c r="K2687" s="1" t="s">
        <v>60</v>
      </c>
      <c r="W2687" s="1" t="s">
        <v>621</v>
      </c>
      <c r="AB2687" t="s">
        <v>85</v>
      </c>
      <c r="AC2687" t="str">
        <f>"A2-20"&amp;AB2687&amp;"-"&amp;AF2687</f>
        <v>A2-20RT-A1</v>
      </c>
      <c r="AF2687" t="s">
        <v>247</v>
      </c>
    </row>
    <row r="2688" spans="1:49" x14ac:dyDescent="0.25">
      <c r="A2688">
        <v>9</v>
      </c>
      <c r="C2688" t="s">
        <v>201</v>
      </c>
      <c r="G2688" s="1" t="s">
        <v>187</v>
      </c>
      <c r="I2688" s="1" t="s">
        <v>81</v>
      </c>
      <c r="J2688">
        <v>19</v>
      </c>
      <c r="K2688" s="1" t="s">
        <v>60</v>
      </c>
      <c r="W2688" s="1" t="s">
        <v>621</v>
      </c>
      <c r="AB2688" t="s">
        <v>85</v>
      </c>
      <c r="AC2688" t="str">
        <f t="shared" ref="AC2688:AC2706" si="53">"A2-20"&amp;AB2688&amp;"-"&amp;AF2688</f>
        <v>A2-20RT-A2</v>
      </c>
      <c r="AD2688" s="8">
        <v>43394</v>
      </c>
      <c r="AE2688">
        <v>32</v>
      </c>
      <c r="AF2688" t="s">
        <v>120</v>
      </c>
      <c r="AG2688" t="s">
        <v>956</v>
      </c>
      <c r="AN2688" t="s">
        <v>1711</v>
      </c>
      <c r="AV2688" s="8">
        <v>43397</v>
      </c>
      <c r="AW2688">
        <v>0</v>
      </c>
    </row>
    <row r="2689" spans="1:49" x14ac:dyDescent="0.25">
      <c r="A2689">
        <v>10</v>
      </c>
      <c r="C2689" t="s">
        <v>201</v>
      </c>
      <c r="G2689" s="1" t="s">
        <v>187</v>
      </c>
      <c r="I2689" s="1" t="s">
        <v>81</v>
      </c>
      <c r="J2689">
        <v>19</v>
      </c>
      <c r="K2689" s="1" t="s">
        <v>60</v>
      </c>
      <c r="W2689" s="1" t="s">
        <v>621</v>
      </c>
      <c r="AB2689" t="s">
        <v>85</v>
      </c>
      <c r="AC2689" t="str">
        <f t="shared" si="53"/>
        <v>A2-20RT-A3</v>
      </c>
      <c r="AD2689" s="8">
        <v>43415</v>
      </c>
      <c r="AE2689" s="83">
        <f>AD2689-I2689</f>
        <v>53</v>
      </c>
      <c r="AF2689" t="s">
        <v>245</v>
      </c>
      <c r="AG2689" t="s">
        <v>956</v>
      </c>
      <c r="AH2689" s="8">
        <v>43415</v>
      </c>
      <c r="AI2689">
        <v>15</v>
      </c>
      <c r="AJ2689">
        <v>2</v>
      </c>
      <c r="AK2689" s="53">
        <v>0.52430555555555558</v>
      </c>
      <c r="AL2689" s="8">
        <v>43430</v>
      </c>
      <c r="AM2689" s="53">
        <v>0.85416666666666663</v>
      </c>
      <c r="AO2689">
        <v>6</v>
      </c>
      <c r="AP2689">
        <v>19</v>
      </c>
      <c r="AQ2689" s="8">
        <v>43430</v>
      </c>
      <c r="AR2689" s="53">
        <v>0.85416666666666663</v>
      </c>
      <c r="AS2689" s="8">
        <v>43468</v>
      </c>
      <c r="AT2689" s="53">
        <v>0.83333333333333337</v>
      </c>
      <c r="AV2689" s="8">
        <v>43468</v>
      </c>
      <c r="AW2689">
        <v>0</v>
      </c>
    </row>
    <row r="2690" spans="1:49" x14ac:dyDescent="0.25">
      <c r="A2690">
        <v>11</v>
      </c>
      <c r="C2690" t="s">
        <v>58</v>
      </c>
      <c r="G2690" s="1" t="s">
        <v>187</v>
      </c>
      <c r="I2690" s="1" t="s">
        <v>81</v>
      </c>
      <c r="J2690">
        <v>19</v>
      </c>
      <c r="K2690" s="1" t="s">
        <v>60</v>
      </c>
      <c r="W2690" s="1" t="s">
        <v>621</v>
      </c>
      <c r="AB2690" t="s">
        <v>85</v>
      </c>
      <c r="AC2690" t="str">
        <f t="shared" si="53"/>
        <v>A2-20RT-A4</v>
      </c>
      <c r="AF2690" t="s">
        <v>252</v>
      </c>
    </row>
    <row r="2691" spans="1:49" x14ac:dyDescent="0.25">
      <c r="A2691">
        <v>12</v>
      </c>
      <c r="C2691" t="s">
        <v>58</v>
      </c>
      <c r="G2691" s="1" t="s">
        <v>187</v>
      </c>
      <c r="I2691" s="1" t="s">
        <v>81</v>
      </c>
      <c r="J2691">
        <v>19</v>
      </c>
      <c r="K2691" s="1" t="s">
        <v>60</v>
      </c>
      <c r="W2691" s="1" t="s">
        <v>621</v>
      </c>
      <c r="AB2691" t="s">
        <v>85</v>
      </c>
      <c r="AC2691" t="str">
        <f t="shared" si="53"/>
        <v>A2-20RT-A5</v>
      </c>
      <c r="AD2691" s="8">
        <v>43407</v>
      </c>
      <c r="AE2691" s="83" t="s">
        <v>1777</v>
      </c>
      <c r="AF2691" t="s">
        <v>246</v>
      </c>
      <c r="AG2691" t="s">
        <v>956</v>
      </c>
      <c r="AN2691" t="s">
        <v>1765</v>
      </c>
      <c r="AV2691" s="8">
        <v>43407</v>
      </c>
      <c r="AW2691">
        <v>1</v>
      </c>
    </row>
    <row r="2692" spans="1:49" x14ac:dyDescent="0.25">
      <c r="A2692">
        <v>13</v>
      </c>
      <c r="C2692" t="s">
        <v>58</v>
      </c>
      <c r="G2692" s="1" t="s">
        <v>187</v>
      </c>
      <c r="I2692" s="1" t="s">
        <v>81</v>
      </c>
      <c r="J2692">
        <v>19</v>
      </c>
      <c r="K2692" s="1" t="s">
        <v>60</v>
      </c>
      <c r="W2692" s="1" t="s">
        <v>621</v>
      </c>
      <c r="AB2692" t="s">
        <v>85</v>
      </c>
      <c r="AC2692" t="str">
        <f t="shared" si="53"/>
        <v>A2-20RT-A6</v>
      </c>
      <c r="AF2692" t="s">
        <v>244</v>
      </c>
    </row>
    <row r="2693" spans="1:49" x14ac:dyDescent="0.25">
      <c r="A2693">
        <v>14</v>
      </c>
      <c r="C2693" t="s">
        <v>58</v>
      </c>
      <c r="G2693" s="1" t="s">
        <v>187</v>
      </c>
      <c r="I2693" s="1" t="s">
        <v>81</v>
      </c>
      <c r="J2693">
        <v>19</v>
      </c>
      <c r="K2693" s="1" t="s">
        <v>60</v>
      </c>
      <c r="W2693" s="1" t="s">
        <v>621</v>
      </c>
      <c r="AB2693" t="s">
        <v>85</v>
      </c>
      <c r="AC2693" t="str">
        <f t="shared" si="53"/>
        <v>A2-20RT-A7</v>
      </c>
      <c r="AF2693" t="s">
        <v>164</v>
      </c>
    </row>
    <row r="2694" spans="1:49" x14ac:dyDescent="0.25">
      <c r="A2694">
        <v>15</v>
      </c>
      <c r="C2694" t="s">
        <v>58</v>
      </c>
      <c r="G2694" s="1" t="s">
        <v>187</v>
      </c>
      <c r="I2694" s="1" t="s">
        <v>81</v>
      </c>
      <c r="J2694">
        <v>19</v>
      </c>
      <c r="K2694" s="1" t="s">
        <v>60</v>
      </c>
      <c r="W2694" s="1" t="s">
        <v>621</v>
      </c>
      <c r="AB2694" t="s">
        <v>85</v>
      </c>
      <c r="AC2694" t="str">
        <f t="shared" si="53"/>
        <v>A2-20RT-A8</v>
      </c>
      <c r="AD2694" s="8">
        <v>43431</v>
      </c>
      <c r="AE2694" s="83">
        <f>AD2694-I2694</f>
        <v>69</v>
      </c>
      <c r="AF2694" t="s">
        <v>166</v>
      </c>
      <c r="AG2694" t="s">
        <v>956</v>
      </c>
      <c r="AN2694" t="s">
        <v>1765</v>
      </c>
      <c r="AV2694" s="8">
        <v>43474</v>
      </c>
      <c r="AW2694">
        <v>1</v>
      </c>
    </row>
    <row r="2695" spans="1:49" x14ac:dyDescent="0.25">
      <c r="A2695">
        <v>16</v>
      </c>
      <c r="C2695" t="s">
        <v>201</v>
      </c>
      <c r="G2695" s="1" t="s">
        <v>187</v>
      </c>
      <c r="I2695" s="1" t="s">
        <v>81</v>
      </c>
      <c r="J2695">
        <v>19</v>
      </c>
      <c r="K2695" s="1" t="s">
        <v>60</v>
      </c>
      <c r="W2695" s="1" t="s">
        <v>621</v>
      </c>
      <c r="AB2695" t="s">
        <v>86</v>
      </c>
      <c r="AC2695" t="str">
        <f t="shared" si="53"/>
        <v>A2-20SO-A1</v>
      </c>
      <c r="AF2695" t="s">
        <v>247</v>
      </c>
    </row>
    <row r="2696" spans="1:49" x14ac:dyDescent="0.25">
      <c r="A2696">
        <v>17</v>
      </c>
      <c r="C2696" t="s">
        <v>201</v>
      </c>
      <c r="G2696" s="1" t="s">
        <v>187</v>
      </c>
      <c r="I2696" s="1" t="s">
        <v>81</v>
      </c>
      <c r="J2696">
        <v>19</v>
      </c>
      <c r="K2696" s="1" t="s">
        <v>60</v>
      </c>
      <c r="W2696" s="1" t="s">
        <v>621</v>
      </c>
      <c r="AB2696" t="s">
        <v>86</v>
      </c>
      <c r="AC2696" t="str">
        <f t="shared" si="53"/>
        <v>A2-20SO-A2</v>
      </c>
      <c r="AF2696" t="s">
        <v>120</v>
      </c>
    </row>
    <row r="2697" spans="1:49" x14ac:dyDescent="0.25">
      <c r="A2697">
        <v>18</v>
      </c>
      <c r="C2697" t="s">
        <v>201</v>
      </c>
      <c r="G2697" s="1" t="s">
        <v>187</v>
      </c>
      <c r="I2697" s="1" t="s">
        <v>81</v>
      </c>
      <c r="J2697">
        <v>19</v>
      </c>
      <c r="K2697" s="1" t="s">
        <v>60</v>
      </c>
      <c r="W2697" s="1" t="s">
        <v>621</v>
      </c>
      <c r="AB2697" t="s">
        <v>86</v>
      </c>
      <c r="AC2697" t="str">
        <f t="shared" si="53"/>
        <v>A2-20SO-A3</v>
      </c>
      <c r="AF2697" t="s">
        <v>245</v>
      </c>
    </row>
    <row r="2698" spans="1:49" x14ac:dyDescent="0.25">
      <c r="A2698">
        <v>19</v>
      </c>
      <c r="C2698" t="s">
        <v>58</v>
      </c>
      <c r="G2698" s="1" t="s">
        <v>187</v>
      </c>
      <c r="I2698" s="1" t="s">
        <v>81</v>
      </c>
      <c r="J2698">
        <v>19</v>
      </c>
      <c r="K2698" s="1" t="s">
        <v>60</v>
      </c>
      <c r="W2698" s="1" t="s">
        <v>621</v>
      </c>
      <c r="AB2698" t="s">
        <v>86</v>
      </c>
      <c r="AC2698" t="str">
        <f t="shared" si="53"/>
        <v>A2-20SO-A4</v>
      </c>
      <c r="AF2698" t="s">
        <v>252</v>
      </c>
    </row>
    <row r="2699" spans="1:49" x14ac:dyDescent="0.25">
      <c r="A2699">
        <v>20</v>
      </c>
      <c r="C2699" t="s">
        <v>58</v>
      </c>
      <c r="G2699" s="1" t="s">
        <v>187</v>
      </c>
      <c r="I2699" s="1" t="s">
        <v>81</v>
      </c>
      <c r="J2699">
        <v>19</v>
      </c>
      <c r="K2699" s="1" t="s">
        <v>60</v>
      </c>
      <c r="W2699" s="1" t="s">
        <v>621</v>
      </c>
      <c r="AB2699" t="s">
        <v>86</v>
      </c>
      <c r="AC2699" t="str">
        <f t="shared" si="53"/>
        <v>A2-20SO-A5</v>
      </c>
      <c r="AF2699" t="s">
        <v>246</v>
      </c>
    </row>
    <row r="2700" spans="1:49" x14ac:dyDescent="0.25">
      <c r="A2700">
        <v>21</v>
      </c>
      <c r="C2700" t="s">
        <v>58</v>
      </c>
      <c r="G2700" s="1" t="s">
        <v>187</v>
      </c>
      <c r="I2700" s="1" t="s">
        <v>81</v>
      </c>
      <c r="J2700">
        <v>19</v>
      </c>
      <c r="K2700" s="1" t="s">
        <v>60</v>
      </c>
      <c r="W2700" s="1" t="s">
        <v>621</v>
      </c>
      <c r="AB2700" t="s">
        <v>86</v>
      </c>
      <c r="AC2700" t="str">
        <f t="shared" si="53"/>
        <v>A2-20SO-A6</v>
      </c>
      <c r="AF2700" t="s">
        <v>244</v>
      </c>
    </row>
    <row r="2701" spans="1:49" x14ac:dyDescent="0.25">
      <c r="A2701">
        <v>22</v>
      </c>
      <c r="C2701" t="s">
        <v>58</v>
      </c>
      <c r="G2701" s="1" t="s">
        <v>187</v>
      </c>
      <c r="I2701" s="1" t="s">
        <v>81</v>
      </c>
      <c r="J2701">
        <v>19</v>
      </c>
      <c r="K2701" s="1" t="s">
        <v>60</v>
      </c>
      <c r="W2701" s="1" t="s">
        <v>621</v>
      </c>
      <c r="AB2701" t="s">
        <v>86</v>
      </c>
      <c r="AC2701" t="str">
        <f t="shared" si="53"/>
        <v>A2-20SO-A7</v>
      </c>
      <c r="AF2701" t="s">
        <v>164</v>
      </c>
    </row>
    <row r="2702" spans="1:49" x14ac:dyDescent="0.25">
      <c r="A2702">
        <v>23</v>
      </c>
      <c r="C2702" t="s">
        <v>58</v>
      </c>
      <c r="G2702" s="1" t="s">
        <v>187</v>
      </c>
      <c r="I2702" s="1" t="s">
        <v>81</v>
      </c>
      <c r="J2702">
        <v>19</v>
      </c>
      <c r="K2702" s="1" t="s">
        <v>60</v>
      </c>
      <c r="W2702" s="1" t="s">
        <v>621</v>
      </c>
      <c r="AB2702" t="s">
        <v>86</v>
      </c>
      <c r="AC2702" t="str">
        <f t="shared" si="53"/>
        <v>A2-20SO-A8</v>
      </c>
      <c r="AF2702" t="s">
        <v>166</v>
      </c>
    </row>
    <row r="2703" spans="1:49" x14ac:dyDescent="0.25">
      <c r="A2703">
        <v>24</v>
      </c>
      <c r="C2703" t="s">
        <v>58</v>
      </c>
      <c r="G2703" s="1" t="s">
        <v>187</v>
      </c>
      <c r="I2703" s="1" t="s">
        <v>81</v>
      </c>
      <c r="J2703">
        <v>19</v>
      </c>
      <c r="K2703" s="1" t="s">
        <v>60</v>
      </c>
      <c r="W2703" s="1" t="s">
        <v>621</v>
      </c>
      <c r="AB2703" t="s">
        <v>85</v>
      </c>
      <c r="AC2703" t="str">
        <f t="shared" si="53"/>
        <v>A2-20RT-A9</v>
      </c>
      <c r="AD2703" s="8">
        <v>43396</v>
      </c>
      <c r="AE2703">
        <v>34</v>
      </c>
      <c r="AF2703" t="s">
        <v>133</v>
      </c>
      <c r="AG2703" t="s">
        <v>956</v>
      </c>
      <c r="AH2703" s="8">
        <v>43410</v>
      </c>
      <c r="AI2703">
        <v>13</v>
      </c>
      <c r="AJ2703">
        <v>1</v>
      </c>
      <c r="AK2703" s="53">
        <v>0.52430555555555558</v>
      </c>
      <c r="AL2703" s="8">
        <v>43452</v>
      </c>
      <c r="AM2703" s="53">
        <v>0.4236111111111111</v>
      </c>
      <c r="AV2703" s="8">
        <v>43452</v>
      </c>
      <c r="AW2703">
        <v>0</v>
      </c>
    </row>
    <row r="2704" spans="1:49" x14ac:dyDescent="0.25">
      <c r="A2704">
        <v>25</v>
      </c>
      <c r="C2704" t="s">
        <v>58</v>
      </c>
      <c r="G2704" s="1" t="s">
        <v>187</v>
      </c>
      <c r="I2704" s="1" t="s">
        <v>81</v>
      </c>
      <c r="J2704">
        <v>19</v>
      </c>
      <c r="K2704" s="1" t="s">
        <v>60</v>
      </c>
      <c r="W2704" s="1" t="s">
        <v>621</v>
      </c>
      <c r="AB2704" t="s">
        <v>85</v>
      </c>
      <c r="AC2704" t="str">
        <f t="shared" si="53"/>
        <v>A2-20RT-A11</v>
      </c>
      <c r="AD2704" s="8">
        <v>43392</v>
      </c>
      <c r="AE2704">
        <v>30</v>
      </c>
      <c r="AF2704" t="s">
        <v>237</v>
      </c>
      <c r="AG2704" t="s">
        <v>956</v>
      </c>
      <c r="AH2704" s="8">
        <v>43392</v>
      </c>
      <c r="AI2704">
        <v>29</v>
      </c>
      <c r="AJ2704">
        <v>1</v>
      </c>
      <c r="AK2704" s="53">
        <v>0.83333333333333337</v>
      </c>
      <c r="AL2704" s="8">
        <v>43402</v>
      </c>
      <c r="AM2704" s="53">
        <v>0.83333333333333337</v>
      </c>
      <c r="AN2704" t="s">
        <v>1742</v>
      </c>
      <c r="AO2704">
        <v>3</v>
      </c>
      <c r="AP2704">
        <v>16</v>
      </c>
      <c r="AQ2704" s="8">
        <v>43443</v>
      </c>
      <c r="AR2704" s="53">
        <v>0.83333333333333337</v>
      </c>
      <c r="AS2704" s="8">
        <v>43483</v>
      </c>
      <c r="AT2704" s="53">
        <v>0.85416666666666663</v>
      </c>
      <c r="AU2704" t="s">
        <v>1793</v>
      </c>
      <c r="AV2704" s="8">
        <v>43483</v>
      </c>
      <c r="AW2704">
        <v>0</v>
      </c>
    </row>
    <row r="2705" spans="1:49" x14ac:dyDescent="0.25">
      <c r="A2705">
        <v>26</v>
      </c>
      <c r="C2705" t="s">
        <v>58</v>
      </c>
      <c r="G2705" s="1" t="s">
        <v>187</v>
      </c>
      <c r="I2705" s="1" t="s">
        <v>81</v>
      </c>
      <c r="J2705">
        <v>19</v>
      </c>
      <c r="K2705" s="1" t="s">
        <v>60</v>
      </c>
      <c r="W2705" s="1" t="s">
        <v>621</v>
      </c>
      <c r="AB2705" t="s">
        <v>85</v>
      </c>
      <c r="AC2705" t="str">
        <f t="shared" si="53"/>
        <v>A2-20RT-C7</v>
      </c>
      <c r="AD2705" s="8">
        <v>43397</v>
      </c>
      <c r="AE2705">
        <v>35</v>
      </c>
      <c r="AF2705" t="s">
        <v>135</v>
      </c>
      <c r="AG2705" t="s">
        <v>956</v>
      </c>
      <c r="AK2705" s="53"/>
    </row>
    <row r="2706" spans="1:49" x14ac:dyDescent="0.25">
      <c r="A2706">
        <v>27</v>
      </c>
      <c r="C2706" t="s">
        <v>58</v>
      </c>
      <c r="G2706" s="1" t="s">
        <v>187</v>
      </c>
      <c r="I2706" s="1" t="s">
        <v>81</v>
      </c>
      <c r="J2706">
        <v>19</v>
      </c>
      <c r="K2706" s="1" t="s">
        <v>60</v>
      </c>
      <c r="W2706" s="1" t="s">
        <v>621</v>
      </c>
      <c r="AB2706" t="s">
        <v>85</v>
      </c>
      <c r="AC2706" t="str">
        <f t="shared" si="53"/>
        <v>A2-20RT-C10</v>
      </c>
      <c r="AD2706" s="8">
        <v>43394</v>
      </c>
      <c r="AE2706">
        <v>32</v>
      </c>
      <c r="AF2706" t="s">
        <v>126</v>
      </c>
      <c r="AG2706" t="s">
        <v>956</v>
      </c>
      <c r="AH2706" s="8">
        <v>43410</v>
      </c>
      <c r="AI2706">
        <v>23</v>
      </c>
      <c r="AJ2706">
        <v>1</v>
      </c>
      <c r="AK2706" s="53">
        <v>0.52430555555555558</v>
      </c>
      <c r="AL2706" s="8">
        <v>43468</v>
      </c>
      <c r="AM2706" s="53">
        <v>0.83333333333333337</v>
      </c>
      <c r="AV2706" s="8">
        <v>43468</v>
      </c>
      <c r="AW2706">
        <v>0</v>
      </c>
    </row>
    <row r="2707" spans="1:49" x14ac:dyDescent="0.25">
      <c r="A2707">
        <v>1</v>
      </c>
      <c r="B2707" t="s">
        <v>229</v>
      </c>
      <c r="C2707" t="s">
        <v>201</v>
      </c>
      <c r="D2707">
        <v>6.7640000000000002</v>
      </c>
      <c r="E2707" s="1" t="s">
        <v>1196</v>
      </c>
      <c r="G2707" s="1" t="s">
        <v>78</v>
      </c>
      <c r="H2707" s="1" t="s">
        <v>622</v>
      </c>
      <c r="I2707" s="1" t="s">
        <v>448</v>
      </c>
      <c r="J2707">
        <v>5</v>
      </c>
      <c r="K2707" s="1" t="s">
        <v>954</v>
      </c>
      <c r="L2707">
        <v>6262</v>
      </c>
      <c r="M2707" s="18">
        <v>0.44391203703703702</v>
      </c>
      <c r="N2707">
        <v>0.1223759</v>
      </c>
      <c r="O2707">
        <v>6.3049999999999997</v>
      </c>
      <c r="P2707" s="53">
        <v>0.5541666666666667</v>
      </c>
      <c r="Q2707" s="18">
        <v>0.37131944444444448</v>
      </c>
      <c r="R2707" s="19">
        <v>7.5252260000000001E-2</v>
      </c>
      <c r="W2707" s="1" t="s">
        <v>961</v>
      </c>
      <c r="AB2707" t="s">
        <v>84</v>
      </c>
      <c r="AC2707" t="s">
        <v>1205</v>
      </c>
    </row>
    <row r="2708" spans="1:49" x14ac:dyDescent="0.25">
      <c r="A2708">
        <v>2</v>
      </c>
      <c r="B2708" t="s">
        <v>229</v>
      </c>
      <c r="C2708" t="s">
        <v>201</v>
      </c>
      <c r="D2708">
        <v>6.2510000000000003</v>
      </c>
      <c r="G2708" s="1" t="s">
        <v>78</v>
      </c>
      <c r="H2708" s="1" t="s">
        <v>622</v>
      </c>
      <c r="I2708" s="1" t="s">
        <v>448</v>
      </c>
      <c r="J2708">
        <v>5</v>
      </c>
      <c r="K2708" s="1" t="s">
        <v>954</v>
      </c>
      <c r="L2708">
        <v>6262</v>
      </c>
      <c r="M2708" s="18">
        <v>0.44510416666666663</v>
      </c>
      <c r="N2708">
        <v>0.11185680000000001</v>
      </c>
      <c r="O2708">
        <v>6.1559999999999997</v>
      </c>
      <c r="Q2708" s="18">
        <v>0.37270833333333336</v>
      </c>
      <c r="R2708" s="19">
        <v>7.2320510000000005E-2</v>
      </c>
      <c r="W2708" s="1" t="s">
        <v>961</v>
      </c>
      <c r="AB2708" t="s">
        <v>86</v>
      </c>
      <c r="AC2708" t="s">
        <v>1206</v>
      </c>
      <c r="AF2708" t="s">
        <v>136</v>
      </c>
    </row>
    <row r="2709" spans="1:49" x14ac:dyDescent="0.25">
      <c r="A2709">
        <v>3</v>
      </c>
      <c r="B2709" t="s">
        <v>229</v>
      </c>
      <c r="C2709" t="s">
        <v>201</v>
      </c>
      <c r="D2709">
        <v>6.7549999999999999</v>
      </c>
      <c r="G2709" s="1" t="s">
        <v>78</v>
      </c>
      <c r="H2709" s="1" t="s">
        <v>622</v>
      </c>
      <c r="I2709" s="1" t="s">
        <v>448</v>
      </c>
      <c r="J2709">
        <v>5</v>
      </c>
      <c r="K2709" s="1" t="s">
        <v>954</v>
      </c>
      <c r="L2709">
        <v>6262</v>
      </c>
      <c r="M2709" s="18">
        <v>0.44618055555555558</v>
      </c>
      <c r="N2709">
        <v>0.1640151</v>
      </c>
      <c r="O2709">
        <v>6.6</v>
      </c>
      <c r="Q2709" s="18">
        <v>0.37462962962962965</v>
      </c>
      <c r="R2709">
        <v>7.0881600000000003E-2</v>
      </c>
      <c r="W2709" s="1" t="s">
        <v>961</v>
      </c>
      <c r="AB2709" t="s">
        <v>84</v>
      </c>
      <c r="AC2709" t="s">
        <v>1207</v>
      </c>
    </row>
    <row r="2710" spans="1:49" x14ac:dyDescent="0.25">
      <c r="A2710">
        <v>4</v>
      </c>
      <c r="B2710" t="s">
        <v>229</v>
      </c>
      <c r="C2710" t="s">
        <v>201</v>
      </c>
      <c r="D2710">
        <v>9.1039999999999992</v>
      </c>
      <c r="G2710" s="1" t="s">
        <v>78</v>
      </c>
      <c r="H2710" s="1" t="s">
        <v>622</v>
      </c>
      <c r="I2710" s="1" t="s">
        <v>448</v>
      </c>
      <c r="J2710">
        <v>5</v>
      </c>
      <c r="K2710" s="1" t="s">
        <v>954</v>
      </c>
      <c r="L2710">
        <v>6262</v>
      </c>
      <c r="M2710" s="18">
        <v>0.44734953703703706</v>
      </c>
      <c r="N2710">
        <v>0.17785599999999999</v>
      </c>
      <c r="O2710">
        <v>8.7569999999999997</v>
      </c>
      <c r="Q2710" s="18">
        <v>0.37547453703703698</v>
      </c>
      <c r="R2710">
        <v>0.1333715</v>
      </c>
      <c r="S2710" s="74">
        <v>8.7189999999999994</v>
      </c>
      <c r="T2710" s="53">
        <v>0.7993055555555556</v>
      </c>
      <c r="U2710" s="26">
        <v>0.50850694444444444</v>
      </c>
      <c r="V2710" s="19">
        <v>5.180655E-2</v>
      </c>
      <c r="W2710" s="1" t="s">
        <v>961</v>
      </c>
      <c r="AB2710" t="s">
        <v>85</v>
      </c>
      <c r="AC2710" t="s">
        <v>1208</v>
      </c>
      <c r="AF2710" t="s">
        <v>168</v>
      </c>
    </row>
    <row r="2711" spans="1:49" x14ac:dyDescent="0.25">
      <c r="A2711">
        <v>5</v>
      </c>
      <c r="B2711" t="s">
        <v>229</v>
      </c>
      <c r="C2711" t="s">
        <v>201</v>
      </c>
      <c r="D2711">
        <v>10.004</v>
      </c>
      <c r="G2711" s="1" t="s">
        <v>78</v>
      </c>
      <c r="H2711" s="1" t="s">
        <v>622</v>
      </c>
      <c r="I2711" s="1" t="s">
        <v>448</v>
      </c>
      <c r="J2711">
        <v>5</v>
      </c>
      <c r="K2711" s="1" t="s">
        <v>954</v>
      </c>
      <c r="L2711">
        <v>6262</v>
      </c>
      <c r="M2711" s="18">
        <v>0.44829861111111113</v>
      </c>
      <c r="N2711">
        <v>0.15698490000000001</v>
      </c>
      <c r="O2711">
        <v>9.8379999999999992</v>
      </c>
      <c r="Q2711" s="18">
        <v>0.37628472222222226</v>
      </c>
      <c r="R2711">
        <v>0.13621900000000001</v>
      </c>
      <c r="W2711" s="1" t="s">
        <v>961</v>
      </c>
      <c r="AB2711" t="s">
        <v>84</v>
      </c>
      <c r="AC2711" t="s">
        <v>1209</v>
      </c>
    </row>
    <row r="2712" spans="1:49" x14ac:dyDescent="0.25">
      <c r="A2712">
        <v>6</v>
      </c>
      <c r="B2712" t="s">
        <v>229</v>
      </c>
      <c r="C2712" t="s">
        <v>201</v>
      </c>
      <c r="D2712">
        <v>7.2249999999999996</v>
      </c>
      <c r="G2712" s="1" t="s">
        <v>78</v>
      </c>
      <c r="H2712" s="1" t="s">
        <v>622</v>
      </c>
      <c r="I2712" s="1" t="s">
        <v>448</v>
      </c>
      <c r="J2712">
        <v>5</v>
      </c>
      <c r="K2712" s="1" t="s">
        <v>954</v>
      </c>
      <c r="L2712">
        <v>6262</v>
      </c>
      <c r="M2712" s="18">
        <v>0.44931712962962966</v>
      </c>
      <c r="N2712">
        <v>0.17348259999999999</v>
      </c>
      <c r="O2712">
        <v>7.149</v>
      </c>
      <c r="Q2712" s="18">
        <v>0.3772800925925926</v>
      </c>
      <c r="R2712">
        <v>0.1128435</v>
      </c>
      <c r="W2712" s="1" t="s">
        <v>961</v>
      </c>
      <c r="AB2712" t="s">
        <v>86</v>
      </c>
      <c r="AC2712" t="s">
        <v>1210</v>
      </c>
      <c r="AF2712" t="s">
        <v>142</v>
      </c>
    </row>
    <row r="2713" spans="1:49" x14ac:dyDescent="0.25">
      <c r="A2713">
        <v>7</v>
      </c>
      <c r="B2713" t="s">
        <v>229</v>
      </c>
      <c r="C2713" t="s">
        <v>201</v>
      </c>
      <c r="D2713">
        <v>6.6529999999999996</v>
      </c>
      <c r="G2713" s="1" t="s">
        <v>78</v>
      </c>
      <c r="H2713" s="1" t="s">
        <v>622</v>
      </c>
      <c r="I2713" s="1" t="s">
        <v>448</v>
      </c>
      <c r="J2713">
        <v>5</v>
      </c>
      <c r="K2713" s="1" t="s">
        <v>954</v>
      </c>
      <c r="L2713">
        <v>6262</v>
      </c>
      <c r="M2713" s="18">
        <v>0.4502430555555556</v>
      </c>
      <c r="N2713">
        <v>0.2104307</v>
      </c>
      <c r="O2713">
        <v>6.2249999999999996</v>
      </c>
      <c r="Q2713" s="18">
        <v>0.37814814814814812</v>
      </c>
      <c r="R2713">
        <v>0.13149849999999999</v>
      </c>
      <c r="S2713" s="74">
        <v>6.1859999999999999</v>
      </c>
      <c r="U2713" s="26">
        <v>0.50938657407407406</v>
      </c>
      <c r="V2713">
        <v>0.1008603</v>
      </c>
      <c r="W2713" s="1" t="s">
        <v>961</v>
      </c>
      <c r="AB2713" t="s">
        <v>85</v>
      </c>
      <c r="AC2713" t="s">
        <v>1211</v>
      </c>
      <c r="AF2713" t="s">
        <v>160</v>
      </c>
    </row>
    <row r="2714" spans="1:49" x14ac:dyDescent="0.25">
      <c r="A2714">
        <v>8</v>
      </c>
      <c r="B2714" t="s">
        <v>229</v>
      </c>
      <c r="C2714" t="s">
        <v>201</v>
      </c>
      <c r="D2714">
        <v>8.1709999999999994</v>
      </c>
      <c r="G2714" s="1" t="s">
        <v>78</v>
      </c>
      <c r="H2714" s="1" t="s">
        <v>622</v>
      </c>
      <c r="I2714" s="1" t="s">
        <v>448</v>
      </c>
      <c r="J2714">
        <v>5</v>
      </c>
      <c r="K2714" s="1" t="s">
        <v>954</v>
      </c>
      <c r="L2714">
        <v>6262</v>
      </c>
      <c r="M2714" s="18">
        <v>0.45113425925925926</v>
      </c>
      <c r="N2714">
        <v>0.21447620000000001</v>
      </c>
      <c r="O2714">
        <v>7.6980000000000004</v>
      </c>
      <c r="Q2714" s="18">
        <v>0.37908564814814816</v>
      </c>
      <c r="R2714" s="19">
        <v>8.1080260000000001E-2</v>
      </c>
      <c r="S2714" s="74">
        <v>7.65</v>
      </c>
      <c r="U2714" s="26">
        <v>0.5102430555555556</v>
      </c>
      <c r="V2714">
        <v>0.1108548</v>
      </c>
      <c r="W2714" s="1" t="s">
        <v>961</v>
      </c>
      <c r="AB2714" t="s">
        <v>85</v>
      </c>
      <c r="AC2714" t="s">
        <v>1212</v>
      </c>
      <c r="AF2714" t="s">
        <v>338</v>
      </c>
    </row>
    <row r="2715" spans="1:49" x14ac:dyDescent="0.25">
      <c r="A2715">
        <v>9</v>
      </c>
      <c r="B2715" t="s">
        <v>229</v>
      </c>
      <c r="C2715" t="s">
        <v>201</v>
      </c>
      <c r="D2715">
        <v>4.7140000000000004</v>
      </c>
      <c r="G2715" s="1" t="s">
        <v>78</v>
      </c>
      <c r="H2715" s="1" t="s">
        <v>622</v>
      </c>
      <c r="I2715" s="1" t="s">
        <v>448</v>
      </c>
      <c r="J2715">
        <v>5</v>
      </c>
      <c r="K2715" s="1" t="s">
        <v>954</v>
      </c>
      <c r="L2715">
        <v>6262</v>
      </c>
      <c r="M2715" s="18">
        <v>0.4521296296296296</v>
      </c>
      <c r="N2715">
        <v>0.78953070000000003</v>
      </c>
      <c r="O2715">
        <v>4.593</v>
      </c>
      <c r="Q2715" s="18">
        <v>0.37987268518518519</v>
      </c>
      <c r="R2715">
        <v>0.6680334</v>
      </c>
      <c r="W2715" s="1" t="s">
        <v>961</v>
      </c>
      <c r="AB2715" t="s">
        <v>84</v>
      </c>
      <c r="AC2715" t="s">
        <v>1213</v>
      </c>
    </row>
    <row r="2716" spans="1:49" x14ac:dyDescent="0.25">
      <c r="A2716">
        <v>10</v>
      </c>
      <c r="B2716" t="s">
        <v>229</v>
      </c>
      <c r="C2716" t="s">
        <v>201</v>
      </c>
      <c r="D2716">
        <v>4.7140000000000004</v>
      </c>
      <c r="G2716" s="1" t="s">
        <v>78</v>
      </c>
      <c r="H2716" s="1" t="s">
        <v>622</v>
      </c>
      <c r="I2716" s="1" t="s">
        <v>448</v>
      </c>
      <c r="J2716">
        <v>5</v>
      </c>
      <c r="K2716" s="1" t="s">
        <v>954</v>
      </c>
      <c r="L2716">
        <v>6262</v>
      </c>
      <c r="M2716" s="18">
        <v>0.45309027777777783</v>
      </c>
      <c r="N2716">
        <v>0.1918734</v>
      </c>
      <c r="O2716">
        <v>10.71</v>
      </c>
      <c r="Q2716" s="18">
        <v>0.38096064814814817</v>
      </c>
      <c r="R2716">
        <v>0.153526</v>
      </c>
      <c r="W2716" s="1" t="s">
        <v>961</v>
      </c>
      <c r="AB2716" t="s">
        <v>84</v>
      </c>
      <c r="AC2716" t="s">
        <v>1214</v>
      </c>
    </row>
    <row r="2717" spans="1:49" x14ac:dyDescent="0.25">
      <c r="A2717">
        <v>11</v>
      </c>
      <c r="B2717" t="s">
        <v>229</v>
      </c>
      <c r="C2717" t="s">
        <v>201</v>
      </c>
      <c r="D2717">
        <v>6.2240000000000002</v>
      </c>
      <c r="G2717" s="1" t="s">
        <v>78</v>
      </c>
      <c r="H2717" s="1" t="s">
        <v>622</v>
      </c>
      <c r="I2717" s="1" t="s">
        <v>448</v>
      </c>
      <c r="J2717">
        <v>5</v>
      </c>
      <c r="K2717" s="1" t="s">
        <v>954</v>
      </c>
      <c r="L2717">
        <v>6262</v>
      </c>
      <c r="M2717" s="18">
        <v>0.4539583333333333</v>
      </c>
      <c r="N2717">
        <v>0.19770370000000001</v>
      </c>
      <c r="O2717">
        <v>6.1769999999999996</v>
      </c>
      <c r="Q2717" s="18">
        <v>0.38182870370370375</v>
      </c>
      <c r="R2717">
        <v>0.1256371</v>
      </c>
      <c r="W2717" s="1" t="s">
        <v>961</v>
      </c>
      <c r="AB2717" t="s">
        <v>84</v>
      </c>
      <c r="AC2717" t="s">
        <v>1215</v>
      </c>
    </row>
    <row r="2718" spans="1:49" x14ac:dyDescent="0.25">
      <c r="A2718">
        <v>12</v>
      </c>
      <c r="B2718" t="s">
        <v>229</v>
      </c>
      <c r="C2718" t="s">
        <v>201</v>
      </c>
      <c r="D2718">
        <v>4.2300000000000004</v>
      </c>
      <c r="G2718" s="1" t="s">
        <v>78</v>
      </c>
      <c r="H2718" s="1" t="s">
        <v>622</v>
      </c>
      <c r="I2718" s="1" t="s">
        <v>448</v>
      </c>
      <c r="J2718">
        <v>5</v>
      </c>
      <c r="K2718" s="1" t="s">
        <v>954</v>
      </c>
      <c r="L2718">
        <v>6262</v>
      </c>
      <c r="M2718" s="18">
        <v>0.45497685185185183</v>
      </c>
      <c r="N2718">
        <v>0.27232709999999999</v>
      </c>
      <c r="O2718">
        <v>3.992</v>
      </c>
      <c r="Q2718" s="18">
        <v>0.38273148148148151</v>
      </c>
      <c r="R2718">
        <v>0.10184699999999999</v>
      </c>
      <c r="W2718" s="1" t="s">
        <v>961</v>
      </c>
      <c r="AB2718" t="s">
        <v>86</v>
      </c>
      <c r="AC2718" t="s">
        <v>1216</v>
      </c>
      <c r="AF2718" t="s">
        <v>238</v>
      </c>
    </row>
    <row r="2719" spans="1:49" x14ac:dyDescent="0.25">
      <c r="A2719">
        <v>13</v>
      </c>
      <c r="B2719" t="s">
        <v>229</v>
      </c>
      <c r="C2719" t="s">
        <v>201</v>
      </c>
      <c r="D2719">
        <v>8.3819999999999997</v>
      </c>
      <c r="G2719" s="1" t="s">
        <v>78</v>
      </c>
      <c r="H2719" s="1" t="s">
        <v>622</v>
      </c>
      <c r="I2719" s="1" t="s">
        <v>448</v>
      </c>
      <c r="J2719">
        <v>5</v>
      </c>
      <c r="K2719" s="1" t="s">
        <v>954</v>
      </c>
      <c r="L2719">
        <v>6262</v>
      </c>
      <c r="M2719" s="18">
        <v>0.45582175925925927</v>
      </c>
      <c r="N2719">
        <v>0.14291799999999999</v>
      </c>
      <c r="O2719">
        <v>8.0359999999999996</v>
      </c>
      <c r="Q2719" s="18">
        <v>0.38353009259259258</v>
      </c>
      <c r="R2719" s="19">
        <v>8.4096829999999997E-2</v>
      </c>
      <c r="W2719" s="1" t="s">
        <v>961</v>
      </c>
      <c r="AB2719" t="s">
        <v>84</v>
      </c>
      <c r="AC2719" t="s">
        <v>1217</v>
      </c>
    </row>
    <row r="2720" spans="1:49" x14ac:dyDescent="0.25">
      <c r="A2720">
        <v>14</v>
      </c>
      <c r="B2720" t="s">
        <v>229</v>
      </c>
      <c r="C2720" t="s">
        <v>201</v>
      </c>
      <c r="D2720">
        <v>3.6019999999999999</v>
      </c>
      <c r="G2720" s="1" t="s">
        <v>78</v>
      </c>
      <c r="H2720" s="1" t="s">
        <v>622</v>
      </c>
      <c r="I2720" s="1" t="s">
        <v>448</v>
      </c>
      <c r="J2720">
        <v>5</v>
      </c>
      <c r="K2720" s="1" t="s">
        <v>954</v>
      </c>
      <c r="L2720">
        <v>6262</v>
      </c>
      <c r="M2720" s="18">
        <v>0.45666666666666672</v>
      </c>
      <c r="N2720">
        <v>1.086265</v>
      </c>
      <c r="O2720">
        <v>3.3540000000000001</v>
      </c>
      <c r="Q2720" s="18">
        <v>0.38430555555555551</v>
      </c>
      <c r="R2720">
        <v>0.96277970000000002</v>
      </c>
      <c r="S2720" s="74">
        <v>3.0110000000000001</v>
      </c>
      <c r="U2720" s="26">
        <v>0.51111111111111118</v>
      </c>
      <c r="V2720">
        <v>1.5221629999999999</v>
      </c>
      <c r="W2720" s="1" t="s">
        <v>961</v>
      </c>
      <c r="AB2720" t="s">
        <v>85</v>
      </c>
      <c r="AC2720" t="s">
        <v>1218</v>
      </c>
      <c r="AD2720" s="8">
        <v>43391</v>
      </c>
      <c r="AE2720">
        <v>23</v>
      </c>
      <c r="AF2720" t="s">
        <v>176</v>
      </c>
      <c r="AG2720" t="s">
        <v>593</v>
      </c>
      <c r="AI2720">
        <v>23</v>
      </c>
      <c r="AJ2720">
        <v>2</v>
      </c>
      <c r="AK2720" s="53">
        <v>0.83333333333333337</v>
      </c>
      <c r="AL2720" s="8">
        <v>43397</v>
      </c>
      <c r="AM2720" s="53">
        <v>0.42708333333333331</v>
      </c>
      <c r="AV2720" s="8">
        <v>43397</v>
      </c>
      <c r="AW2720">
        <v>0</v>
      </c>
    </row>
    <row r="2721" spans="1:49" x14ac:dyDescent="0.25">
      <c r="A2721">
        <v>15</v>
      </c>
      <c r="B2721" t="s">
        <v>229</v>
      </c>
      <c r="C2721" t="s">
        <v>201</v>
      </c>
      <c r="D2721">
        <v>5.3150000000000004</v>
      </c>
      <c r="G2721" s="1" t="s">
        <v>78</v>
      </c>
      <c r="H2721" s="1" t="s">
        <v>622</v>
      </c>
      <c r="I2721" s="1" t="s">
        <v>448</v>
      </c>
      <c r="J2721">
        <v>5</v>
      </c>
      <c r="K2721" s="1" t="s">
        <v>954</v>
      </c>
      <c r="L2721">
        <v>6262</v>
      </c>
      <c r="M2721" s="18">
        <v>0.45774305555555556</v>
      </c>
      <c r="N2721">
        <v>1.010858</v>
      </c>
      <c r="O2721">
        <v>5.093</v>
      </c>
      <c r="Q2721" s="18">
        <v>0.38532407407407404</v>
      </c>
      <c r="R2721">
        <v>0.82757409999999998</v>
      </c>
      <c r="S2721" s="74">
        <v>4.984</v>
      </c>
      <c r="U2721" s="26">
        <v>0.51218750000000002</v>
      </c>
      <c r="V2721">
        <v>0.73124650000000002</v>
      </c>
      <c r="W2721" s="1" t="s">
        <v>961</v>
      </c>
      <c r="AB2721" t="s">
        <v>85</v>
      </c>
      <c r="AC2721" t="s">
        <v>1219</v>
      </c>
      <c r="AD2721" s="8">
        <v>43400</v>
      </c>
      <c r="AE2721">
        <v>32</v>
      </c>
      <c r="AF2721" t="s">
        <v>301</v>
      </c>
      <c r="AG2721" t="s">
        <v>956</v>
      </c>
      <c r="AH2721" s="8">
        <v>43400</v>
      </c>
      <c r="AI2721">
        <v>11</v>
      </c>
      <c r="AJ2721">
        <v>1</v>
      </c>
      <c r="AK2721" s="53">
        <v>0.74652777777777779</v>
      </c>
      <c r="AL2721" s="8">
        <v>43408</v>
      </c>
      <c r="AM2721" s="53">
        <v>0.85416666666666663</v>
      </c>
      <c r="AO2721">
        <v>3</v>
      </c>
      <c r="AP2721">
        <v>29</v>
      </c>
      <c r="AQ2721" s="8">
        <v>43408</v>
      </c>
      <c r="AR2721" s="53">
        <v>0.85416666666666663</v>
      </c>
      <c r="AS2721" s="8">
        <v>43443</v>
      </c>
      <c r="AT2721" s="53">
        <v>0.83333333333333337</v>
      </c>
      <c r="AV2721" s="8">
        <v>43443</v>
      </c>
      <c r="AW2721">
        <v>0</v>
      </c>
    </row>
    <row r="2722" spans="1:49" x14ac:dyDescent="0.25">
      <c r="A2722">
        <v>16</v>
      </c>
      <c r="B2722" t="s">
        <v>229</v>
      </c>
      <c r="C2722" t="s">
        <v>201</v>
      </c>
      <c r="D2722">
        <v>8.6839999999999993</v>
      </c>
      <c r="G2722" s="1" t="s">
        <v>78</v>
      </c>
      <c r="H2722" s="1" t="s">
        <v>622</v>
      </c>
      <c r="I2722" s="1" t="s">
        <v>448</v>
      </c>
      <c r="J2722">
        <v>5</v>
      </c>
      <c r="K2722" s="1" t="s">
        <v>954</v>
      </c>
      <c r="L2722">
        <v>6262</v>
      </c>
      <c r="M2722" s="18">
        <v>0.45877314814814812</v>
      </c>
      <c r="N2722">
        <v>0.1793208</v>
      </c>
      <c r="O2722">
        <v>8.2140000000000004</v>
      </c>
      <c r="Q2722" s="18">
        <v>0.38633101851851853</v>
      </c>
      <c r="R2722">
        <v>0.20362369999999999</v>
      </c>
      <c r="W2722" s="1" t="s">
        <v>961</v>
      </c>
      <c r="AB2722" t="s">
        <v>84</v>
      </c>
      <c r="AC2722" t="s">
        <v>1220</v>
      </c>
    </row>
    <row r="2723" spans="1:49" x14ac:dyDescent="0.25">
      <c r="A2723">
        <v>17</v>
      </c>
      <c r="B2723" t="s">
        <v>229</v>
      </c>
      <c r="C2723" t="s">
        <v>201</v>
      </c>
      <c r="D2723">
        <v>5.069</v>
      </c>
      <c r="G2723" s="1" t="s">
        <v>78</v>
      </c>
      <c r="H2723" s="1" t="s">
        <v>622</v>
      </c>
      <c r="I2723" s="1" t="s">
        <v>448</v>
      </c>
      <c r="J2723">
        <v>5</v>
      </c>
      <c r="K2723" s="1" t="s">
        <v>954</v>
      </c>
      <c r="L2723">
        <v>6262</v>
      </c>
      <c r="M2723" s="18">
        <v>0.45967592592592593</v>
      </c>
      <c r="N2723" s="19">
        <v>9.4352980000000003E-2</v>
      </c>
      <c r="O2723">
        <v>4.9790000000000001</v>
      </c>
      <c r="Q2723" s="18">
        <v>0.38722222222222219</v>
      </c>
      <c r="R2723" s="19">
        <v>4.0621940000000002E-2</v>
      </c>
      <c r="S2723" s="74">
        <v>4.9550000000000001</v>
      </c>
      <c r="U2723" s="26">
        <v>0.51318287037037036</v>
      </c>
      <c r="V2723" s="19">
        <v>3.4620079999999998E-2</v>
      </c>
      <c r="W2723" s="1" t="s">
        <v>961</v>
      </c>
      <c r="AB2723" t="s">
        <v>85</v>
      </c>
      <c r="AC2723" t="s">
        <v>1221</v>
      </c>
      <c r="AF2723" t="s">
        <v>244</v>
      </c>
    </row>
    <row r="2724" spans="1:49" x14ac:dyDescent="0.25">
      <c r="A2724">
        <v>18</v>
      </c>
      <c r="B2724" t="s">
        <v>229</v>
      </c>
      <c r="C2724" t="s">
        <v>201</v>
      </c>
      <c r="D2724">
        <v>7.835</v>
      </c>
      <c r="G2724" s="1" t="s">
        <v>78</v>
      </c>
      <c r="H2724" s="1" t="s">
        <v>622</v>
      </c>
      <c r="I2724" s="1" t="s">
        <v>448</v>
      </c>
      <c r="J2724">
        <v>5</v>
      </c>
      <c r="K2724" s="1" t="s">
        <v>954</v>
      </c>
      <c r="L2724">
        <v>6262</v>
      </c>
      <c r="M2724" s="18">
        <v>0.46067129629629627</v>
      </c>
      <c r="N2724">
        <v>1.0562800000000001</v>
      </c>
      <c r="O2724">
        <v>7.407</v>
      </c>
      <c r="Q2724" s="18">
        <v>0.3880439814814815</v>
      </c>
      <c r="R2724">
        <v>0.1335547</v>
      </c>
      <c r="W2724" s="1" t="s">
        <v>961</v>
      </c>
      <c r="AB2724" t="s">
        <v>86</v>
      </c>
      <c r="AC2724" t="s">
        <v>1222</v>
      </c>
      <c r="AF2724" t="s">
        <v>139</v>
      </c>
    </row>
    <row r="2725" spans="1:49" x14ac:dyDescent="0.25">
      <c r="A2725">
        <v>19</v>
      </c>
      <c r="B2725" t="s">
        <v>229</v>
      </c>
      <c r="C2725" t="s">
        <v>201</v>
      </c>
      <c r="D2725">
        <v>9.8230000000000004</v>
      </c>
      <c r="G2725" s="1" t="s">
        <v>78</v>
      </c>
      <c r="H2725" s="1" t="s">
        <v>622</v>
      </c>
      <c r="I2725" s="1" t="s">
        <v>448</v>
      </c>
      <c r="J2725">
        <v>5</v>
      </c>
      <c r="K2725" s="1" t="s">
        <v>954</v>
      </c>
      <c r="L2725">
        <v>6262</v>
      </c>
      <c r="M2725" s="18">
        <v>0.46180555555555558</v>
      </c>
      <c r="N2725">
        <v>0.1918887</v>
      </c>
      <c r="O2725">
        <v>9.6829999999999998</v>
      </c>
      <c r="Q2725" s="18">
        <v>0.38902777777777775</v>
      </c>
      <c r="R2725">
        <v>0.10487489999999999</v>
      </c>
      <c r="W2725" s="1" t="s">
        <v>961</v>
      </c>
      <c r="AB2725" t="s">
        <v>86</v>
      </c>
      <c r="AC2725" t="s">
        <v>1223</v>
      </c>
      <c r="AF2725" t="s">
        <v>287</v>
      </c>
    </row>
    <row r="2726" spans="1:49" x14ac:dyDescent="0.25">
      <c r="A2726">
        <v>20</v>
      </c>
      <c r="B2726" t="s">
        <v>229</v>
      </c>
      <c r="C2726" t="s">
        <v>201</v>
      </c>
      <c r="D2726">
        <v>6.1310000000000002</v>
      </c>
      <c r="G2726" s="1" t="s">
        <v>78</v>
      </c>
      <c r="H2726" s="1" t="s">
        <v>622</v>
      </c>
      <c r="I2726" s="1" t="s">
        <v>448</v>
      </c>
      <c r="J2726">
        <v>5</v>
      </c>
      <c r="K2726" s="1" t="s">
        <v>954</v>
      </c>
      <c r="L2726">
        <v>6262</v>
      </c>
      <c r="M2726" s="18">
        <v>0.46282407407407411</v>
      </c>
      <c r="N2726">
        <v>0.1361193</v>
      </c>
      <c r="O2726">
        <v>5.9320000000000004</v>
      </c>
      <c r="Q2726" s="18">
        <v>0.38994212962962965</v>
      </c>
      <c r="R2726" s="19">
        <v>7.0269059999999994E-2</v>
      </c>
      <c r="W2726" s="1" t="s">
        <v>961</v>
      </c>
      <c r="AB2726" t="s">
        <v>84</v>
      </c>
      <c r="AC2726" t="s">
        <v>1224</v>
      </c>
    </row>
    <row r="2727" spans="1:49" x14ac:dyDescent="0.25">
      <c r="A2727">
        <v>21</v>
      </c>
      <c r="B2727" t="s">
        <v>229</v>
      </c>
      <c r="C2727" t="s">
        <v>201</v>
      </c>
      <c r="D2727">
        <v>10.151999999999999</v>
      </c>
      <c r="G2727" s="1" t="s">
        <v>78</v>
      </c>
      <c r="H2727" s="1" t="s">
        <v>622</v>
      </c>
      <c r="I2727" s="1" t="s">
        <v>448</v>
      </c>
      <c r="J2727">
        <v>5</v>
      </c>
      <c r="K2727" s="1" t="s">
        <v>954</v>
      </c>
      <c r="L2727">
        <v>6262</v>
      </c>
      <c r="M2727" s="18">
        <v>0.4637384259259259</v>
      </c>
      <c r="N2727">
        <v>0.16573769999999999</v>
      </c>
      <c r="O2727">
        <v>9.9429999999999996</v>
      </c>
      <c r="Q2727" s="18">
        <v>0.39078703703703704</v>
      </c>
      <c r="R2727">
        <v>0.1258001</v>
      </c>
      <c r="S2727" s="74">
        <v>9.8960000000000008</v>
      </c>
      <c r="U2727" s="26">
        <v>0.51408564814814817</v>
      </c>
      <c r="V2727" s="19">
        <v>8.1085850000000001E-2</v>
      </c>
      <c r="W2727" s="1" t="s">
        <v>961</v>
      </c>
      <c r="AB2727" t="s">
        <v>85</v>
      </c>
      <c r="AC2727" t="s">
        <v>1225</v>
      </c>
      <c r="AF2727" t="s">
        <v>141</v>
      </c>
    </row>
    <row r="2728" spans="1:49" x14ac:dyDescent="0.25">
      <c r="A2728">
        <v>22</v>
      </c>
      <c r="B2728" t="s">
        <v>229</v>
      </c>
      <c r="C2728" t="s">
        <v>201</v>
      </c>
      <c r="D2728">
        <v>8.0030000000000001</v>
      </c>
      <c r="G2728" s="1" t="s">
        <v>78</v>
      </c>
      <c r="H2728" s="1" t="s">
        <v>622</v>
      </c>
      <c r="I2728" s="1" t="s">
        <v>448</v>
      </c>
      <c r="J2728">
        <v>5</v>
      </c>
      <c r="K2728" s="1" t="s">
        <v>954</v>
      </c>
      <c r="L2728">
        <v>6262</v>
      </c>
      <c r="M2728" s="18">
        <v>0.46467592592592594</v>
      </c>
      <c r="N2728">
        <v>0.1214615</v>
      </c>
      <c r="O2728">
        <v>7.6760000000000002</v>
      </c>
      <c r="Q2728" s="18">
        <v>0.39171296296296299</v>
      </c>
      <c r="R2728" s="19">
        <v>9.6916359999999993E-2</v>
      </c>
      <c r="W2728" s="1" t="s">
        <v>961</v>
      </c>
      <c r="AB2728" t="s">
        <v>84</v>
      </c>
      <c r="AC2728" t="s">
        <v>1226</v>
      </c>
    </row>
    <row r="2729" spans="1:49" x14ac:dyDescent="0.25">
      <c r="A2729">
        <v>23</v>
      </c>
      <c r="B2729" t="s">
        <v>229</v>
      </c>
      <c r="C2729" t="s">
        <v>201</v>
      </c>
      <c r="D2729">
        <v>6.6970000000000001</v>
      </c>
      <c r="G2729" s="1" t="s">
        <v>78</v>
      </c>
      <c r="H2729" s="1" t="s">
        <v>622</v>
      </c>
      <c r="I2729" s="1" t="s">
        <v>448</v>
      </c>
      <c r="J2729">
        <v>5</v>
      </c>
      <c r="K2729" s="1" t="s">
        <v>954</v>
      </c>
      <c r="L2729">
        <v>6262</v>
      </c>
      <c r="M2729" s="18">
        <v>0.46559027777777778</v>
      </c>
      <c r="N2729">
        <v>0.44514700000000001</v>
      </c>
      <c r="O2729">
        <v>3.7770000000000001</v>
      </c>
      <c r="Q2729" s="18">
        <v>0.39268518518518519</v>
      </c>
      <c r="R2729">
        <v>0.2360199</v>
      </c>
      <c r="S2729" s="74">
        <v>2.79</v>
      </c>
      <c r="U2729" s="26">
        <v>0.51491898148148152</v>
      </c>
      <c r="V2729" s="19">
        <v>1.3033060000000001E-2</v>
      </c>
      <c r="W2729" s="1" t="s">
        <v>961</v>
      </c>
      <c r="AB2729" t="s">
        <v>85</v>
      </c>
      <c r="AC2729" t="s">
        <v>1227</v>
      </c>
      <c r="AF2729" t="s">
        <v>151</v>
      </c>
    </row>
    <row r="2730" spans="1:49" x14ac:dyDescent="0.25">
      <c r="A2730">
        <v>24</v>
      </c>
      <c r="B2730" t="s">
        <v>229</v>
      </c>
      <c r="C2730" t="s">
        <v>201</v>
      </c>
      <c r="D2730">
        <v>6.8220000000000001</v>
      </c>
      <c r="G2730" s="1" t="s">
        <v>78</v>
      </c>
      <c r="H2730" s="1" t="s">
        <v>622</v>
      </c>
      <c r="I2730" s="1" t="s">
        <v>448</v>
      </c>
      <c r="J2730">
        <v>5</v>
      </c>
      <c r="K2730" s="1" t="s">
        <v>954</v>
      </c>
      <c r="L2730">
        <v>6262</v>
      </c>
      <c r="M2730" s="18">
        <v>0.46684027777777781</v>
      </c>
      <c r="N2730">
        <v>0.1427592</v>
      </c>
      <c r="O2730">
        <v>6.508</v>
      </c>
      <c r="Q2730" s="18">
        <v>0.39369212962962963</v>
      </c>
      <c r="R2730" s="19">
        <v>5.4880709999999999E-2</v>
      </c>
      <c r="S2730" s="74">
        <v>6.4649999999999999</v>
      </c>
      <c r="U2730" s="26">
        <v>0.516087962962963</v>
      </c>
      <c r="V2730" s="19">
        <v>5.067091E-2</v>
      </c>
      <c r="W2730" s="1" t="s">
        <v>961</v>
      </c>
      <c r="AB2730" t="s">
        <v>85</v>
      </c>
      <c r="AC2730" t="s">
        <v>1228</v>
      </c>
      <c r="AF2730" t="s">
        <v>371</v>
      </c>
    </row>
    <row r="2731" spans="1:49" x14ac:dyDescent="0.25">
      <c r="A2731">
        <v>25</v>
      </c>
      <c r="B2731" t="s">
        <v>229</v>
      </c>
      <c r="C2731" t="s">
        <v>201</v>
      </c>
      <c r="D2731">
        <v>9.7859999999999996</v>
      </c>
      <c r="G2731" s="1" t="s">
        <v>78</v>
      </c>
      <c r="H2731" s="1" t="s">
        <v>622</v>
      </c>
      <c r="I2731" s="1" t="s">
        <v>448</v>
      </c>
      <c r="J2731">
        <v>5</v>
      </c>
      <c r="K2731" s="1" t="s">
        <v>954</v>
      </c>
      <c r="L2731">
        <v>6262</v>
      </c>
      <c r="M2731" s="18">
        <v>0.46778935185185189</v>
      </c>
      <c r="N2731">
        <v>0.2247904</v>
      </c>
      <c r="O2731">
        <v>9.4120000000000008</v>
      </c>
      <c r="Q2731" s="18">
        <v>0.39473379629629629</v>
      </c>
      <c r="R2731">
        <v>0.1270503</v>
      </c>
      <c r="S2731" s="74">
        <v>9.4019999999999992</v>
      </c>
      <c r="U2731" s="26">
        <v>0.51707175925925919</v>
      </c>
      <c r="V2731" s="19">
        <v>7.612476E-2</v>
      </c>
      <c r="W2731" s="1" t="s">
        <v>961</v>
      </c>
      <c r="AB2731" t="s">
        <v>85</v>
      </c>
      <c r="AC2731" t="s">
        <v>1229</v>
      </c>
      <c r="AF2731" t="s">
        <v>145</v>
      </c>
    </row>
    <row r="2732" spans="1:49" x14ac:dyDescent="0.25">
      <c r="A2732">
        <v>26</v>
      </c>
      <c r="B2732" t="s">
        <v>229</v>
      </c>
      <c r="C2732" t="s">
        <v>201</v>
      </c>
      <c r="D2732">
        <v>7.5179999999999998</v>
      </c>
      <c r="G2732" s="1" t="s">
        <v>78</v>
      </c>
      <c r="H2732" s="1" t="s">
        <v>622</v>
      </c>
      <c r="I2732" s="1" t="s">
        <v>448</v>
      </c>
      <c r="J2732">
        <v>5</v>
      </c>
      <c r="K2732" s="1" t="s">
        <v>954</v>
      </c>
      <c r="L2732">
        <v>6262</v>
      </c>
      <c r="M2732" s="18">
        <v>0.46876157407407404</v>
      </c>
      <c r="N2732">
        <v>0.1584293</v>
      </c>
      <c r="O2732">
        <v>7.3440000000000003</v>
      </c>
      <c r="Q2732" s="18">
        <v>0.39574074074074073</v>
      </c>
      <c r="R2732">
        <v>0.14661179999999999</v>
      </c>
      <c r="W2732" s="1" t="s">
        <v>961</v>
      </c>
      <c r="AB2732" t="s">
        <v>84</v>
      </c>
      <c r="AC2732" t="s">
        <v>1230</v>
      </c>
    </row>
    <row r="2733" spans="1:49" x14ac:dyDescent="0.25">
      <c r="A2733">
        <v>27</v>
      </c>
      <c r="B2733" t="s">
        <v>229</v>
      </c>
      <c r="C2733" t="s">
        <v>201</v>
      </c>
      <c r="D2733">
        <v>10.137</v>
      </c>
      <c r="G2733" s="1" t="s">
        <v>78</v>
      </c>
      <c r="H2733" s="1" t="s">
        <v>622</v>
      </c>
      <c r="I2733" s="1" t="s">
        <v>448</v>
      </c>
      <c r="J2733">
        <v>5</v>
      </c>
      <c r="K2733" s="1" t="s">
        <v>954</v>
      </c>
      <c r="L2733">
        <v>6262</v>
      </c>
      <c r="M2733" s="18">
        <v>0.46991898148148148</v>
      </c>
      <c r="N2733">
        <v>0.21795110000000001</v>
      </c>
      <c r="O2733">
        <v>9.9920000000000009</v>
      </c>
      <c r="Q2733" s="18">
        <v>0.39671296296296293</v>
      </c>
      <c r="R2733" s="19">
        <v>9.0679940000000001E-2</v>
      </c>
      <c r="S2733" s="74">
        <v>9.9250000000000007</v>
      </c>
      <c r="U2733" s="26">
        <v>0.51782407407407405</v>
      </c>
      <c r="V2733" s="19">
        <v>6.6251019999999994E-2</v>
      </c>
      <c r="W2733" s="1" t="s">
        <v>961</v>
      </c>
      <c r="AB2733" t="s">
        <v>85</v>
      </c>
      <c r="AC2733" t="s">
        <v>1231</v>
      </c>
      <c r="AF2733" t="s">
        <v>287</v>
      </c>
    </row>
    <row r="2734" spans="1:49" x14ac:dyDescent="0.25">
      <c r="A2734">
        <v>28</v>
      </c>
      <c r="B2734" t="s">
        <v>229</v>
      </c>
      <c r="C2734" t="s">
        <v>201</v>
      </c>
      <c r="D2734">
        <v>7.8550000000000004</v>
      </c>
      <c r="G2734" s="1" t="s">
        <v>78</v>
      </c>
      <c r="H2734" s="1" t="s">
        <v>622</v>
      </c>
      <c r="I2734" s="1" t="s">
        <v>448</v>
      </c>
      <c r="J2734">
        <v>5</v>
      </c>
      <c r="K2734" s="1" t="s">
        <v>954</v>
      </c>
      <c r="L2734">
        <v>6262</v>
      </c>
      <c r="M2734" s="18">
        <v>0.47084490740740742</v>
      </c>
      <c r="N2734">
        <v>1.558074</v>
      </c>
      <c r="O2734">
        <v>7.54</v>
      </c>
      <c r="Q2734" s="18">
        <v>0.39767361111111116</v>
      </c>
      <c r="R2734">
        <v>1.2541469999999999</v>
      </c>
      <c r="W2734" s="1" t="s">
        <v>961</v>
      </c>
      <c r="AB2734" t="s">
        <v>86</v>
      </c>
      <c r="AC2734" t="s">
        <v>1232</v>
      </c>
      <c r="AF2734" t="s">
        <v>237</v>
      </c>
    </row>
    <row r="2735" spans="1:49" x14ac:dyDescent="0.25">
      <c r="A2735">
        <v>29</v>
      </c>
      <c r="B2735" t="s">
        <v>229</v>
      </c>
      <c r="C2735" t="s">
        <v>201</v>
      </c>
      <c r="D2735">
        <v>8.5180000000000007</v>
      </c>
      <c r="G2735" s="1" t="s">
        <v>78</v>
      </c>
      <c r="H2735" s="1" t="s">
        <v>622</v>
      </c>
      <c r="I2735" s="1" t="s">
        <v>448</v>
      </c>
      <c r="J2735">
        <v>5</v>
      </c>
      <c r="K2735" s="1" t="s">
        <v>954</v>
      </c>
      <c r="L2735">
        <v>6262</v>
      </c>
      <c r="M2735" s="18">
        <v>0.47197916666666667</v>
      </c>
      <c r="N2735">
        <v>0.15877459999999999</v>
      </c>
      <c r="O2735">
        <v>8.0960000000000001</v>
      </c>
      <c r="Q2735" s="18">
        <v>0.39872685185185186</v>
      </c>
      <c r="R2735" s="19">
        <v>7.0991330000000005E-2</v>
      </c>
      <c r="W2735" s="1" t="s">
        <v>961</v>
      </c>
      <c r="AB2735" t="s">
        <v>84</v>
      </c>
      <c r="AC2735" t="s">
        <v>1233</v>
      </c>
    </row>
    <row r="2736" spans="1:49" x14ac:dyDescent="0.25">
      <c r="A2736">
        <v>30</v>
      </c>
      <c r="B2736" t="s">
        <v>229</v>
      </c>
      <c r="C2736" t="s">
        <v>201</v>
      </c>
      <c r="D2736">
        <v>9.9719999999999995</v>
      </c>
      <c r="G2736" s="1" t="s">
        <v>78</v>
      </c>
      <c r="H2736" s="1" t="s">
        <v>622</v>
      </c>
      <c r="I2736" s="1" t="s">
        <v>448</v>
      </c>
      <c r="J2736">
        <v>5</v>
      </c>
      <c r="K2736" s="1" t="s">
        <v>954</v>
      </c>
      <c r="L2736">
        <v>6262</v>
      </c>
      <c r="M2736" s="18">
        <v>0.47311342592592592</v>
      </c>
      <c r="N2736">
        <v>0.1994271</v>
      </c>
      <c r="O2736">
        <v>9.6300000000000008</v>
      </c>
      <c r="Q2736" s="18">
        <v>0.39950231481481485</v>
      </c>
      <c r="R2736">
        <v>0.1069777</v>
      </c>
      <c r="W2736" s="1" t="s">
        <v>961</v>
      </c>
      <c r="AB2736" t="s">
        <v>86</v>
      </c>
      <c r="AC2736" t="s">
        <v>1234</v>
      </c>
      <c r="AF2736" t="s">
        <v>133</v>
      </c>
    </row>
    <row r="2737" spans="1:32" x14ac:dyDescent="0.25">
      <c r="A2737">
        <v>31</v>
      </c>
      <c r="B2737" t="s">
        <v>229</v>
      </c>
      <c r="C2737" t="s">
        <v>201</v>
      </c>
      <c r="D2737">
        <v>8.2840000000000007</v>
      </c>
      <c r="G2737" s="1" t="s">
        <v>78</v>
      </c>
      <c r="H2737" s="1" t="s">
        <v>622</v>
      </c>
      <c r="I2737" s="1" t="s">
        <v>448</v>
      </c>
      <c r="J2737">
        <v>5</v>
      </c>
      <c r="K2737" s="1" t="s">
        <v>954</v>
      </c>
      <c r="L2737">
        <v>6262</v>
      </c>
      <c r="M2737" s="18">
        <v>0.47424768518518517</v>
      </c>
      <c r="N2737">
        <v>1.394379</v>
      </c>
      <c r="O2737">
        <v>7.8150000000000004</v>
      </c>
      <c r="Q2737" s="18">
        <v>0.40034722222222219</v>
      </c>
      <c r="R2737">
        <v>1.151165</v>
      </c>
      <c r="W2737" s="1" t="s">
        <v>961</v>
      </c>
      <c r="AB2737" t="s">
        <v>84</v>
      </c>
      <c r="AC2737" t="s">
        <v>1235</v>
      </c>
    </row>
    <row r="2738" spans="1:32" x14ac:dyDescent="0.25">
      <c r="A2738">
        <v>32</v>
      </c>
      <c r="B2738" t="s">
        <v>229</v>
      </c>
      <c r="C2738" t="s">
        <v>201</v>
      </c>
      <c r="D2738">
        <v>6.0730000000000004</v>
      </c>
      <c r="G2738" s="1" t="s">
        <v>78</v>
      </c>
      <c r="H2738" s="1" t="s">
        <v>622</v>
      </c>
      <c r="I2738" s="1" t="s">
        <v>448</v>
      </c>
      <c r="J2738">
        <v>5</v>
      </c>
      <c r="K2738" s="1" t="s">
        <v>954</v>
      </c>
      <c r="L2738">
        <v>6262</v>
      </c>
      <c r="M2738" s="18">
        <v>0.47543981481481484</v>
      </c>
      <c r="N2738" s="19">
        <v>9.2599329999999994E-2</v>
      </c>
      <c r="O2738">
        <v>5.9139999999999997</v>
      </c>
      <c r="Q2738" s="18">
        <v>0.40144675925925927</v>
      </c>
      <c r="R2738" s="19">
        <v>4.4711359999999999E-2</v>
      </c>
      <c r="W2738" s="1" t="s">
        <v>961</v>
      </c>
      <c r="AB2738" t="s">
        <v>84</v>
      </c>
      <c r="AC2738" t="s">
        <v>1236</v>
      </c>
    </row>
    <row r="2739" spans="1:32" x14ac:dyDescent="0.25">
      <c r="A2739">
        <v>33</v>
      </c>
      <c r="B2739" t="s">
        <v>229</v>
      </c>
      <c r="C2739" t="s">
        <v>201</v>
      </c>
      <c r="D2739">
        <v>6.9349999999999996</v>
      </c>
      <c r="G2739" s="1" t="s">
        <v>78</v>
      </c>
      <c r="H2739" s="1" t="s">
        <v>622</v>
      </c>
      <c r="I2739" s="1" t="s">
        <v>448</v>
      </c>
      <c r="J2739">
        <v>5</v>
      </c>
      <c r="K2739" s="1" t="s">
        <v>954</v>
      </c>
      <c r="L2739">
        <v>6262</v>
      </c>
      <c r="M2739" s="18">
        <v>0.47675925925925927</v>
      </c>
      <c r="N2739" s="19">
        <v>9.0052950000000007E-2</v>
      </c>
      <c r="O2739">
        <v>6.8869999999999996</v>
      </c>
      <c r="Q2739" s="18">
        <v>0.40233796296296293</v>
      </c>
      <c r="R2739" s="19">
        <v>7.5201530000000003E-2</v>
      </c>
      <c r="W2739" s="1" t="s">
        <v>961</v>
      </c>
      <c r="AB2739" t="s">
        <v>86</v>
      </c>
      <c r="AC2739" t="s">
        <v>1237</v>
      </c>
      <c r="AF2739" t="s">
        <v>134</v>
      </c>
    </row>
    <row r="2740" spans="1:32" x14ac:dyDescent="0.25">
      <c r="A2740">
        <v>34</v>
      </c>
      <c r="B2740" t="s">
        <v>229</v>
      </c>
      <c r="C2740" t="s">
        <v>201</v>
      </c>
      <c r="D2740">
        <v>9.9359999999999999</v>
      </c>
      <c r="G2740" s="1" t="s">
        <v>78</v>
      </c>
      <c r="H2740" s="1" t="s">
        <v>622</v>
      </c>
      <c r="I2740" s="1" t="s">
        <v>448</v>
      </c>
      <c r="J2740">
        <v>5</v>
      </c>
      <c r="K2740" s="1" t="s">
        <v>954</v>
      </c>
      <c r="L2740">
        <v>6262</v>
      </c>
      <c r="M2740" s="18">
        <v>0.47791666666666671</v>
      </c>
      <c r="N2740">
        <v>0.18621070000000001</v>
      </c>
      <c r="O2740">
        <v>9.7949999999999999</v>
      </c>
      <c r="Q2740" s="18">
        <v>0.40325231481481483</v>
      </c>
      <c r="R2740">
        <v>0.1204284</v>
      </c>
      <c r="W2740" s="1" t="s">
        <v>961</v>
      </c>
      <c r="AB2740" t="s">
        <v>86</v>
      </c>
      <c r="AC2740" t="s">
        <v>1238</v>
      </c>
      <c r="AF2740" t="s">
        <v>371</v>
      </c>
    </row>
    <row r="2741" spans="1:32" x14ac:dyDescent="0.25">
      <c r="A2741">
        <v>35</v>
      </c>
      <c r="B2741" t="s">
        <v>229</v>
      </c>
      <c r="C2741" t="s">
        <v>201</v>
      </c>
      <c r="D2741">
        <v>10.661</v>
      </c>
      <c r="G2741" s="1" t="s">
        <v>78</v>
      </c>
      <c r="H2741" s="1" t="s">
        <v>622</v>
      </c>
      <c r="I2741" s="1" t="s">
        <v>448</v>
      </c>
      <c r="J2741">
        <v>5</v>
      </c>
      <c r="K2741" s="1" t="s">
        <v>954</v>
      </c>
      <c r="L2741">
        <v>6262</v>
      </c>
      <c r="M2741" s="18">
        <v>0.47885416666666664</v>
      </c>
      <c r="N2741">
        <v>0.19612589999999999</v>
      </c>
      <c r="O2741">
        <v>10.531000000000001</v>
      </c>
      <c r="Q2741" s="18">
        <v>0.40418981481481481</v>
      </c>
      <c r="R2741">
        <v>0.16397680000000001</v>
      </c>
      <c r="S2741" s="74">
        <v>10.458</v>
      </c>
      <c r="U2741" s="26">
        <v>0.51881944444444439</v>
      </c>
      <c r="V2741">
        <v>0.1195026</v>
      </c>
      <c r="W2741" s="1" t="s">
        <v>961</v>
      </c>
      <c r="AB2741" t="s">
        <v>85</v>
      </c>
      <c r="AC2741" t="s">
        <v>1239</v>
      </c>
      <c r="AF2741" t="s">
        <v>284</v>
      </c>
    </row>
    <row r="2742" spans="1:32" x14ac:dyDescent="0.25">
      <c r="A2742">
        <v>36</v>
      </c>
      <c r="B2742" t="s">
        <v>229</v>
      </c>
      <c r="C2742" t="s">
        <v>201</v>
      </c>
      <c r="D2742">
        <v>2.3159999999999998</v>
      </c>
      <c r="G2742" s="1" t="s">
        <v>78</v>
      </c>
      <c r="H2742" s="1" t="s">
        <v>622</v>
      </c>
      <c r="I2742" s="1" t="s">
        <v>448</v>
      </c>
      <c r="J2742">
        <v>5</v>
      </c>
      <c r="K2742" s="1" t="s">
        <v>954</v>
      </c>
      <c r="L2742">
        <v>6262</v>
      </c>
      <c r="M2742" s="18">
        <v>0.47964120370370367</v>
      </c>
      <c r="N2742">
        <v>0.66317700000000002</v>
      </c>
      <c r="O2742">
        <v>2.1469999999999998</v>
      </c>
      <c r="Q2742" s="18">
        <v>0.40521990740740743</v>
      </c>
      <c r="R2742">
        <v>0.63366440000000002</v>
      </c>
      <c r="W2742" s="1" t="s">
        <v>961</v>
      </c>
      <c r="AB2742" t="s">
        <v>84</v>
      </c>
      <c r="AC2742" t="s">
        <v>1240</v>
      </c>
    </row>
    <row r="2743" spans="1:32" x14ac:dyDescent="0.25">
      <c r="A2743">
        <v>37</v>
      </c>
      <c r="B2743" t="s">
        <v>229</v>
      </c>
      <c r="C2743" t="s">
        <v>201</v>
      </c>
      <c r="D2743">
        <v>10.102</v>
      </c>
      <c r="G2743" s="1" t="s">
        <v>78</v>
      </c>
      <c r="H2743" s="1" t="s">
        <v>622</v>
      </c>
      <c r="I2743" s="1" t="s">
        <v>448</v>
      </c>
      <c r="J2743">
        <v>5</v>
      </c>
      <c r="K2743" s="1" t="s">
        <v>954</v>
      </c>
      <c r="L2743">
        <v>6262</v>
      </c>
      <c r="M2743" s="18">
        <v>0.48067129629629629</v>
      </c>
      <c r="N2743">
        <v>0.2157847</v>
      </c>
      <c r="O2743">
        <v>9.8919999999999995</v>
      </c>
      <c r="Q2743" s="18">
        <v>0.40619212962962964</v>
      </c>
      <c r="R2743">
        <v>0.1067751</v>
      </c>
      <c r="W2743" s="1" t="s">
        <v>961</v>
      </c>
      <c r="AB2743" t="s">
        <v>86</v>
      </c>
      <c r="AC2743" t="s">
        <v>1241</v>
      </c>
      <c r="AF2743" t="s">
        <v>242</v>
      </c>
    </row>
    <row r="2744" spans="1:32" x14ac:dyDescent="0.25">
      <c r="A2744">
        <v>38</v>
      </c>
      <c r="B2744" t="s">
        <v>229</v>
      </c>
      <c r="C2744" t="s">
        <v>201</v>
      </c>
      <c r="D2744">
        <v>9.2579999999999991</v>
      </c>
      <c r="G2744" s="1" t="s">
        <v>78</v>
      </c>
      <c r="H2744" s="1" t="s">
        <v>622</v>
      </c>
      <c r="I2744" s="1" t="s">
        <v>448</v>
      </c>
      <c r="J2744">
        <v>5</v>
      </c>
      <c r="K2744" s="1" t="s">
        <v>954</v>
      </c>
      <c r="L2744">
        <v>6262</v>
      </c>
      <c r="M2744" s="18">
        <v>0.48151620370370374</v>
      </c>
      <c r="N2744">
        <v>0.18120269999999999</v>
      </c>
      <c r="O2744">
        <v>9.1370000000000005</v>
      </c>
      <c r="Q2744" s="18">
        <v>0.40719907407407407</v>
      </c>
      <c r="R2744" s="19">
        <v>9.5659960000000002E-2</v>
      </c>
      <c r="W2744" s="1" t="s">
        <v>961</v>
      </c>
      <c r="AB2744" t="s">
        <v>86</v>
      </c>
      <c r="AC2744" t="s">
        <v>1242</v>
      </c>
      <c r="AF2744" t="s">
        <v>125</v>
      </c>
    </row>
    <row r="2745" spans="1:32" x14ac:dyDescent="0.25">
      <c r="A2745">
        <v>39</v>
      </c>
      <c r="B2745" t="s">
        <v>229</v>
      </c>
      <c r="C2745" t="s">
        <v>201</v>
      </c>
      <c r="D2745">
        <v>3.294</v>
      </c>
      <c r="G2745" s="1" t="s">
        <v>78</v>
      </c>
      <c r="H2745" s="1" t="s">
        <v>622</v>
      </c>
      <c r="I2745" s="1" t="s">
        <v>448</v>
      </c>
      <c r="J2745">
        <v>5</v>
      </c>
      <c r="K2745" s="1" t="s">
        <v>954</v>
      </c>
      <c r="L2745">
        <v>6262</v>
      </c>
      <c r="M2745" s="18">
        <v>0.48236111111111107</v>
      </c>
      <c r="N2745">
        <v>8.4970400000000001E-2</v>
      </c>
      <c r="O2745">
        <v>3.26</v>
      </c>
      <c r="Q2745" s="18">
        <v>0.4079861111111111</v>
      </c>
      <c r="R2745" s="19">
        <v>5.7763929999999998E-2</v>
      </c>
      <c r="W2745" s="1" t="s">
        <v>961</v>
      </c>
      <c r="AB2745" t="s">
        <v>86</v>
      </c>
      <c r="AC2745" t="s">
        <v>1243</v>
      </c>
      <c r="AF2745" t="s">
        <v>292</v>
      </c>
    </row>
    <row r="2746" spans="1:32" x14ac:dyDescent="0.25">
      <c r="A2746">
        <v>40</v>
      </c>
      <c r="B2746" t="s">
        <v>229</v>
      </c>
      <c r="C2746" t="s">
        <v>201</v>
      </c>
      <c r="D2746">
        <v>11.872</v>
      </c>
      <c r="G2746" s="1" t="s">
        <v>78</v>
      </c>
      <c r="H2746" s="1" t="s">
        <v>622</v>
      </c>
      <c r="I2746" s="1" t="s">
        <v>448</v>
      </c>
      <c r="J2746">
        <v>5</v>
      </c>
      <c r="K2746" s="1" t="s">
        <v>954</v>
      </c>
      <c r="L2746">
        <v>6262</v>
      </c>
      <c r="M2746" s="18">
        <v>0.48319444444444443</v>
      </c>
      <c r="N2746">
        <v>0.20031389999999999</v>
      </c>
      <c r="O2746">
        <v>11.093</v>
      </c>
      <c r="Q2746" s="18">
        <v>0.40909722222222222</v>
      </c>
      <c r="R2746" s="19">
        <v>7.6452290000000006E-2</v>
      </c>
      <c r="S2746" s="74">
        <v>11.000999999999999</v>
      </c>
      <c r="U2746" s="26">
        <v>0.5198032407407408</v>
      </c>
      <c r="V2746" s="19">
        <v>8.6523290000000003E-2</v>
      </c>
      <c r="W2746" s="1" t="s">
        <v>961</v>
      </c>
      <c r="AB2746" t="s">
        <v>85</v>
      </c>
      <c r="AC2746" t="s">
        <v>1244</v>
      </c>
      <c r="AF2746" t="s">
        <v>133</v>
      </c>
    </row>
    <row r="2747" spans="1:32" x14ac:dyDescent="0.25">
      <c r="A2747">
        <v>41</v>
      </c>
      <c r="B2747" t="s">
        <v>229</v>
      </c>
      <c r="C2747" t="s">
        <v>201</v>
      </c>
      <c r="D2747">
        <v>8.4580000000000002</v>
      </c>
      <c r="G2747" s="1" t="s">
        <v>78</v>
      </c>
      <c r="H2747" s="1" t="s">
        <v>622</v>
      </c>
      <c r="I2747" s="1" t="s">
        <v>448</v>
      </c>
      <c r="J2747">
        <v>5</v>
      </c>
      <c r="K2747" s="1" t="s">
        <v>954</v>
      </c>
      <c r="L2747">
        <v>6262</v>
      </c>
      <c r="M2747" s="18">
        <v>0.4840740740740741</v>
      </c>
      <c r="N2747">
        <v>0.1244431</v>
      </c>
      <c r="O2747">
        <v>8.4090000000000007</v>
      </c>
      <c r="Q2747" s="18">
        <v>0.4099652777777778</v>
      </c>
      <c r="R2747">
        <v>0.13594999999999999</v>
      </c>
      <c r="W2747" s="1" t="s">
        <v>961</v>
      </c>
      <c r="AB2747" t="s">
        <v>84</v>
      </c>
      <c r="AC2747" t="s">
        <v>1245</v>
      </c>
    </row>
    <row r="2748" spans="1:32" x14ac:dyDescent="0.25">
      <c r="A2748">
        <v>42</v>
      </c>
      <c r="B2748" t="s">
        <v>229</v>
      </c>
      <c r="C2748" t="s">
        <v>201</v>
      </c>
      <c r="D2748">
        <v>9.14</v>
      </c>
      <c r="G2748" s="1" t="s">
        <v>78</v>
      </c>
      <c r="H2748" s="1" t="s">
        <v>622</v>
      </c>
      <c r="I2748" s="1" t="s">
        <v>448</v>
      </c>
      <c r="J2748">
        <v>5</v>
      </c>
      <c r="K2748" s="1" t="s">
        <v>954</v>
      </c>
      <c r="L2748">
        <v>6262</v>
      </c>
      <c r="M2748" s="18">
        <v>0.48511574074074071</v>
      </c>
      <c r="N2748">
        <v>1.2822929999999999</v>
      </c>
      <c r="O2748">
        <v>8.7029999999999994</v>
      </c>
      <c r="Q2748" s="18">
        <v>0.41091435185185188</v>
      </c>
      <c r="R2748">
        <v>1.044697</v>
      </c>
      <c r="W2748" s="1" t="s">
        <v>961</v>
      </c>
      <c r="AB2748" t="s">
        <v>84</v>
      </c>
      <c r="AC2748" t="s">
        <v>1246</v>
      </c>
    </row>
    <row r="2749" spans="1:32" x14ac:dyDescent="0.25">
      <c r="A2749">
        <v>43</v>
      </c>
      <c r="B2749" t="s">
        <v>229</v>
      </c>
      <c r="C2749" t="s">
        <v>201</v>
      </c>
      <c r="D2749">
        <v>8.6340000000000003</v>
      </c>
      <c r="G2749" s="1" t="s">
        <v>78</v>
      </c>
      <c r="H2749" s="1" t="s">
        <v>622</v>
      </c>
      <c r="I2749" s="1" t="s">
        <v>448</v>
      </c>
      <c r="J2749">
        <v>5</v>
      </c>
      <c r="K2749" s="1" t="s">
        <v>954</v>
      </c>
      <c r="L2749">
        <v>6262</v>
      </c>
      <c r="M2749" s="18">
        <v>0.48614583333333333</v>
      </c>
      <c r="N2749">
        <v>0.22543009999999999</v>
      </c>
      <c r="O2749">
        <v>8.5890000000000004</v>
      </c>
      <c r="Q2749" s="18">
        <v>0.4120138888888889</v>
      </c>
      <c r="R2749">
        <v>0.1667032</v>
      </c>
      <c r="W2749" s="1" t="s">
        <v>961</v>
      </c>
      <c r="AB2749" t="s">
        <v>86</v>
      </c>
      <c r="AC2749" t="s">
        <v>1247</v>
      </c>
      <c r="AF2749" t="s">
        <v>149</v>
      </c>
    </row>
    <row r="2750" spans="1:32" x14ac:dyDescent="0.25">
      <c r="A2750">
        <v>44</v>
      </c>
      <c r="B2750" t="s">
        <v>229</v>
      </c>
      <c r="C2750" t="s">
        <v>201</v>
      </c>
      <c r="D2750">
        <v>5.0970000000000004</v>
      </c>
      <c r="G2750" s="1" t="s">
        <v>78</v>
      </c>
      <c r="H2750" s="1" t="s">
        <v>622</v>
      </c>
      <c r="I2750" s="1" t="s">
        <v>448</v>
      </c>
      <c r="J2750">
        <v>5</v>
      </c>
      <c r="K2750" s="1" t="s">
        <v>954</v>
      </c>
      <c r="L2750">
        <v>6262</v>
      </c>
      <c r="M2750" s="18">
        <v>0.48716435185185186</v>
      </c>
      <c r="N2750">
        <v>0.12590380000000001</v>
      </c>
      <c r="O2750">
        <v>5.0259999999999998</v>
      </c>
      <c r="Q2750" s="18">
        <v>0.4130092592592593</v>
      </c>
      <c r="R2750">
        <v>0.1021098</v>
      </c>
      <c r="S2750" s="74">
        <v>4.9560000000000004</v>
      </c>
      <c r="U2750" s="26">
        <v>0.52074074074074073</v>
      </c>
      <c r="V2750" s="19">
        <v>7.4920870000000001E-2</v>
      </c>
      <c r="W2750" s="1" t="s">
        <v>961</v>
      </c>
      <c r="AB2750" t="s">
        <v>85</v>
      </c>
      <c r="AC2750" t="s">
        <v>1248</v>
      </c>
      <c r="AF2750" t="s">
        <v>125</v>
      </c>
    </row>
    <row r="2751" spans="1:32" x14ac:dyDescent="0.25">
      <c r="A2751">
        <v>45</v>
      </c>
      <c r="B2751" t="s">
        <v>229</v>
      </c>
      <c r="C2751" t="s">
        <v>201</v>
      </c>
      <c r="D2751">
        <v>9.1180000000000003</v>
      </c>
      <c r="G2751" s="1" t="s">
        <v>78</v>
      </c>
      <c r="H2751" s="1" t="s">
        <v>622</v>
      </c>
      <c r="I2751" s="1" t="s">
        <v>448</v>
      </c>
      <c r="J2751">
        <v>5</v>
      </c>
      <c r="K2751" s="1" t="s">
        <v>954</v>
      </c>
      <c r="L2751">
        <v>6262</v>
      </c>
      <c r="M2751" s="18">
        <v>0.4883912037037037</v>
      </c>
      <c r="N2751">
        <v>0.19339219999999999</v>
      </c>
      <c r="O2751">
        <v>8.8780000000000001</v>
      </c>
      <c r="Q2751" s="18">
        <v>0.41408564814814813</v>
      </c>
      <c r="R2751">
        <v>0.16727500000000001</v>
      </c>
      <c r="S2751" s="74">
        <v>8.8339999999999996</v>
      </c>
      <c r="U2751" s="26">
        <v>0.52164351851851853</v>
      </c>
      <c r="V2751" s="19">
        <v>5.8960150000000003E-2</v>
      </c>
      <c r="W2751" s="1" t="s">
        <v>961</v>
      </c>
      <c r="AB2751" t="s">
        <v>85</v>
      </c>
      <c r="AC2751" t="s">
        <v>1249</v>
      </c>
      <c r="AF2751" t="s">
        <v>126</v>
      </c>
    </row>
    <row r="2752" spans="1:32" x14ac:dyDescent="0.25">
      <c r="A2752">
        <v>46</v>
      </c>
      <c r="B2752" t="s">
        <v>229</v>
      </c>
      <c r="C2752" t="s">
        <v>608</v>
      </c>
      <c r="G2752" s="1" t="s">
        <v>78</v>
      </c>
      <c r="H2752" s="1" t="s">
        <v>622</v>
      </c>
      <c r="I2752" s="1" t="s">
        <v>448</v>
      </c>
      <c r="J2752">
        <v>5</v>
      </c>
      <c r="K2752" s="1" t="s">
        <v>954</v>
      </c>
      <c r="L2752">
        <v>6262</v>
      </c>
      <c r="M2752" s="18">
        <v>0.48929398148148145</v>
      </c>
      <c r="N2752" s="19">
        <v>1.408532E-2</v>
      </c>
      <c r="Q2752" s="18">
        <v>0.41515046296296299</v>
      </c>
      <c r="R2752" s="19">
        <v>1.1655560000000001E-2</v>
      </c>
      <c r="U2752" s="26">
        <v>0.52252314814814815</v>
      </c>
      <c r="V2752" s="19">
        <v>1.2039050000000001E-2</v>
      </c>
      <c r="W2752" s="1" t="s">
        <v>961</v>
      </c>
    </row>
    <row r="2753" spans="1:49" x14ac:dyDescent="0.25">
      <c r="A2753">
        <v>47</v>
      </c>
      <c r="B2753" t="s">
        <v>229</v>
      </c>
      <c r="C2753" t="s">
        <v>608</v>
      </c>
      <c r="E2753" s="1" t="s">
        <v>1197</v>
      </c>
      <c r="G2753" s="1" t="s">
        <v>78</v>
      </c>
      <c r="H2753" s="1" t="s">
        <v>622</v>
      </c>
      <c r="I2753" s="1" t="s">
        <v>448</v>
      </c>
      <c r="J2753">
        <v>5</v>
      </c>
      <c r="K2753" s="1" t="s">
        <v>954</v>
      </c>
      <c r="L2753">
        <v>6262</v>
      </c>
      <c r="M2753" s="18">
        <v>0.49001157407407409</v>
      </c>
      <c r="N2753" s="19">
        <v>1.4576830000000001E-2</v>
      </c>
      <c r="P2753" s="53">
        <v>0.56458333333333333</v>
      </c>
      <c r="Q2753" s="18">
        <v>0.41597222222222219</v>
      </c>
      <c r="R2753" s="19">
        <v>1.0976110000000001E-2</v>
      </c>
      <c r="T2753" s="53">
        <v>0.80208333333333337</v>
      </c>
      <c r="U2753" s="26">
        <v>0.52331018518518524</v>
      </c>
      <c r="V2753" s="19">
        <v>1.2588739999999999E-2</v>
      </c>
      <c r="W2753" s="1" t="s">
        <v>961</v>
      </c>
    </row>
    <row r="2754" spans="1:49" x14ac:dyDescent="0.25">
      <c r="A2754">
        <v>1</v>
      </c>
      <c r="B2754" t="s">
        <v>230</v>
      </c>
      <c r="C2754" t="s">
        <v>201</v>
      </c>
      <c r="D2754">
        <v>8.8049999999999997</v>
      </c>
      <c r="E2754" s="1" t="s">
        <v>1197</v>
      </c>
      <c r="G2754" s="1" t="s">
        <v>78</v>
      </c>
      <c r="H2754" s="1" t="s">
        <v>622</v>
      </c>
      <c r="I2754" s="1" t="s">
        <v>448</v>
      </c>
      <c r="J2754">
        <v>5</v>
      </c>
      <c r="K2754" s="1" t="s">
        <v>954</v>
      </c>
      <c r="L2754">
        <v>7000</v>
      </c>
      <c r="M2754" s="18">
        <v>0.44391203703703702</v>
      </c>
      <c r="N2754" s="19">
        <v>9.1741290000000003E-2</v>
      </c>
      <c r="O2754">
        <v>8.593</v>
      </c>
      <c r="P2754" s="53">
        <v>0.54791666666666672</v>
      </c>
      <c r="Q2754" s="18">
        <v>0.37131944444444448</v>
      </c>
      <c r="R2754" s="19">
        <v>6.4402429999999997E-2</v>
      </c>
      <c r="S2754" s="74">
        <v>8.5579999999999998</v>
      </c>
      <c r="T2754" s="53">
        <v>0.79513888888888884</v>
      </c>
      <c r="U2754" s="26">
        <v>0.50850694444444444</v>
      </c>
      <c r="V2754" s="19">
        <v>4.2458240000000001E-2</v>
      </c>
      <c r="W2754" s="1" t="s">
        <v>961</v>
      </c>
      <c r="AB2754" t="s">
        <v>85</v>
      </c>
      <c r="AC2754" t="s">
        <v>1250</v>
      </c>
      <c r="AF2754" t="s">
        <v>139</v>
      </c>
    </row>
    <row r="2755" spans="1:49" x14ac:dyDescent="0.25">
      <c r="A2755">
        <v>2</v>
      </c>
      <c r="B2755" t="s">
        <v>230</v>
      </c>
      <c r="C2755" t="s">
        <v>201</v>
      </c>
      <c r="D2755">
        <v>5.0199999999999996</v>
      </c>
      <c r="G2755" s="1" t="s">
        <v>78</v>
      </c>
      <c r="H2755" s="1" t="s">
        <v>622</v>
      </c>
      <c r="I2755" s="1" t="s">
        <v>448</v>
      </c>
      <c r="J2755">
        <v>5</v>
      </c>
      <c r="K2755" s="1" t="s">
        <v>954</v>
      </c>
      <c r="L2755">
        <v>7000</v>
      </c>
      <c r="M2755" s="18">
        <v>0.44510416666666663</v>
      </c>
      <c r="N2755">
        <v>1.0606409999999999</v>
      </c>
      <c r="O2755">
        <v>3.895</v>
      </c>
      <c r="Q2755" s="18">
        <v>0.37270833333333336</v>
      </c>
      <c r="R2755">
        <v>0.30807630000000003</v>
      </c>
      <c r="S2755" s="74">
        <v>3.5470000000000002</v>
      </c>
      <c r="U2755" s="26">
        <v>0.50938657407407406</v>
      </c>
      <c r="V2755">
        <v>0.1053867</v>
      </c>
      <c r="W2755" s="1" t="s">
        <v>961</v>
      </c>
      <c r="AB2755" t="s">
        <v>85</v>
      </c>
      <c r="AC2755" t="s">
        <v>1251</v>
      </c>
      <c r="AD2755" s="8">
        <v>43516</v>
      </c>
      <c r="AE2755" s="83">
        <f>AD2755-I2755</f>
        <v>148</v>
      </c>
      <c r="AF2755" t="s">
        <v>252</v>
      </c>
      <c r="AG2755" t="s">
        <v>593</v>
      </c>
      <c r="AH2755" s="8">
        <v>43516</v>
      </c>
      <c r="AI2755">
        <v>32</v>
      </c>
      <c r="AJ2755">
        <v>1</v>
      </c>
      <c r="AK2755" s="53">
        <v>0.81944444444444453</v>
      </c>
      <c r="AL2755" s="8">
        <v>43519</v>
      </c>
      <c r="AM2755" s="53">
        <v>0.72569444444444453</v>
      </c>
      <c r="AN2755" t="s">
        <v>1020</v>
      </c>
      <c r="AV2755" s="8">
        <v>43519</v>
      </c>
      <c r="AW2755">
        <v>1</v>
      </c>
    </row>
    <row r="2756" spans="1:49" x14ac:dyDescent="0.25">
      <c r="A2756">
        <v>3</v>
      </c>
      <c r="B2756" t="s">
        <v>230</v>
      </c>
      <c r="C2756" t="s">
        <v>201</v>
      </c>
      <c r="D2756">
        <v>9.4139999999999997</v>
      </c>
      <c r="G2756" s="1" t="s">
        <v>78</v>
      </c>
      <c r="H2756" s="1" t="s">
        <v>622</v>
      </c>
      <c r="I2756" s="1" t="s">
        <v>448</v>
      </c>
      <c r="J2756">
        <v>5</v>
      </c>
      <c r="K2756" s="1" t="s">
        <v>954</v>
      </c>
      <c r="L2756">
        <v>7000</v>
      </c>
      <c r="M2756" s="18">
        <v>0.44618055555555558</v>
      </c>
      <c r="N2756" s="19">
        <v>9.5075309999999996E-2</v>
      </c>
      <c r="O2756">
        <v>9.1509999999999998</v>
      </c>
      <c r="Q2756" s="18">
        <v>0.37462962962962965</v>
      </c>
      <c r="R2756" s="19">
        <v>5.6160080000000001E-2</v>
      </c>
      <c r="W2756" s="1" t="s">
        <v>961</v>
      </c>
      <c r="AB2756" t="s">
        <v>86</v>
      </c>
      <c r="AC2756" t="s">
        <v>1252</v>
      </c>
      <c r="AF2756" t="s">
        <v>154</v>
      </c>
    </row>
    <row r="2757" spans="1:49" x14ac:dyDescent="0.25">
      <c r="A2757">
        <v>4</v>
      </c>
      <c r="B2757" t="s">
        <v>230</v>
      </c>
      <c r="C2757" t="s">
        <v>201</v>
      </c>
      <c r="D2757">
        <v>4.6989999999999998</v>
      </c>
      <c r="G2757" s="1" t="s">
        <v>78</v>
      </c>
      <c r="H2757" s="1" t="s">
        <v>622</v>
      </c>
      <c r="I2757" s="1" t="s">
        <v>448</v>
      </c>
      <c r="J2757">
        <v>5</v>
      </c>
      <c r="K2757" s="1" t="s">
        <v>954</v>
      </c>
      <c r="L2757">
        <v>7000</v>
      </c>
      <c r="M2757" s="18">
        <v>0.44734953703703706</v>
      </c>
      <c r="N2757" s="19">
        <v>9.2889680000000002E-2</v>
      </c>
      <c r="O2757">
        <v>4.423</v>
      </c>
      <c r="Q2757" s="18">
        <v>0.37547453703703698</v>
      </c>
      <c r="R2757">
        <v>5.5097899999999998E-2</v>
      </c>
      <c r="W2757" s="1" t="s">
        <v>961</v>
      </c>
      <c r="AB2757" t="s">
        <v>86</v>
      </c>
      <c r="AC2757" t="s">
        <v>1253</v>
      </c>
      <c r="AF2757" t="s">
        <v>243</v>
      </c>
    </row>
    <row r="2758" spans="1:49" x14ac:dyDescent="0.25">
      <c r="A2758">
        <v>5</v>
      </c>
      <c r="B2758" t="s">
        <v>230</v>
      </c>
      <c r="C2758" t="s">
        <v>201</v>
      </c>
      <c r="D2758">
        <v>9.0660000000000007</v>
      </c>
      <c r="G2758" s="1" t="s">
        <v>78</v>
      </c>
      <c r="H2758" s="1" t="s">
        <v>622</v>
      </c>
      <c r="I2758" s="1" t="s">
        <v>448</v>
      </c>
      <c r="J2758">
        <v>5</v>
      </c>
      <c r="K2758" s="1" t="s">
        <v>954</v>
      </c>
      <c r="L2758">
        <v>7000</v>
      </c>
      <c r="M2758" s="18">
        <v>0.44829861111111113</v>
      </c>
      <c r="N2758">
        <v>0.9008777</v>
      </c>
      <c r="O2758">
        <v>8.7729999999999997</v>
      </c>
      <c r="Q2758" s="18">
        <v>0.37628472222222226</v>
      </c>
      <c r="R2758">
        <v>0.77469169999999998</v>
      </c>
      <c r="W2758" s="1" t="s">
        <v>961</v>
      </c>
      <c r="AB2758" t="s">
        <v>84</v>
      </c>
      <c r="AC2758" t="s">
        <v>1254</v>
      </c>
    </row>
    <row r="2759" spans="1:49" x14ac:dyDescent="0.25">
      <c r="A2759">
        <v>6</v>
      </c>
      <c r="B2759" t="s">
        <v>230</v>
      </c>
      <c r="C2759" t="s">
        <v>201</v>
      </c>
      <c r="D2759">
        <v>6.9809999999999999</v>
      </c>
      <c r="G2759" s="1" t="s">
        <v>78</v>
      </c>
      <c r="H2759" s="1" t="s">
        <v>622</v>
      </c>
      <c r="I2759" s="1" t="s">
        <v>448</v>
      </c>
      <c r="J2759">
        <v>5</v>
      </c>
      <c r="K2759" s="1" t="s">
        <v>954</v>
      </c>
      <c r="L2759">
        <v>7000</v>
      </c>
      <c r="M2759" s="18">
        <v>0.44931712962962966</v>
      </c>
      <c r="N2759">
        <v>0.2371788</v>
      </c>
      <c r="O2759">
        <v>6.7789999999999999</v>
      </c>
      <c r="Q2759" s="18">
        <v>0.3772800925925926</v>
      </c>
      <c r="R2759">
        <v>0.18558569999999999</v>
      </c>
      <c r="W2759" s="1" t="s">
        <v>961</v>
      </c>
      <c r="AB2759" t="s">
        <v>86</v>
      </c>
      <c r="AC2759" t="s">
        <v>1255</v>
      </c>
      <c r="AF2759" t="s">
        <v>124</v>
      </c>
    </row>
    <row r="2760" spans="1:49" x14ac:dyDescent="0.25">
      <c r="A2760">
        <v>7</v>
      </c>
      <c r="B2760" t="s">
        <v>230</v>
      </c>
      <c r="C2760" t="s">
        <v>201</v>
      </c>
      <c r="D2760">
        <v>5.0220000000000002</v>
      </c>
      <c r="G2760" s="1" t="s">
        <v>78</v>
      </c>
      <c r="H2760" s="1" t="s">
        <v>622</v>
      </c>
      <c r="I2760" s="1" t="s">
        <v>448</v>
      </c>
      <c r="J2760">
        <v>5</v>
      </c>
      <c r="K2760" s="1" t="s">
        <v>954</v>
      </c>
      <c r="L2760">
        <v>7000</v>
      </c>
      <c r="M2760" s="18">
        <v>0.4502430555555556</v>
      </c>
      <c r="N2760">
        <v>0.54727009999999998</v>
      </c>
      <c r="O2760">
        <v>4.851</v>
      </c>
      <c r="Q2760" s="18">
        <v>0.37814814814814812</v>
      </c>
      <c r="R2760">
        <v>0.46848210000000001</v>
      </c>
      <c r="S2760" s="74">
        <v>4.758</v>
      </c>
      <c r="U2760" s="26">
        <v>0.5102430555555556</v>
      </c>
      <c r="V2760">
        <v>0.11191230000000001</v>
      </c>
      <c r="W2760" s="1" t="s">
        <v>961</v>
      </c>
      <c r="AB2760" t="s">
        <v>85</v>
      </c>
      <c r="AC2760" t="s">
        <v>1256</v>
      </c>
      <c r="AF2760" t="s">
        <v>236</v>
      </c>
    </row>
    <row r="2761" spans="1:49" x14ac:dyDescent="0.25">
      <c r="A2761">
        <v>8</v>
      </c>
      <c r="B2761" t="s">
        <v>230</v>
      </c>
      <c r="C2761" t="s">
        <v>201</v>
      </c>
      <c r="D2761">
        <v>8.9510000000000005</v>
      </c>
      <c r="G2761" s="1" t="s">
        <v>78</v>
      </c>
      <c r="H2761" s="1" t="s">
        <v>622</v>
      </c>
      <c r="I2761" s="1" t="s">
        <v>448</v>
      </c>
      <c r="J2761">
        <v>5</v>
      </c>
      <c r="K2761" s="1" t="s">
        <v>954</v>
      </c>
      <c r="L2761">
        <v>7000</v>
      </c>
      <c r="M2761" s="18">
        <v>0.45113425925925926</v>
      </c>
      <c r="N2761">
        <v>1.0956570000000001</v>
      </c>
      <c r="O2761">
        <v>8.7420000000000009</v>
      </c>
      <c r="Q2761" s="18">
        <v>0.37908564814814816</v>
      </c>
      <c r="R2761" s="19">
        <v>3.5492740000000002E-2</v>
      </c>
      <c r="S2761" s="74">
        <v>8.5570000000000004</v>
      </c>
      <c r="U2761" s="26">
        <v>0.51111111111111118</v>
      </c>
      <c r="V2761">
        <v>0.7204083</v>
      </c>
      <c r="W2761" s="1" t="s">
        <v>961</v>
      </c>
      <c r="AB2761" t="s">
        <v>85</v>
      </c>
      <c r="AC2761" t="s">
        <v>1257</v>
      </c>
      <c r="AD2761" s="8">
        <v>43401</v>
      </c>
      <c r="AE2761">
        <v>33</v>
      </c>
      <c r="AF2761" t="s">
        <v>158</v>
      </c>
      <c r="AG2761" t="s">
        <v>956</v>
      </c>
      <c r="AH2761" s="8">
        <v>43401</v>
      </c>
      <c r="AI2761">
        <v>12</v>
      </c>
      <c r="AJ2761">
        <v>1</v>
      </c>
      <c r="AK2761" s="53">
        <v>0.70833333333333337</v>
      </c>
      <c r="AL2761" s="8">
        <v>43409</v>
      </c>
      <c r="AM2761" s="53">
        <v>0.84722222222222221</v>
      </c>
      <c r="AN2761" t="s">
        <v>1759</v>
      </c>
      <c r="AO2761">
        <v>6</v>
      </c>
      <c r="AP2761">
        <v>2</v>
      </c>
      <c r="AQ2761" s="8">
        <v>43409</v>
      </c>
      <c r="AR2761" s="53">
        <v>0.84722222222222221</v>
      </c>
      <c r="AS2761" s="8">
        <v>43447</v>
      </c>
      <c r="AT2761" s="53">
        <v>0.83333333333333337</v>
      </c>
      <c r="AV2761" s="8">
        <v>43447</v>
      </c>
      <c r="AW2761">
        <v>0</v>
      </c>
    </row>
    <row r="2762" spans="1:49" x14ac:dyDescent="0.25">
      <c r="A2762">
        <v>9</v>
      </c>
      <c r="B2762" t="s">
        <v>230</v>
      </c>
      <c r="C2762" t="s">
        <v>201</v>
      </c>
      <c r="D2762">
        <v>4.8739999999999997</v>
      </c>
      <c r="G2762" s="1" t="s">
        <v>78</v>
      </c>
      <c r="H2762" s="1" t="s">
        <v>622</v>
      </c>
      <c r="I2762" s="1" t="s">
        <v>448</v>
      </c>
      <c r="J2762">
        <v>5</v>
      </c>
      <c r="K2762" s="1" t="s">
        <v>954</v>
      </c>
      <c r="L2762">
        <v>7000</v>
      </c>
      <c r="M2762" s="18">
        <v>0.4521296296296296</v>
      </c>
      <c r="N2762" s="19">
        <v>4.1980749999999997E-2</v>
      </c>
      <c r="O2762">
        <v>4.6349999999999998</v>
      </c>
      <c r="Q2762" s="18">
        <v>0.37987268518518519</v>
      </c>
      <c r="R2762">
        <v>0.85188540000000001</v>
      </c>
      <c r="W2762" s="1" t="s">
        <v>961</v>
      </c>
      <c r="AB2762" t="s">
        <v>84</v>
      </c>
      <c r="AC2762" t="s">
        <v>1258</v>
      </c>
    </row>
    <row r="2763" spans="1:49" x14ac:dyDescent="0.25">
      <c r="A2763">
        <v>10</v>
      </c>
      <c r="B2763" t="s">
        <v>230</v>
      </c>
      <c r="C2763" t="s">
        <v>201</v>
      </c>
      <c r="D2763">
        <v>4.8239999999999998</v>
      </c>
      <c r="G2763" s="1" t="s">
        <v>78</v>
      </c>
      <c r="H2763" s="1" t="s">
        <v>622</v>
      </c>
      <c r="I2763" s="1" t="s">
        <v>448</v>
      </c>
      <c r="J2763">
        <v>5</v>
      </c>
      <c r="K2763" s="1" t="s">
        <v>954</v>
      </c>
      <c r="L2763">
        <v>7000</v>
      </c>
      <c r="M2763" s="18">
        <v>0.45309027777777783</v>
      </c>
      <c r="N2763" s="19">
        <v>7.566523E-2</v>
      </c>
      <c r="O2763">
        <v>4.7110000000000003</v>
      </c>
      <c r="Q2763" s="18">
        <v>0.38096064814814817</v>
      </c>
      <c r="R2763" s="19">
        <v>3.6597039999999997E-2</v>
      </c>
      <c r="S2763" s="74">
        <v>4.6790000000000003</v>
      </c>
      <c r="U2763" s="26">
        <v>0.51218750000000002</v>
      </c>
      <c r="V2763" s="19">
        <v>3.644008E-2</v>
      </c>
      <c r="W2763" s="1" t="s">
        <v>961</v>
      </c>
      <c r="AB2763" t="s">
        <v>85</v>
      </c>
      <c r="AC2763" t="s">
        <v>1259</v>
      </c>
      <c r="AF2763" t="s">
        <v>235</v>
      </c>
    </row>
    <row r="2764" spans="1:49" x14ac:dyDescent="0.25">
      <c r="A2764">
        <v>11</v>
      </c>
      <c r="B2764" t="s">
        <v>230</v>
      </c>
      <c r="C2764" t="s">
        <v>201</v>
      </c>
      <c r="D2764">
        <v>6.5209999999999999</v>
      </c>
      <c r="G2764" s="1" t="s">
        <v>78</v>
      </c>
      <c r="H2764" s="1" t="s">
        <v>622</v>
      </c>
      <c r="I2764" s="1" t="s">
        <v>448</v>
      </c>
      <c r="J2764">
        <v>5</v>
      </c>
      <c r="K2764" s="1" t="s">
        <v>954</v>
      </c>
      <c r="L2764">
        <v>7000</v>
      </c>
      <c r="M2764" s="18">
        <v>0.4539583333333333</v>
      </c>
      <c r="N2764" s="19">
        <v>8.6902450000000006E-2</v>
      </c>
      <c r="O2764">
        <v>6.1260000000000003</v>
      </c>
      <c r="Q2764" s="18">
        <v>0.38182870370370375</v>
      </c>
      <c r="R2764" s="19">
        <v>4.509084E-2</v>
      </c>
      <c r="W2764" s="1" t="s">
        <v>961</v>
      </c>
      <c r="AB2764" t="s">
        <v>86</v>
      </c>
      <c r="AC2764" t="s">
        <v>1260</v>
      </c>
      <c r="AF2764" t="s">
        <v>153</v>
      </c>
    </row>
    <row r="2765" spans="1:49" x14ac:dyDescent="0.25">
      <c r="A2765">
        <v>12</v>
      </c>
      <c r="B2765" t="s">
        <v>230</v>
      </c>
      <c r="C2765" t="s">
        <v>201</v>
      </c>
      <c r="D2765">
        <v>3.359</v>
      </c>
      <c r="G2765" s="1" t="s">
        <v>78</v>
      </c>
      <c r="H2765" s="1" t="s">
        <v>622</v>
      </c>
      <c r="I2765" s="1" t="s">
        <v>448</v>
      </c>
      <c r="J2765">
        <v>5</v>
      </c>
      <c r="K2765" s="1" t="s">
        <v>954</v>
      </c>
      <c r="L2765">
        <v>7000</v>
      </c>
      <c r="M2765" s="18">
        <v>0.45497685185185183</v>
      </c>
      <c r="N2765" s="19">
        <v>4.9115619999999999E-2</v>
      </c>
      <c r="O2765">
        <v>3.2989999999999999</v>
      </c>
      <c r="Q2765" s="18">
        <v>0.38273148148148151</v>
      </c>
      <c r="R2765" s="19">
        <v>3.147581E-2</v>
      </c>
      <c r="S2765" s="74">
        <v>3.2709999999999999</v>
      </c>
      <c r="U2765" s="26">
        <v>0.51318287037037036</v>
      </c>
      <c r="V2765">
        <v>2.8961000000000001E-2</v>
      </c>
      <c r="W2765" s="1" t="s">
        <v>961</v>
      </c>
      <c r="AB2765" t="s">
        <v>85</v>
      </c>
      <c r="AC2765" t="s">
        <v>1261</v>
      </c>
      <c r="AF2765" t="s">
        <v>179</v>
      </c>
    </row>
    <row r="2766" spans="1:49" x14ac:dyDescent="0.25">
      <c r="A2766">
        <v>13</v>
      </c>
      <c r="B2766" t="s">
        <v>230</v>
      </c>
      <c r="C2766" t="s">
        <v>201</v>
      </c>
      <c r="D2766">
        <v>9.84</v>
      </c>
      <c r="G2766" s="1" t="s">
        <v>78</v>
      </c>
      <c r="H2766" s="1" t="s">
        <v>622</v>
      </c>
      <c r="I2766" s="1" t="s">
        <v>448</v>
      </c>
      <c r="J2766">
        <v>5</v>
      </c>
      <c r="K2766" s="1" t="s">
        <v>954</v>
      </c>
      <c r="L2766">
        <v>7000</v>
      </c>
      <c r="M2766" s="18">
        <v>0.45582175925925927</v>
      </c>
      <c r="N2766">
        <v>0.1293463</v>
      </c>
      <c r="O2766">
        <v>9.5640000000000001</v>
      </c>
      <c r="Q2766" s="18">
        <v>0.38353009259259258</v>
      </c>
      <c r="R2766">
        <v>5.4026499999999998E-2</v>
      </c>
      <c r="W2766" s="1" t="s">
        <v>961</v>
      </c>
      <c r="AB2766" t="s">
        <v>86</v>
      </c>
      <c r="AC2766" t="s">
        <v>1262</v>
      </c>
      <c r="AF2766" t="s">
        <v>166</v>
      </c>
    </row>
    <row r="2767" spans="1:49" x14ac:dyDescent="0.25">
      <c r="A2767">
        <v>14</v>
      </c>
      <c r="B2767" t="s">
        <v>230</v>
      </c>
      <c r="C2767" t="s">
        <v>201</v>
      </c>
      <c r="D2767">
        <v>8.2170000000000005</v>
      </c>
      <c r="G2767" s="1" t="s">
        <v>78</v>
      </c>
      <c r="H2767" s="1" t="s">
        <v>622</v>
      </c>
      <c r="I2767" s="1" t="s">
        <v>448</v>
      </c>
      <c r="J2767">
        <v>5</v>
      </c>
      <c r="K2767" s="1" t="s">
        <v>954</v>
      </c>
      <c r="L2767">
        <v>7000</v>
      </c>
      <c r="M2767" s="18">
        <v>0.45666666666666672</v>
      </c>
      <c r="N2767" s="19">
        <v>8.1834710000000005E-2</v>
      </c>
      <c r="O2767">
        <v>7.84</v>
      </c>
      <c r="Q2767" s="18">
        <v>0.38430555555555551</v>
      </c>
      <c r="R2767" s="19">
        <v>5.635213E-2</v>
      </c>
      <c r="W2767" s="1" t="s">
        <v>961</v>
      </c>
      <c r="AB2767" t="s">
        <v>84</v>
      </c>
      <c r="AC2767" t="s">
        <v>1263</v>
      </c>
    </row>
    <row r="2768" spans="1:49" x14ac:dyDescent="0.25">
      <c r="A2768">
        <v>15</v>
      </c>
      <c r="B2768" t="s">
        <v>230</v>
      </c>
      <c r="C2768" t="s">
        <v>201</v>
      </c>
      <c r="D2768">
        <v>4.468</v>
      </c>
      <c r="G2768" s="1" t="s">
        <v>78</v>
      </c>
      <c r="H2768" s="1" t="s">
        <v>622</v>
      </c>
      <c r="I2768" s="1" t="s">
        <v>448</v>
      </c>
      <c r="J2768">
        <v>5</v>
      </c>
      <c r="K2768" s="1" t="s">
        <v>954</v>
      </c>
      <c r="L2768">
        <v>7000</v>
      </c>
      <c r="M2768" s="18">
        <v>0.45774305555555556</v>
      </c>
      <c r="N2768">
        <v>0.81849609999999995</v>
      </c>
      <c r="O2768">
        <v>3.8940000000000001</v>
      </c>
      <c r="Q2768" s="18">
        <v>0.38532407407407404</v>
      </c>
      <c r="R2768">
        <v>0.64506019999999997</v>
      </c>
      <c r="W2768" s="1" t="s">
        <v>961</v>
      </c>
      <c r="AB2768" t="s">
        <v>86</v>
      </c>
      <c r="AC2768" t="s">
        <v>1264</v>
      </c>
      <c r="AF2768" t="s">
        <v>163</v>
      </c>
    </row>
    <row r="2769" spans="1:49" x14ac:dyDescent="0.25">
      <c r="A2769">
        <v>16</v>
      </c>
      <c r="B2769" t="s">
        <v>230</v>
      </c>
      <c r="C2769" t="s">
        <v>201</v>
      </c>
      <c r="D2769">
        <v>9.9939999999999998</v>
      </c>
      <c r="G2769" s="1" t="s">
        <v>78</v>
      </c>
      <c r="H2769" s="1" t="s">
        <v>622</v>
      </c>
      <c r="I2769" s="1" t="s">
        <v>448</v>
      </c>
      <c r="J2769">
        <v>5</v>
      </c>
      <c r="K2769" s="1" t="s">
        <v>954</v>
      </c>
      <c r="L2769">
        <v>7000</v>
      </c>
      <c r="M2769" s="18">
        <v>0.45877314814814812</v>
      </c>
      <c r="N2769">
        <v>0.16006239999999999</v>
      </c>
      <c r="O2769">
        <v>9.5559999999999992</v>
      </c>
      <c r="Q2769" s="18">
        <v>0.38633101851851853</v>
      </c>
      <c r="R2769" s="19">
        <v>5.5250819999999999E-2</v>
      </c>
      <c r="S2769" s="74">
        <v>9.4670000000000005</v>
      </c>
      <c r="U2769" s="26">
        <v>0.51408564814814817</v>
      </c>
      <c r="V2769" s="19">
        <v>3.7862149999999997E-2</v>
      </c>
      <c r="W2769" s="1" t="s">
        <v>961</v>
      </c>
      <c r="AB2769" t="s">
        <v>85</v>
      </c>
      <c r="AC2769" t="s">
        <v>1265</v>
      </c>
      <c r="AF2769" t="s">
        <v>140</v>
      </c>
    </row>
    <row r="2770" spans="1:49" x14ac:dyDescent="0.25">
      <c r="A2770">
        <v>17</v>
      </c>
      <c r="B2770" t="s">
        <v>230</v>
      </c>
      <c r="C2770" t="s">
        <v>201</v>
      </c>
      <c r="D2770">
        <v>5.5119999999999996</v>
      </c>
      <c r="G2770" s="1" t="s">
        <v>78</v>
      </c>
      <c r="H2770" s="1" t="s">
        <v>622</v>
      </c>
      <c r="I2770" s="1" t="s">
        <v>448</v>
      </c>
      <c r="J2770">
        <v>5</v>
      </c>
      <c r="K2770" s="1" t="s">
        <v>954</v>
      </c>
      <c r="L2770">
        <v>7000</v>
      </c>
      <c r="M2770" s="18">
        <v>0.45967592592592593</v>
      </c>
      <c r="N2770">
        <v>0.55807790000000002</v>
      </c>
      <c r="O2770">
        <v>4.7359999999999998</v>
      </c>
      <c r="Q2770" s="18">
        <v>0.38722222222222219</v>
      </c>
      <c r="R2770">
        <v>0.1334159</v>
      </c>
      <c r="W2770" s="1" t="s">
        <v>961</v>
      </c>
      <c r="AB2770" t="s">
        <v>86</v>
      </c>
      <c r="AC2770" t="s">
        <v>1266</v>
      </c>
      <c r="AF2770" t="s">
        <v>151</v>
      </c>
    </row>
    <row r="2771" spans="1:49" x14ac:dyDescent="0.25">
      <c r="A2771">
        <v>18</v>
      </c>
      <c r="B2771" t="s">
        <v>230</v>
      </c>
      <c r="C2771" t="s">
        <v>201</v>
      </c>
      <c r="D2771">
        <v>7.5659999999999998</v>
      </c>
      <c r="G2771" s="1" t="s">
        <v>78</v>
      </c>
      <c r="H2771" s="1" t="s">
        <v>622</v>
      </c>
      <c r="I2771" s="1" t="s">
        <v>448</v>
      </c>
      <c r="J2771">
        <v>5</v>
      </c>
      <c r="K2771" s="1" t="s">
        <v>954</v>
      </c>
      <c r="L2771">
        <v>7000</v>
      </c>
      <c r="M2771" s="18">
        <v>0.46067129629629627</v>
      </c>
      <c r="N2771">
        <v>0.82843730000000004</v>
      </c>
      <c r="O2771">
        <v>7.2880000000000003</v>
      </c>
      <c r="Q2771" s="18">
        <v>0.3880439814814815</v>
      </c>
      <c r="R2771">
        <v>0.67799529999999997</v>
      </c>
      <c r="W2771" s="1" t="s">
        <v>961</v>
      </c>
      <c r="AB2771" t="s">
        <v>86</v>
      </c>
      <c r="AC2771" t="s">
        <v>1267</v>
      </c>
      <c r="AF2771" t="s">
        <v>303</v>
      </c>
    </row>
    <row r="2772" spans="1:49" x14ac:dyDescent="0.25">
      <c r="A2772">
        <v>19</v>
      </c>
      <c r="B2772" t="s">
        <v>230</v>
      </c>
      <c r="C2772" t="s">
        <v>201</v>
      </c>
      <c r="D2772">
        <v>10.922000000000001</v>
      </c>
      <c r="G2772" s="1" t="s">
        <v>78</v>
      </c>
      <c r="H2772" s="1" t="s">
        <v>622</v>
      </c>
      <c r="I2772" s="1" t="s">
        <v>448</v>
      </c>
      <c r="J2772">
        <v>5</v>
      </c>
      <c r="K2772" s="1" t="s">
        <v>954</v>
      </c>
      <c r="L2772">
        <v>7000</v>
      </c>
      <c r="M2772" s="18">
        <v>0.46180555555555558</v>
      </c>
      <c r="N2772">
        <v>0.13384109999999999</v>
      </c>
      <c r="O2772">
        <v>10.292</v>
      </c>
      <c r="Q2772" s="18">
        <v>0.38902777777777775</v>
      </c>
      <c r="R2772">
        <v>0.1050982</v>
      </c>
      <c r="W2772" s="1" t="s">
        <v>961</v>
      </c>
      <c r="AB2772" t="s">
        <v>84</v>
      </c>
      <c r="AC2772" t="s">
        <v>1268</v>
      </c>
    </row>
    <row r="2773" spans="1:49" x14ac:dyDescent="0.25">
      <c r="A2773">
        <v>20</v>
      </c>
      <c r="B2773" t="s">
        <v>230</v>
      </c>
      <c r="C2773" t="s">
        <v>201</v>
      </c>
      <c r="D2773">
        <v>8.0250000000000004</v>
      </c>
      <c r="G2773" s="1" t="s">
        <v>78</v>
      </c>
      <c r="H2773" s="1" t="s">
        <v>622</v>
      </c>
      <c r="I2773" s="1" t="s">
        <v>448</v>
      </c>
      <c r="J2773">
        <v>5</v>
      </c>
      <c r="K2773" s="1" t="s">
        <v>954</v>
      </c>
      <c r="L2773">
        <v>7000</v>
      </c>
      <c r="M2773" s="18">
        <v>0.46282407407407411</v>
      </c>
      <c r="N2773">
        <v>0.14198250000000001</v>
      </c>
      <c r="O2773">
        <v>7.8410000000000002</v>
      </c>
      <c r="Q2773" s="18">
        <v>0.38994212962962965</v>
      </c>
      <c r="R2773" s="19">
        <v>7.9919749999999998E-2</v>
      </c>
      <c r="W2773" s="1" t="s">
        <v>961</v>
      </c>
      <c r="AB2773" t="s">
        <v>84</v>
      </c>
      <c r="AC2773" t="s">
        <v>1269</v>
      </c>
    </row>
    <row r="2774" spans="1:49" x14ac:dyDescent="0.25">
      <c r="A2774">
        <v>21</v>
      </c>
      <c r="B2774" t="s">
        <v>230</v>
      </c>
      <c r="C2774" t="s">
        <v>201</v>
      </c>
      <c r="D2774">
        <v>10.682</v>
      </c>
      <c r="G2774" s="1" t="s">
        <v>78</v>
      </c>
      <c r="H2774" s="1" t="s">
        <v>622</v>
      </c>
      <c r="I2774" s="1" t="s">
        <v>448</v>
      </c>
      <c r="J2774">
        <v>5</v>
      </c>
      <c r="K2774" s="1" t="s">
        <v>954</v>
      </c>
      <c r="L2774">
        <v>7000</v>
      </c>
      <c r="M2774" s="18">
        <v>0.4637384259259259</v>
      </c>
      <c r="N2774">
        <v>1.034095</v>
      </c>
      <c r="O2774">
        <v>10.337</v>
      </c>
      <c r="Q2774" s="18">
        <v>0.39078703703703704</v>
      </c>
      <c r="R2774">
        <v>1.0245439999999999</v>
      </c>
      <c r="S2774" s="74">
        <v>10.093</v>
      </c>
      <c r="U2774" s="26">
        <v>0.51491898148148152</v>
      </c>
      <c r="V2774">
        <v>0.8031469</v>
      </c>
      <c r="W2774" s="1" t="s">
        <v>961</v>
      </c>
      <c r="AB2774" t="s">
        <v>85</v>
      </c>
      <c r="AC2774" t="s">
        <v>1270</v>
      </c>
      <c r="AF2774" t="s">
        <v>169</v>
      </c>
    </row>
    <row r="2775" spans="1:49" x14ac:dyDescent="0.25">
      <c r="A2775">
        <v>22</v>
      </c>
      <c r="B2775" t="s">
        <v>230</v>
      </c>
      <c r="C2775" t="s">
        <v>201</v>
      </c>
      <c r="D2775">
        <v>4.3689999999999998</v>
      </c>
      <c r="G2775" s="1" t="s">
        <v>78</v>
      </c>
      <c r="H2775" s="1" t="s">
        <v>622</v>
      </c>
      <c r="I2775" s="1" t="s">
        <v>448</v>
      </c>
      <c r="J2775">
        <v>5</v>
      </c>
      <c r="K2775" s="1" t="s">
        <v>954</v>
      </c>
      <c r="L2775">
        <v>7000</v>
      </c>
      <c r="M2775" s="18">
        <v>0.46467592592592594</v>
      </c>
      <c r="N2775">
        <v>0.96725499999999998</v>
      </c>
      <c r="O2775">
        <v>3.65</v>
      </c>
      <c r="Q2775" s="18">
        <v>0.39171296296296299</v>
      </c>
      <c r="R2775">
        <v>0.62815650000000001</v>
      </c>
      <c r="S2775" s="74">
        <v>3.3380000000000001</v>
      </c>
      <c r="U2775" s="26">
        <v>0.516087962962963</v>
      </c>
      <c r="V2775">
        <v>0.68751430000000002</v>
      </c>
      <c r="W2775" s="1" t="s">
        <v>961</v>
      </c>
      <c r="AB2775" t="s">
        <v>85</v>
      </c>
      <c r="AC2775" t="s">
        <v>1271</v>
      </c>
      <c r="AD2775" s="8">
        <v>43394</v>
      </c>
      <c r="AE2775">
        <v>26</v>
      </c>
      <c r="AF2775" t="s">
        <v>121</v>
      </c>
      <c r="AG2775" t="s">
        <v>593</v>
      </c>
      <c r="AH2775" s="8">
        <v>43394</v>
      </c>
      <c r="AI2775">
        <v>15</v>
      </c>
      <c r="AJ2775">
        <v>6</v>
      </c>
      <c r="AK2775" s="53">
        <v>0.82638888888888884</v>
      </c>
      <c r="AL2775" s="8">
        <v>43400</v>
      </c>
      <c r="AM2775" s="53">
        <v>0</v>
      </c>
      <c r="AN2775" t="s">
        <v>1752</v>
      </c>
      <c r="AO2775">
        <v>6</v>
      </c>
      <c r="AP2775">
        <v>15</v>
      </c>
      <c r="AQ2775" s="8">
        <v>43400</v>
      </c>
      <c r="AR2775" s="53">
        <v>0</v>
      </c>
      <c r="AS2775" s="8">
        <v>43402</v>
      </c>
      <c r="AT2775" s="53">
        <v>0.83333333333333337</v>
      </c>
      <c r="AU2775" t="s">
        <v>1757</v>
      </c>
      <c r="AV2775" s="8">
        <v>43402</v>
      </c>
      <c r="AW2775">
        <v>1</v>
      </c>
    </row>
    <row r="2776" spans="1:49" x14ac:dyDescent="0.25">
      <c r="A2776">
        <v>23</v>
      </c>
      <c r="B2776" t="s">
        <v>230</v>
      </c>
      <c r="C2776" t="s">
        <v>201</v>
      </c>
      <c r="D2776">
        <v>11.01</v>
      </c>
      <c r="G2776" s="1" t="s">
        <v>78</v>
      </c>
      <c r="H2776" s="1" t="s">
        <v>622</v>
      </c>
      <c r="I2776" s="1" t="s">
        <v>448</v>
      </c>
      <c r="J2776">
        <v>5</v>
      </c>
      <c r="K2776" s="1" t="s">
        <v>954</v>
      </c>
      <c r="L2776">
        <v>7000</v>
      </c>
      <c r="M2776" s="18">
        <v>0.46559027777777778</v>
      </c>
      <c r="N2776">
        <v>0.10222729999999999</v>
      </c>
      <c r="O2776">
        <v>10.427</v>
      </c>
      <c r="Q2776" s="18">
        <v>0.39268518518518519</v>
      </c>
      <c r="R2776" s="19">
        <v>9.4922980000000004E-2</v>
      </c>
      <c r="W2776" s="1" t="s">
        <v>961</v>
      </c>
      <c r="AB2776" t="s">
        <v>86</v>
      </c>
      <c r="AC2776" t="s">
        <v>1272</v>
      </c>
      <c r="AF2776" t="s">
        <v>137</v>
      </c>
    </row>
    <row r="2777" spans="1:49" x14ac:dyDescent="0.25">
      <c r="A2777">
        <v>24</v>
      </c>
      <c r="B2777" t="s">
        <v>230</v>
      </c>
      <c r="C2777" t="s">
        <v>201</v>
      </c>
      <c r="D2777">
        <v>6.79</v>
      </c>
      <c r="G2777" s="1" t="s">
        <v>78</v>
      </c>
      <c r="H2777" s="1" t="s">
        <v>622</v>
      </c>
      <c r="I2777" s="1" t="s">
        <v>448</v>
      </c>
      <c r="J2777">
        <v>5</v>
      </c>
      <c r="K2777" s="1" t="s">
        <v>954</v>
      </c>
      <c r="L2777">
        <v>7000</v>
      </c>
      <c r="M2777" s="18">
        <v>0.46684027777777781</v>
      </c>
      <c r="N2777">
        <v>0.79887260000000004</v>
      </c>
      <c r="O2777">
        <v>3.7480000000000002</v>
      </c>
      <c r="Q2777" s="18">
        <v>0.39369212962962963</v>
      </c>
      <c r="R2777">
        <v>0.89439480000000005</v>
      </c>
      <c r="S2777" s="74">
        <v>2.8140000000000001</v>
      </c>
      <c r="U2777" s="26">
        <v>0.51707175925925919</v>
      </c>
      <c r="V2777" s="19">
        <v>1.0256680000000001E-2</v>
      </c>
      <c r="W2777" s="1" t="s">
        <v>961</v>
      </c>
      <c r="AB2777" t="s">
        <v>85</v>
      </c>
      <c r="AC2777" t="s">
        <v>1273</v>
      </c>
      <c r="AF2777" t="s">
        <v>161</v>
      </c>
    </row>
    <row r="2778" spans="1:49" x14ac:dyDescent="0.25">
      <c r="A2778">
        <v>25</v>
      </c>
      <c r="B2778" t="s">
        <v>230</v>
      </c>
      <c r="C2778" t="s">
        <v>201</v>
      </c>
      <c r="D2778">
        <v>4.7750000000000004</v>
      </c>
      <c r="G2778" s="1" t="s">
        <v>78</v>
      </c>
      <c r="H2778" s="1" t="s">
        <v>622</v>
      </c>
      <c r="I2778" s="1" t="s">
        <v>448</v>
      </c>
      <c r="J2778">
        <v>5</v>
      </c>
      <c r="K2778" s="1" t="s">
        <v>954</v>
      </c>
      <c r="L2778">
        <v>7000</v>
      </c>
      <c r="M2778" s="18">
        <v>0.46778935185185189</v>
      </c>
      <c r="N2778" s="19">
        <v>8.6896029999999999E-2</v>
      </c>
      <c r="O2778">
        <v>4.6879999999999997</v>
      </c>
      <c r="Q2778" s="18">
        <v>0.39473379629629629</v>
      </c>
      <c r="R2778">
        <v>5.0775300000000002E-2</v>
      </c>
      <c r="S2778" s="74">
        <v>4.6619999999999999</v>
      </c>
      <c r="U2778" s="26">
        <v>0.51782407407407405</v>
      </c>
      <c r="V2778">
        <v>4.8576300000000003E-2</v>
      </c>
      <c r="W2778" s="1" t="s">
        <v>961</v>
      </c>
      <c r="AB2778" t="s">
        <v>85</v>
      </c>
      <c r="AC2778" t="s">
        <v>1274</v>
      </c>
      <c r="AD2778" s="8">
        <v>43396</v>
      </c>
      <c r="AE2778">
        <v>28</v>
      </c>
      <c r="AF2778" t="s">
        <v>246</v>
      </c>
      <c r="AG2778" t="s">
        <v>593</v>
      </c>
      <c r="AH2778" s="8">
        <v>43396</v>
      </c>
      <c r="AI2778">
        <v>23</v>
      </c>
      <c r="AJ2778">
        <v>1</v>
      </c>
      <c r="AK2778" s="53">
        <v>0.50694444444444442</v>
      </c>
      <c r="AL2778" s="8">
        <v>43404</v>
      </c>
      <c r="AM2778" s="53">
        <v>0.83333333333333337</v>
      </c>
      <c r="AN2778" t="s">
        <v>1753</v>
      </c>
      <c r="AO2778">
        <v>6</v>
      </c>
      <c r="AP2778">
        <v>25</v>
      </c>
      <c r="AQ2778" s="8">
        <v>43404</v>
      </c>
      <c r="AR2778" s="53">
        <v>0.83333333333333337</v>
      </c>
      <c r="AS2778" s="8">
        <v>43412</v>
      </c>
      <c r="AT2778" s="53">
        <v>0.84375</v>
      </c>
      <c r="AV2778" s="8">
        <v>43412</v>
      </c>
      <c r="AW2778">
        <v>0</v>
      </c>
    </row>
    <row r="2779" spans="1:49" x14ac:dyDescent="0.25">
      <c r="A2779">
        <v>26</v>
      </c>
      <c r="B2779" t="s">
        <v>230</v>
      </c>
      <c r="C2779" t="s">
        <v>201</v>
      </c>
      <c r="D2779">
        <v>11.52</v>
      </c>
      <c r="G2779" s="1" t="s">
        <v>78</v>
      </c>
      <c r="H2779" s="1" t="s">
        <v>622</v>
      </c>
      <c r="I2779" s="1" t="s">
        <v>448</v>
      </c>
      <c r="J2779">
        <v>5</v>
      </c>
      <c r="K2779" s="1" t="s">
        <v>954</v>
      </c>
      <c r="L2779">
        <v>7000</v>
      </c>
      <c r="M2779" s="18">
        <v>0.46876157407407404</v>
      </c>
      <c r="N2779">
        <v>1.274818</v>
      </c>
      <c r="O2779">
        <v>11.018000000000001</v>
      </c>
      <c r="Q2779" s="18">
        <v>0.39574074074074073</v>
      </c>
      <c r="R2779">
        <v>0.97569939999999999</v>
      </c>
      <c r="S2779" s="74">
        <v>10.742000000000001</v>
      </c>
      <c r="U2779" s="26">
        <v>0.51881944444444439</v>
      </c>
      <c r="V2779">
        <v>0.87487539999999997</v>
      </c>
      <c r="W2779" s="1" t="s">
        <v>961</v>
      </c>
      <c r="AB2779" t="s">
        <v>85</v>
      </c>
      <c r="AC2779" t="s">
        <v>1275</v>
      </c>
      <c r="AD2779" s="8">
        <v>43399</v>
      </c>
      <c r="AE2779">
        <v>31</v>
      </c>
      <c r="AF2779" t="s">
        <v>337</v>
      </c>
      <c r="AG2779" t="s">
        <v>956</v>
      </c>
      <c r="AH2779" s="8">
        <v>43399</v>
      </c>
      <c r="AI2779">
        <v>25</v>
      </c>
      <c r="AJ2779">
        <v>1</v>
      </c>
      <c r="AK2779" s="53">
        <v>0.44791666666666669</v>
      </c>
      <c r="AL2779" s="8">
        <v>43405</v>
      </c>
      <c r="AM2779" s="53">
        <v>0.52777777777777779</v>
      </c>
      <c r="AV2779" s="8">
        <v>43405</v>
      </c>
      <c r="AW2779">
        <v>0</v>
      </c>
    </row>
    <row r="2780" spans="1:49" x14ac:dyDescent="0.25">
      <c r="A2780">
        <v>27</v>
      </c>
      <c r="B2780" t="s">
        <v>230</v>
      </c>
      <c r="C2780" t="s">
        <v>201</v>
      </c>
      <c r="D2780">
        <v>5.9669999999999996</v>
      </c>
      <c r="G2780" s="1" t="s">
        <v>78</v>
      </c>
      <c r="H2780" s="1" t="s">
        <v>622</v>
      </c>
      <c r="I2780" s="1" t="s">
        <v>448</v>
      </c>
      <c r="J2780">
        <v>5</v>
      </c>
      <c r="K2780" s="1" t="s">
        <v>954</v>
      </c>
      <c r="L2780">
        <v>7000</v>
      </c>
      <c r="M2780" s="18">
        <v>0.46991898148148148</v>
      </c>
      <c r="N2780">
        <v>0.8452691</v>
      </c>
      <c r="O2780">
        <v>4.6970000000000001</v>
      </c>
      <c r="Q2780" s="18">
        <v>0.39671296296296293</v>
      </c>
      <c r="R2780">
        <v>0.27918569999999998</v>
      </c>
      <c r="W2780" s="1" t="s">
        <v>961</v>
      </c>
      <c r="AB2780" t="s">
        <v>84</v>
      </c>
      <c r="AC2780" t="s">
        <v>1276</v>
      </c>
    </row>
    <row r="2781" spans="1:49" x14ac:dyDescent="0.25">
      <c r="A2781">
        <v>28</v>
      </c>
      <c r="B2781" t="s">
        <v>230</v>
      </c>
      <c r="C2781" t="s">
        <v>201</v>
      </c>
      <c r="D2781">
        <v>4.2169999999999996</v>
      </c>
      <c r="G2781" s="1" t="s">
        <v>78</v>
      </c>
      <c r="H2781" s="1" t="s">
        <v>622</v>
      </c>
      <c r="I2781" s="1" t="s">
        <v>448</v>
      </c>
      <c r="J2781">
        <v>5</v>
      </c>
      <c r="K2781" s="1" t="s">
        <v>954</v>
      </c>
      <c r="L2781">
        <v>7000</v>
      </c>
      <c r="M2781" s="18">
        <v>0.47084490740740742</v>
      </c>
      <c r="N2781">
        <v>0.69645020000000002</v>
      </c>
      <c r="O2781">
        <v>3.61</v>
      </c>
      <c r="Q2781" s="18">
        <v>0.39767361111111116</v>
      </c>
      <c r="R2781">
        <v>0.61662600000000001</v>
      </c>
      <c r="W2781" s="1" t="s">
        <v>961</v>
      </c>
      <c r="AB2781" t="s">
        <v>85</v>
      </c>
      <c r="AC2781" t="s">
        <v>1277</v>
      </c>
      <c r="AD2781" s="8">
        <v>43401</v>
      </c>
      <c r="AE2781">
        <v>33</v>
      </c>
      <c r="AF2781" t="s">
        <v>239</v>
      </c>
      <c r="AG2781" t="s">
        <v>956</v>
      </c>
      <c r="AH2781" s="8">
        <v>43401</v>
      </c>
      <c r="AI2781">
        <v>10</v>
      </c>
      <c r="AJ2781">
        <v>1</v>
      </c>
      <c r="AK2781" s="53">
        <v>0.70833333333333337</v>
      </c>
      <c r="AL2781" s="8">
        <v>43408</v>
      </c>
      <c r="AM2781" s="53">
        <v>0.85416666666666663</v>
      </c>
      <c r="AN2781" t="s">
        <v>1756</v>
      </c>
      <c r="AV2781" s="8">
        <v>43408</v>
      </c>
      <c r="AW2781">
        <v>0</v>
      </c>
    </row>
    <row r="2782" spans="1:49" x14ac:dyDescent="0.25">
      <c r="A2782">
        <v>29</v>
      </c>
      <c r="B2782" t="s">
        <v>230</v>
      </c>
      <c r="C2782" t="s">
        <v>201</v>
      </c>
      <c r="D2782">
        <v>8.0579999999999998</v>
      </c>
      <c r="G2782" s="1" t="s">
        <v>78</v>
      </c>
      <c r="H2782" s="1" t="s">
        <v>622</v>
      </c>
      <c r="I2782" s="1" t="s">
        <v>448</v>
      </c>
      <c r="J2782">
        <v>5</v>
      </c>
      <c r="K2782" s="1" t="s">
        <v>954</v>
      </c>
      <c r="L2782">
        <v>7000</v>
      </c>
      <c r="M2782" s="18">
        <v>0.47197916666666667</v>
      </c>
      <c r="N2782">
        <v>0.1412195</v>
      </c>
      <c r="O2782">
        <v>7.5880000000000001</v>
      </c>
      <c r="Q2782" s="18">
        <v>0.39872685185185186</v>
      </c>
      <c r="R2782" s="19">
        <v>8.9177320000000004E-2</v>
      </c>
      <c r="W2782" s="1" t="s">
        <v>961</v>
      </c>
      <c r="AB2782" t="s">
        <v>86</v>
      </c>
      <c r="AC2782" t="s">
        <v>1278</v>
      </c>
      <c r="AF2782" t="s">
        <v>131</v>
      </c>
    </row>
    <row r="2783" spans="1:49" x14ac:dyDescent="0.25">
      <c r="A2783">
        <v>30</v>
      </c>
      <c r="B2783" t="s">
        <v>230</v>
      </c>
      <c r="C2783" t="s">
        <v>201</v>
      </c>
      <c r="D2783">
        <v>7.0860000000000003</v>
      </c>
      <c r="G2783" s="1" t="s">
        <v>78</v>
      </c>
      <c r="H2783" s="1" t="s">
        <v>622</v>
      </c>
      <c r="I2783" s="1" t="s">
        <v>448</v>
      </c>
      <c r="J2783">
        <v>5</v>
      </c>
      <c r="K2783" s="1" t="s">
        <v>954</v>
      </c>
      <c r="L2783">
        <v>7000</v>
      </c>
      <c r="M2783" s="18">
        <v>0.47311342592592592</v>
      </c>
      <c r="N2783">
        <v>0.1191115</v>
      </c>
      <c r="O2783">
        <v>6.95</v>
      </c>
      <c r="Q2783" s="18">
        <v>0.39950231481481485</v>
      </c>
      <c r="R2783" s="19">
        <v>4.6190809999999999E-2</v>
      </c>
      <c r="W2783" s="1" t="s">
        <v>961</v>
      </c>
      <c r="AB2783" t="s">
        <v>84</v>
      </c>
      <c r="AC2783" t="s">
        <v>1279</v>
      </c>
    </row>
    <row r="2784" spans="1:49" x14ac:dyDescent="0.25">
      <c r="A2784">
        <v>31</v>
      </c>
      <c r="B2784" t="s">
        <v>230</v>
      </c>
      <c r="C2784" t="s">
        <v>201</v>
      </c>
      <c r="D2784">
        <v>9.6059999999999999</v>
      </c>
      <c r="G2784" s="1" t="s">
        <v>78</v>
      </c>
      <c r="H2784" s="1" t="s">
        <v>622</v>
      </c>
      <c r="I2784" s="1" t="s">
        <v>448</v>
      </c>
      <c r="J2784">
        <v>5</v>
      </c>
      <c r="K2784" s="1" t="s">
        <v>954</v>
      </c>
      <c r="L2784">
        <v>7000</v>
      </c>
      <c r="M2784" s="18">
        <v>0.47424768518518517</v>
      </c>
      <c r="N2784">
        <v>1.0321290000000001</v>
      </c>
      <c r="O2784">
        <v>9.3550000000000004</v>
      </c>
      <c r="Q2784" s="18">
        <v>0.40034722222222219</v>
      </c>
      <c r="R2784">
        <v>0.89683159999999995</v>
      </c>
      <c r="S2784" s="74">
        <v>9.17</v>
      </c>
      <c r="U2784" s="26">
        <v>0.5198032407407408</v>
      </c>
      <c r="V2784">
        <v>0.84670780000000001</v>
      </c>
      <c r="W2784" s="1" t="s">
        <v>961</v>
      </c>
      <c r="AB2784" t="s">
        <v>85</v>
      </c>
      <c r="AC2784" t="s">
        <v>1280</v>
      </c>
      <c r="AD2784" s="8">
        <v>43399</v>
      </c>
      <c r="AE2784">
        <v>31</v>
      </c>
      <c r="AF2784" t="s">
        <v>124</v>
      </c>
      <c r="AG2784" t="s">
        <v>956</v>
      </c>
      <c r="AH2784" s="8">
        <v>43399</v>
      </c>
      <c r="AI2784">
        <v>31</v>
      </c>
      <c r="AJ2784">
        <v>1</v>
      </c>
      <c r="AK2784" s="53">
        <v>0.44791666666666669</v>
      </c>
      <c r="AL2784" s="8">
        <v>43408</v>
      </c>
      <c r="AM2784" s="53">
        <v>0.85416666666666663</v>
      </c>
      <c r="AO2784">
        <v>5</v>
      </c>
      <c r="AP2784">
        <v>6</v>
      </c>
      <c r="AQ2784" s="8">
        <v>43408</v>
      </c>
      <c r="AR2784" s="53">
        <v>0.85416666666666663</v>
      </c>
      <c r="AS2784" s="8">
        <v>43483</v>
      </c>
      <c r="AT2784" s="53">
        <v>0.85416666666666663</v>
      </c>
      <c r="AV2784" s="8">
        <v>43483</v>
      </c>
      <c r="AW2784">
        <v>0</v>
      </c>
    </row>
    <row r="2785" spans="1:49" x14ac:dyDescent="0.25">
      <c r="A2785">
        <v>32</v>
      </c>
      <c r="B2785" t="s">
        <v>230</v>
      </c>
      <c r="C2785" t="s">
        <v>201</v>
      </c>
      <c r="D2785">
        <v>10.742000000000001</v>
      </c>
      <c r="G2785" s="1" t="s">
        <v>78</v>
      </c>
      <c r="H2785" s="1" t="s">
        <v>622</v>
      </c>
      <c r="I2785" s="1" t="s">
        <v>448</v>
      </c>
      <c r="J2785">
        <v>5</v>
      </c>
      <c r="K2785" s="1" t="s">
        <v>954</v>
      </c>
      <c r="L2785">
        <v>7000</v>
      </c>
      <c r="M2785" s="18">
        <v>0.47543981481481484</v>
      </c>
      <c r="N2785">
        <v>0.18823590000000001</v>
      </c>
      <c r="O2785">
        <v>10.226000000000001</v>
      </c>
      <c r="Q2785" s="18">
        <v>0.40144675925925927</v>
      </c>
      <c r="R2785">
        <v>0.1022187</v>
      </c>
      <c r="W2785" s="1" t="s">
        <v>961</v>
      </c>
      <c r="AB2785" t="s">
        <v>84</v>
      </c>
      <c r="AC2785" t="s">
        <v>1281</v>
      </c>
    </row>
    <row r="2786" spans="1:49" x14ac:dyDescent="0.25">
      <c r="A2786">
        <v>33</v>
      </c>
      <c r="B2786" t="s">
        <v>230</v>
      </c>
      <c r="C2786" t="s">
        <v>201</v>
      </c>
      <c r="D2786">
        <v>2.91</v>
      </c>
      <c r="G2786" s="1" t="s">
        <v>78</v>
      </c>
      <c r="H2786" s="1" t="s">
        <v>622</v>
      </c>
      <c r="I2786" s="1" t="s">
        <v>448</v>
      </c>
      <c r="J2786">
        <v>5</v>
      </c>
      <c r="K2786" s="1" t="s">
        <v>954</v>
      </c>
      <c r="L2786">
        <v>7000</v>
      </c>
      <c r="M2786" s="18">
        <v>0.47675925925925927</v>
      </c>
      <c r="N2786" s="19">
        <v>5.5433780000000002E-2</v>
      </c>
      <c r="O2786">
        <v>2.875</v>
      </c>
      <c r="Q2786" s="18">
        <v>0.40233796296296293</v>
      </c>
      <c r="R2786" s="19">
        <v>4.3129649999999999E-2</v>
      </c>
      <c r="W2786" s="1" t="s">
        <v>961</v>
      </c>
      <c r="AB2786" t="s">
        <v>86</v>
      </c>
      <c r="AC2786" t="s">
        <v>1282</v>
      </c>
      <c r="AF2786" t="s">
        <v>146</v>
      </c>
    </row>
    <row r="2787" spans="1:49" x14ac:dyDescent="0.25">
      <c r="A2787">
        <v>34</v>
      </c>
      <c r="B2787" t="s">
        <v>230</v>
      </c>
      <c r="C2787" t="s">
        <v>201</v>
      </c>
      <c r="D2787">
        <v>8.8870000000000005</v>
      </c>
      <c r="G2787" s="1" t="s">
        <v>78</v>
      </c>
      <c r="H2787" s="1" t="s">
        <v>622</v>
      </c>
      <c r="I2787" s="1" t="s">
        <v>448</v>
      </c>
      <c r="J2787">
        <v>5</v>
      </c>
      <c r="K2787" s="1" t="s">
        <v>954</v>
      </c>
      <c r="L2787">
        <v>7000</v>
      </c>
      <c r="M2787" s="18">
        <v>0.47791666666666671</v>
      </c>
      <c r="N2787" s="19">
        <v>7.6806509999999995E-2</v>
      </c>
      <c r="O2787">
        <v>8.4789999999999992</v>
      </c>
      <c r="Q2787" s="18">
        <v>0.40325231481481483</v>
      </c>
      <c r="R2787">
        <v>4.8240199999999997E-2</v>
      </c>
      <c r="W2787" s="1" t="s">
        <v>961</v>
      </c>
      <c r="AB2787" t="s">
        <v>86</v>
      </c>
      <c r="AC2787" t="s">
        <v>1283</v>
      </c>
      <c r="AF2787" t="s">
        <v>148</v>
      </c>
    </row>
    <row r="2788" spans="1:49" x14ac:dyDescent="0.25">
      <c r="A2788">
        <v>35</v>
      </c>
      <c r="B2788" t="s">
        <v>230</v>
      </c>
      <c r="C2788" t="s">
        <v>201</v>
      </c>
      <c r="D2788">
        <v>6.6189999999999998</v>
      </c>
      <c r="G2788" s="1" t="s">
        <v>78</v>
      </c>
      <c r="H2788" s="1" t="s">
        <v>622</v>
      </c>
      <c r="I2788" s="1" t="s">
        <v>448</v>
      </c>
      <c r="J2788">
        <v>5</v>
      </c>
      <c r="K2788" s="1" t="s">
        <v>954</v>
      </c>
      <c r="L2788">
        <v>7000</v>
      </c>
      <c r="M2788" s="18">
        <v>0.47885416666666664</v>
      </c>
      <c r="N2788" s="19">
        <v>7.9932379999999997E-2</v>
      </c>
      <c r="O2788">
        <v>6.55</v>
      </c>
      <c r="Q2788" s="18">
        <v>0.40418981481481481</v>
      </c>
      <c r="R2788" s="19">
        <v>4.1241119999999999E-2</v>
      </c>
      <c r="W2788" s="1" t="s">
        <v>961</v>
      </c>
      <c r="AB2788" t="s">
        <v>86</v>
      </c>
      <c r="AC2788" t="s">
        <v>1284</v>
      </c>
      <c r="AF2788" t="s">
        <v>177</v>
      </c>
    </row>
    <row r="2789" spans="1:49" x14ac:dyDescent="0.25">
      <c r="A2789">
        <v>36</v>
      </c>
      <c r="B2789" t="s">
        <v>230</v>
      </c>
      <c r="C2789" t="s">
        <v>201</v>
      </c>
      <c r="D2789">
        <v>3.8</v>
      </c>
      <c r="G2789" s="1" t="s">
        <v>78</v>
      </c>
      <c r="H2789" s="1" t="s">
        <v>622</v>
      </c>
      <c r="I2789" s="1" t="s">
        <v>448</v>
      </c>
      <c r="J2789">
        <v>5</v>
      </c>
      <c r="K2789" s="1" t="s">
        <v>954</v>
      </c>
      <c r="L2789">
        <v>7000</v>
      </c>
      <c r="M2789" s="18">
        <v>0.47964120370370367</v>
      </c>
      <c r="N2789">
        <v>0.53551139999999997</v>
      </c>
      <c r="O2789">
        <v>3.3479999999999999</v>
      </c>
      <c r="Q2789" s="18">
        <v>0.40521990740740743</v>
      </c>
      <c r="R2789">
        <v>0.56372169999999999</v>
      </c>
      <c r="S2789" s="74">
        <v>2.6509999999999998</v>
      </c>
      <c r="U2789" s="26">
        <v>0.52074074074074073</v>
      </c>
      <c r="V2789">
        <v>0.82873830000000004</v>
      </c>
      <c r="W2789" s="1" t="s">
        <v>961</v>
      </c>
      <c r="AB2789" t="s">
        <v>85</v>
      </c>
      <c r="AC2789" t="s">
        <v>1285</v>
      </c>
      <c r="AD2789" s="8">
        <v>43390</v>
      </c>
      <c r="AE2789">
        <v>22</v>
      </c>
      <c r="AF2789" t="s">
        <v>128</v>
      </c>
      <c r="AG2789" t="s">
        <v>593</v>
      </c>
      <c r="AH2789" s="8">
        <v>43390</v>
      </c>
      <c r="AI2789">
        <v>20</v>
      </c>
      <c r="AJ2789">
        <v>1</v>
      </c>
      <c r="AK2789" s="53">
        <v>0.83333333333333337</v>
      </c>
      <c r="AL2789" s="8">
        <v>43399</v>
      </c>
      <c r="AM2789" s="53">
        <v>0.99305555555555547</v>
      </c>
      <c r="AN2789" t="s">
        <v>1752</v>
      </c>
      <c r="AO2789">
        <v>6</v>
      </c>
      <c r="AP2789">
        <v>25</v>
      </c>
      <c r="AQ2789" s="8">
        <v>43399</v>
      </c>
      <c r="AR2789" s="53">
        <v>0.99305555555555547</v>
      </c>
      <c r="AS2789" s="8">
        <v>43402</v>
      </c>
      <c r="AT2789" s="53">
        <v>0.83333333333333337</v>
      </c>
      <c r="AU2789" t="s">
        <v>1757</v>
      </c>
      <c r="AV2789" s="8">
        <v>43402</v>
      </c>
      <c r="AW2789">
        <v>1</v>
      </c>
    </row>
    <row r="2790" spans="1:49" x14ac:dyDescent="0.25">
      <c r="A2790">
        <v>37</v>
      </c>
      <c r="B2790" t="s">
        <v>230</v>
      </c>
      <c r="C2790" t="s">
        <v>201</v>
      </c>
      <c r="D2790">
        <v>4.1820000000000004</v>
      </c>
      <c r="G2790" s="1" t="s">
        <v>78</v>
      </c>
      <c r="H2790" s="1" t="s">
        <v>622</v>
      </c>
      <c r="I2790" s="1" t="s">
        <v>448</v>
      </c>
      <c r="J2790">
        <v>5</v>
      </c>
      <c r="K2790" s="1" t="s">
        <v>954</v>
      </c>
      <c r="L2790">
        <v>7000</v>
      </c>
      <c r="M2790" s="18">
        <v>0.48067129629629629</v>
      </c>
      <c r="N2790">
        <v>0.72926679999999999</v>
      </c>
      <c r="O2790">
        <v>3.831</v>
      </c>
      <c r="Q2790" s="18">
        <v>0.40619212962962964</v>
      </c>
      <c r="R2790">
        <v>0.54595700000000003</v>
      </c>
      <c r="S2790" s="74">
        <v>3.5430000000000001</v>
      </c>
      <c r="U2790" s="26">
        <v>0.52164351851851853</v>
      </c>
      <c r="V2790">
        <v>0.64636870000000002</v>
      </c>
      <c r="W2790" s="1" t="s">
        <v>961</v>
      </c>
      <c r="AB2790" t="s">
        <v>85</v>
      </c>
      <c r="AC2790" t="s">
        <v>1286</v>
      </c>
      <c r="AD2790" s="8">
        <v>43393</v>
      </c>
      <c r="AE2790">
        <v>25</v>
      </c>
      <c r="AF2790" t="s">
        <v>150</v>
      </c>
      <c r="AG2790" t="s">
        <v>593</v>
      </c>
      <c r="AH2790" s="8">
        <v>43393</v>
      </c>
      <c r="AI2790">
        <v>26</v>
      </c>
      <c r="AJ2790">
        <v>6</v>
      </c>
      <c r="AK2790" s="53">
        <v>0.82638888888888884</v>
      </c>
      <c r="AL2790" s="8">
        <v>43398</v>
      </c>
      <c r="AM2790" s="53">
        <v>0.60416666666666663</v>
      </c>
    </row>
    <row r="2791" spans="1:49" x14ac:dyDescent="0.25">
      <c r="A2791">
        <v>38</v>
      </c>
      <c r="B2791" t="s">
        <v>230</v>
      </c>
      <c r="C2791" t="s">
        <v>201</v>
      </c>
      <c r="D2791">
        <v>6.726</v>
      </c>
      <c r="G2791" s="1" t="s">
        <v>78</v>
      </c>
      <c r="H2791" s="1" t="s">
        <v>622</v>
      </c>
      <c r="I2791" s="1" t="s">
        <v>448</v>
      </c>
      <c r="J2791">
        <v>5</v>
      </c>
      <c r="K2791" s="1" t="s">
        <v>954</v>
      </c>
      <c r="L2791">
        <v>7000</v>
      </c>
      <c r="M2791" s="18">
        <v>0.48151620370370374</v>
      </c>
      <c r="N2791" s="19">
        <v>7.6355220000000001E-2</v>
      </c>
      <c r="O2791">
        <v>6.5890000000000004</v>
      </c>
      <c r="Q2791" s="18">
        <v>0.40719907407407407</v>
      </c>
      <c r="R2791" s="19">
        <v>7.5137910000000002E-2</v>
      </c>
      <c r="W2791" s="1" t="s">
        <v>961</v>
      </c>
      <c r="AB2791" t="s">
        <v>86</v>
      </c>
      <c r="AC2791" t="s">
        <v>1287</v>
      </c>
      <c r="AF2791" t="s">
        <v>128</v>
      </c>
    </row>
    <row r="2792" spans="1:49" x14ac:dyDescent="0.25">
      <c r="A2792">
        <v>39</v>
      </c>
      <c r="B2792" t="s">
        <v>230</v>
      </c>
      <c r="C2792" t="s">
        <v>201</v>
      </c>
      <c r="D2792">
        <v>4.9429999999999996</v>
      </c>
      <c r="G2792" s="1" t="s">
        <v>78</v>
      </c>
      <c r="H2792" s="1" t="s">
        <v>622</v>
      </c>
      <c r="I2792" s="1" t="s">
        <v>448</v>
      </c>
      <c r="J2792">
        <v>5</v>
      </c>
      <c r="K2792" s="1" t="s">
        <v>954</v>
      </c>
      <c r="L2792">
        <v>7000</v>
      </c>
      <c r="M2792" s="18">
        <v>0.48236111111111107</v>
      </c>
      <c r="N2792">
        <v>0.26350590000000002</v>
      </c>
      <c r="O2792">
        <v>2.6080000000000001</v>
      </c>
      <c r="Q2792" s="18">
        <v>0.4079861111111111</v>
      </c>
      <c r="R2792">
        <v>0.2003268</v>
      </c>
      <c r="S2792" s="74">
        <v>1.7557</v>
      </c>
      <c r="U2792" s="26">
        <v>0.52252314814814815</v>
      </c>
      <c r="V2792" s="19">
        <v>6.2559319999999996E-3</v>
      </c>
      <c r="W2792" s="1" t="s">
        <v>961</v>
      </c>
      <c r="AB2792" t="s">
        <v>85</v>
      </c>
      <c r="AC2792" t="s">
        <v>1288</v>
      </c>
      <c r="AF2792" t="s">
        <v>144</v>
      </c>
    </row>
    <row r="2793" spans="1:49" x14ac:dyDescent="0.25">
      <c r="A2793">
        <v>40</v>
      </c>
      <c r="B2793" t="s">
        <v>230</v>
      </c>
      <c r="C2793" t="s">
        <v>201</v>
      </c>
      <c r="D2793">
        <v>9.9169999999999998</v>
      </c>
      <c r="G2793" s="1" t="s">
        <v>78</v>
      </c>
      <c r="H2793" s="1" t="s">
        <v>622</v>
      </c>
      <c r="I2793" s="1" t="s">
        <v>448</v>
      </c>
      <c r="J2793">
        <v>5</v>
      </c>
      <c r="K2793" s="1" t="s">
        <v>954</v>
      </c>
      <c r="L2793">
        <v>7000</v>
      </c>
      <c r="M2793" s="18">
        <v>0.48319444444444443</v>
      </c>
      <c r="N2793">
        <v>0.4124236</v>
      </c>
      <c r="O2793">
        <v>4.3499999999999996</v>
      </c>
      <c r="Q2793" s="18">
        <v>0.40909722222222222</v>
      </c>
      <c r="R2793" s="19">
        <v>1.048223E-2</v>
      </c>
      <c r="W2793" s="1" t="s">
        <v>961</v>
      </c>
      <c r="AB2793" t="s">
        <v>86</v>
      </c>
      <c r="AC2793" t="s">
        <v>1289</v>
      </c>
      <c r="AF2793" t="s">
        <v>301</v>
      </c>
    </row>
    <row r="2794" spans="1:49" x14ac:dyDescent="0.25">
      <c r="A2794">
        <v>41</v>
      </c>
      <c r="B2794" t="s">
        <v>230</v>
      </c>
      <c r="C2794" t="s">
        <v>201</v>
      </c>
      <c r="D2794">
        <v>4.0960000000000001</v>
      </c>
      <c r="G2794" s="1" t="s">
        <v>78</v>
      </c>
      <c r="H2794" s="1" t="s">
        <v>622</v>
      </c>
      <c r="I2794" s="1" t="s">
        <v>448</v>
      </c>
      <c r="J2794">
        <v>5</v>
      </c>
      <c r="K2794" s="1" t="s">
        <v>954</v>
      </c>
      <c r="L2794">
        <v>7000</v>
      </c>
      <c r="M2794" s="18">
        <v>0.4840740740740741</v>
      </c>
      <c r="N2794">
        <v>0.64540900000000001</v>
      </c>
      <c r="O2794">
        <v>3.4369999999999998</v>
      </c>
      <c r="Q2794" s="18">
        <v>0.4099652777777778</v>
      </c>
      <c r="R2794">
        <v>0.1943667</v>
      </c>
      <c r="S2794" s="74">
        <v>3.2120000000000002</v>
      </c>
      <c r="U2794" s="26">
        <v>0.52331018518518524</v>
      </c>
      <c r="V2794" s="19">
        <v>8.1864569999999998E-2</v>
      </c>
      <c r="W2794" s="1" t="s">
        <v>961</v>
      </c>
      <c r="AB2794" t="s">
        <v>85</v>
      </c>
      <c r="AC2794" t="s">
        <v>1290</v>
      </c>
      <c r="AF2794" t="s">
        <v>143</v>
      </c>
    </row>
    <row r="2795" spans="1:49" x14ac:dyDescent="0.25">
      <c r="A2795">
        <v>42</v>
      </c>
      <c r="B2795" t="s">
        <v>230</v>
      </c>
      <c r="C2795" t="s">
        <v>201</v>
      </c>
      <c r="D2795">
        <v>10.414</v>
      </c>
      <c r="G2795" s="1" t="s">
        <v>78</v>
      </c>
      <c r="H2795" s="1" t="s">
        <v>622</v>
      </c>
      <c r="I2795" s="1" t="s">
        <v>448</v>
      </c>
      <c r="J2795">
        <v>5</v>
      </c>
      <c r="K2795" s="1" t="s">
        <v>954</v>
      </c>
      <c r="L2795">
        <v>7000</v>
      </c>
      <c r="M2795" s="18">
        <v>0.48511574074074071</v>
      </c>
      <c r="N2795">
        <v>0.1307913</v>
      </c>
      <c r="O2795">
        <v>9.9359999999999999</v>
      </c>
      <c r="Q2795" s="18">
        <v>0.41091435185185188</v>
      </c>
      <c r="R2795" s="19">
        <v>8.8566389999999995E-2</v>
      </c>
      <c r="W2795" s="1" t="s">
        <v>961</v>
      </c>
      <c r="AB2795" t="s">
        <v>84</v>
      </c>
      <c r="AC2795" t="s">
        <v>1291</v>
      </c>
    </row>
    <row r="2796" spans="1:49" x14ac:dyDescent="0.25">
      <c r="A2796">
        <v>43</v>
      </c>
      <c r="B2796" t="s">
        <v>230</v>
      </c>
      <c r="C2796" t="s">
        <v>201</v>
      </c>
      <c r="D2796">
        <v>4.7389999999999999</v>
      </c>
      <c r="G2796" s="1" t="s">
        <v>78</v>
      </c>
      <c r="H2796" s="1" t="s">
        <v>622</v>
      </c>
      <c r="I2796" s="1" t="s">
        <v>448</v>
      </c>
      <c r="J2796">
        <v>5</v>
      </c>
      <c r="K2796" s="1" t="s">
        <v>954</v>
      </c>
      <c r="L2796">
        <v>7000</v>
      </c>
      <c r="M2796" s="18">
        <v>0.48614583333333333</v>
      </c>
      <c r="N2796" s="19">
        <v>3.6890770000000003E-2</v>
      </c>
      <c r="O2796">
        <v>4.7069999999999999</v>
      </c>
      <c r="Q2796" s="18">
        <v>0.4120138888888889</v>
      </c>
      <c r="R2796" s="19">
        <v>3.8843860000000001E-2</v>
      </c>
      <c r="W2796" s="1" t="s">
        <v>961</v>
      </c>
      <c r="AB2796" t="s">
        <v>86</v>
      </c>
      <c r="AC2796" t="s">
        <v>1292</v>
      </c>
      <c r="AF2796" t="s">
        <v>285</v>
      </c>
    </row>
    <row r="2797" spans="1:49" x14ac:dyDescent="0.25">
      <c r="A2797">
        <v>44</v>
      </c>
      <c r="B2797" t="s">
        <v>230</v>
      </c>
      <c r="C2797" t="s">
        <v>201</v>
      </c>
      <c r="D2797">
        <v>11.026999999999999</v>
      </c>
      <c r="G2797" s="1" t="s">
        <v>78</v>
      </c>
      <c r="H2797" s="1" t="s">
        <v>622</v>
      </c>
      <c r="I2797" s="1" t="s">
        <v>448</v>
      </c>
      <c r="J2797">
        <v>5</v>
      </c>
      <c r="K2797" s="1" t="s">
        <v>954</v>
      </c>
      <c r="L2797">
        <v>7000</v>
      </c>
      <c r="M2797" s="18">
        <v>0.48716435185185186</v>
      </c>
      <c r="N2797" s="19">
        <v>9.7510459999999993E-2</v>
      </c>
      <c r="O2797">
        <v>10.670999999999999</v>
      </c>
      <c r="Q2797" s="18">
        <v>0.4130092592592593</v>
      </c>
      <c r="R2797" s="19">
        <v>6.683414E-2</v>
      </c>
      <c r="W2797" s="1" t="s">
        <v>961</v>
      </c>
      <c r="AB2797" t="s">
        <v>86</v>
      </c>
      <c r="AC2797" t="s">
        <v>1293</v>
      </c>
      <c r="AF2797" t="s">
        <v>152</v>
      </c>
    </row>
    <row r="2798" spans="1:49" x14ac:dyDescent="0.25">
      <c r="A2798">
        <v>45</v>
      </c>
      <c r="B2798" t="s">
        <v>230</v>
      </c>
      <c r="C2798" t="s">
        <v>201</v>
      </c>
      <c r="D2798">
        <v>7.4470000000000001</v>
      </c>
      <c r="G2798" s="1" t="s">
        <v>78</v>
      </c>
      <c r="H2798" s="1" t="s">
        <v>622</v>
      </c>
      <c r="I2798" s="1" t="s">
        <v>448</v>
      </c>
      <c r="J2798">
        <v>5</v>
      </c>
      <c r="K2798" s="1" t="s">
        <v>954</v>
      </c>
      <c r="L2798">
        <v>7000</v>
      </c>
      <c r="M2798" s="18">
        <v>0.4883912037037037</v>
      </c>
      <c r="N2798">
        <v>0.81976570000000004</v>
      </c>
      <c r="O2798">
        <v>7.1310000000000002</v>
      </c>
      <c r="Q2798" s="18">
        <v>0.41408564814814813</v>
      </c>
      <c r="R2798">
        <v>0.72196839999999995</v>
      </c>
      <c r="S2798" s="74">
        <v>6.9370000000000003</v>
      </c>
      <c r="U2798" s="26">
        <v>0.52410879629629636</v>
      </c>
      <c r="V2798">
        <v>0.67834229999999995</v>
      </c>
      <c r="W2798" s="1" t="s">
        <v>961</v>
      </c>
      <c r="AB2798" t="s">
        <v>85</v>
      </c>
      <c r="AC2798" t="s">
        <v>1294</v>
      </c>
      <c r="AD2798" s="8">
        <v>43399</v>
      </c>
      <c r="AE2798">
        <v>31</v>
      </c>
      <c r="AF2798" t="s">
        <v>171</v>
      </c>
      <c r="AG2798" t="s">
        <v>956</v>
      </c>
      <c r="AH2798" s="8">
        <v>43399</v>
      </c>
      <c r="AI2798">
        <v>6</v>
      </c>
      <c r="AJ2798">
        <v>1</v>
      </c>
      <c r="AK2798" s="53">
        <v>0.44791666666666669</v>
      </c>
      <c r="AL2798" s="8">
        <v>43408</v>
      </c>
      <c r="AM2798" s="53">
        <v>0.85416666666666663</v>
      </c>
      <c r="AN2798" t="s">
        <v>1756</v>
      </c>
      <c r="AO2798">
        <v>5</v>
      </c>
      <c r="AP2798">
        <v>8</v>
      </c>
      <c r="AQ2798" s="8">
        <v>43408</v>
      </c>
      <c r="AR2798" s="53">
        <v>0.85416666666666663</v>
      </c>
      <c r="AS2798" s="8">
        <v>43516</v>
      </c>
      <c r="AT2798" s="53">
        <v>0.83333333333333337</v>
      </c>
      <c r="AV2798" s="8">
        <v>43516</v>
      </c>
      <c r="AW2798">
        <v>0</v>
      </c>
    </row>
    <row r="2799" spans="1:49" x14ac:dyDescent="0.25">
      <c r="A2799">
        <v>46</v>
      </c>
      <c r="B2799" t="s">
        <v>230</v>
      </c>
      <c r="C2799" t="s">
        <v>608</v>
      </c>
      <c r="G2799" s="1" t="s">
        <v>78</v>
      </c>
      <c r="H2799" s="1" t="s">
        <v>622</v>
      </c>
      <c r="I2799" s="1" t="s">
        <v>448</v>
      </c>
      <c r="J2799">
        <v>5</v>
      </c>
      <c r="K2799" s="1" t="s">
        <v>954</v>
      </c>
      <c r="L2799">
        <v>7000</v>
      </c>
      <c r="M2799" s="18">
        <v>0.48929398148148145</v>
      </c>
      <c r="N2799" s="19">
        <v>1.084282E-2</v>
      </c>
      <c r="Q2799" s="18">
        <v>0.41515046296296299</v>
      </c>
      <c r="R2799" s="19">
        <v>9.4097139999999996E-3</v>
      </c>
      <c r="U2799" s="26">
        <v>0.52498842592592598</v>
      </c>
      <c r="V2799" s="19">
        <v>6.2338089999999999E-3</v>
      </c>
      <c r="W2799" s="1" t="s">
        <v>961</v>
      </c>
    </row>
    <row r="2800" spans="1:49" x14ac:dyDescent="0.25">
      <c r="A2800">
        <v>47</v>
      </c>
      <c r="B2800" t="s">
        <v>230</v>
      </c>
      <c r="C2800" t="s">
        <v>608</v>
      </c>
      <c r="E2800" s="1" t="s">
        <v>1198</v>
      </c>
      <c r="G2800" s="1" t="s">
        <v>78</v>
      </c>
      <c r="H2800" s="1" t="s">
        <v>622</v>
      </c>
      <c r="I2800" s="1" t="s">
        <v>448</v>
      </c>
      <c r="J2800">
        <v>5</v>
      </c>
      <c r="K2800" s="1" t="s">
        <v>954</v>
      </c>
      <c r="L2800">
        <v>7000</v>
      </c>
      <c r="M2800" s="18">
        <v>0.49001157407407409</v>
      </c>
      <c r="N2800" s="19">
        <v>1.069224E-2</v>
      </c>
      <c r="P2800" s="53">
        <v>0.5541666666666667</v>
      </c>
      <c r="Q2800" s="18">
        <v>0.41597222222222219</v>
      </c>
      <c r="R2800" s="19">
        <v>8.7059819999999993E-3</v>
      </c>
      <c r="T2800" s="53">
        <v>0.79861111111111116</v>
      </c>
      <c r="U2800" s="26">
        <v>0.52559027777777778</v>
      </c>
      <c r="V2800" s="19">
        <v>6.194532E-3</v>
      </c>
      <c r="W2800" s="1" t="s">
        <v>961</v>
      </c>
    </row>
    <row r="2801" spans="1:49" x14ac:dyDescent="0.25">
      <c r="A2801">
        <v>1</v>
      </c>
      <c r="C2801" t="s">
        <v>201</v>
      </c>
      <c r="G2801" s="1" t="s">
        <v>187</v>
      </c>
      <c r="I2801" s="1" t="s">
        <v>82</v>
      </c>
      <c r="J2801">
        <v>20</v>
      </c>
      <c r="K2801" s="1" t="s">
        <v>60</v>
      </c>
      <c r="M2801" s="18"/>
      <c r="N2801" s="19"/>
      <c r="P2801" s="53"/>
      <c r="Q2801" s="18"/>
      <c r="R2801" s="19"/>
      <c r="T2801" s="53"/>
      <c r="U2801" s="26"/>
      <c r="V2801" s="19"/>
      <c r="W2801" s="1" t="s">
        <v>622</v>
      </c>
      <c r="AB2801" t="s">
        <v>85</v>
      </c>
      <c r="AC2801" t="s">
        <v>1705</v>
      </c>
      <c r="AF2801" t="s">
        <v>246</v>
      </c>
    </row>
    <row r="2802" spans="1:49" x14ac:dyDescent="0.25">
      <c r="A2802">
        <v>2</v>
      </c>
      <c r="C2802" t="s">
        <v>201</v>
      </c>
      <c r="G2802" s="1" t="s">
        <v>187</v>
      </c>
      <c r="I2802" s="1" t="s">
        <v>82</v>
      </c>
      <c r="J2802">
        <v>20</v>
      </c>
      <c r="K2802" s="1" t="s">
        <v>60</v>
      </c>
      <c r="M2802" s="18"/>
      <c r="N2802" s="19"/>
      <c r="P2802" s="53"/>
      <c r="Q2802" s="18"/>
      <c r="R2802" s="19"/>
      <c r="T2802" s="53"/>
      <c r="U2802" s="26"/>
      <c r="V2802" s="19"/>
      <c r="W2802" s="1" t="s">
        <v>622</v>
      </c>
      <c r="AB2802" t="s">
        <v>85</v>
      </c>
      <c r="AC2802" t="s">
        <v>1785</v>
      </c>
      <c r="AF2802" t="s">
        <v>245</v>
      </c>
    </row>
    <row r="2803" spans="1:49" x14ac:dyDescent="0.25">
      <c r="A2803">
        <v>3</v>
      </c>
      <c r="C2803" t="s">
        <v>58</v>
      </c>
      <c r="G2803" s="1" t="s">
        <v>187</v>
      </c>
      <c r="I2803" s="1" t="s">
        <v>82</v>
      </c>
      <c r="J2803">
        <v>20</v>
      </c>
      <c r="K2803" s="1" t="s">
        <v>60</v>
      </c>
      <c r="M2803" s="18"/>
      <c r="N2803" s="19"/>
      <c r="P2803" s="53"/>
      <c r="Q2803" s="18"/>
      <c r="R2803" s="19"/>
      <c r="T2803" s="53"/>
      <c r="U2803" s="26"/>
      <c r="V2803" s="19"/>
      <c r="W2803" s="1" t="s">
        <v>622</v>
      </c>
    </row>
    <row r="2804" spans="1:49" x14ac:dyDescent="0.25">
      <c r="A2804">
        <v>4</v>
      </c>
      <c r="C2804" t="s">
        <v>58</v>
      </c>
      <c r="G2804" s="1" t="s">
        <v>187</v>
      </c>
      <c r="I2804" s="1" t="s">
        <v>82</v>
      </c>
      <c r="J2804">
        <v>20</v>
      </c>
      <c r="K2804" s="1" t="s">
        <v>60</v>
      </c>
      <c r="M2804" s="18"/>
      <c r="N2804" s="19"/>
      <c r="P2804" s="53"/>
      <c r="Q2804" s="18"/>
      <c r="R2804" s="19"/>
      <c r="T2804" s="53"/>
      <c r="U2804" s="26"/>
      <c r="V2804" s="19"/>
      <c r="W2804" s="1" t="s">
        <v>622</v>
      </c>
      <c r="AB2804" t="s">
        <v>85</v>
      </c>
      <c r="AC2804" t="s">
        <v>1829</v>
      </c>
      <c r="AD2804" s="8">
        <v>43452</v>
      </c>
      <c r="AE2804" s="83">
        <f>AD2804-I2804</f>
        <v>89</v>
      </c>
      <c r="AF2804" t="s">
        <v>161</v>
      </c>
      <c r="AG2804" t="s">
        <v>956</v>
      </c>
      <c r="AN2804" t="s">
        <v>1808</v>
      </c>
      <c r="AV2804" s="8">
        <v>43454</v>
      </c>
      <c r="AW2804">
        <v>0</v>
      </c>
    </row>
    <row r="2805" spans="1:49" x14ac:dyDescent="0.25">
      <c r="A2805">
        <v>1</v>
      </c>
      <c r="C2805" t="s">
        <v>201</v>
      </c>
      <c r="G2805" s="1" t="s">
        <v>187</v>
      </c>
      <c r="I2805" s="1" t="s">
        <v>197</v>
      </c>
      <c r="J2805">
        <v>21</v>
      </c>
      <c r="K2805" s="1" t="s">
        <v>60</v>
      </c>
      <c r="W2805" s="1" t="s">
        <v>623</v>
      </c>
      <c r="AB2805" t="s">
        <v>85</v>
      </c>
      <c r="AC2805" t="str">
        <f>"A2-21"&amp;AB2805&amp;"-"&amp;AF2805</f>
        <v>A2-21RT-A1</v>
      </c>
      <c r="AD2805" s="8">
        <v>43397</v>
      </c>
      <c r="AE2805">
        <v>33</v>
      </c>
      <c r="AF2805" t="s">
        <v>247</v>
      </c>
      <c r="AG2805" t="s">
        <v>956</v>
      </c>
      <c r="AH2805" s="8">
        <v>43400</v>
      </c>
      <c r="AI2805">
        <v>5</v>
      </c>
      <c r="AJ2805">
        <v>2</v>
      </c>
      <c r="AK2805" s="53">
        <v>2.0833333333333332E-2</v>
      </c>
      <c r="AL2805" s="8">
        <v>43437</v>
      </c>
      <c r="AM2805" s="53">
        <v>0.56944444444444442</v>
      </c>
      <c r="AV2805" s="8">
        <v>43437</v>
      </c>
      <c r="AW2805">
        <v>0</v>
      </c>
    </row>
    <row r="2806" spans="1:49" x14ac:dyDescent="0.25">
      <c r="A2806">
        <v>2</v>
      </c>
      <c r="C2806" t="s">
        <v>58</v>
      </c>
      <c r="G2806" s="1" t="s">
        <v>78</v>
      </c>
      <c r="I2806" s="1" t="s">
        <v>197</v>
      </c>
      <c r="J2806">
        <v>1</v>
      </c>
      <c r="K2806" s="1" t="s">
        <v>60</v>
      </c>
      <c r="W2806" s="1" t="s">
        <v>623</v>
      </c>
      <c r="AB2806" t="s">
        <v>85</v>
      </c>
      <c r="AC2806" t="str">
        <f>"A2-1"&amp;AB2806&amp;"-"&amp;AF2806</f>
        <v>A2-1RT-A2</v>
      </c>
      <c r="AF2806" t="s">
        <v>120</v>
      </c>
    </row>
    <row r="2807" spans="1:49" x14ac:dyDescent="0.25">
      <c r="A2807">
        <v>3</v>
      </c>
      <c r="C2807" t="s">
        <v>58</v>
      </c>
      <c r="G2807" s="1" t="s">
        <v>187</v>
      </c>
      <c r="I2807" s="1" t="s">
        <v>197</v>
      </c>
      <c r="J2807">
        <v>21</v>
      </c>
      <c r="K2807" s="1" t="s">
        <v>60</v>
      </c>
      <c r="W2807" s="1" t="s">
        <v>623</v>
      </c>
      <c r="AB2807" t="s">
        <v>85</v>
      </c>
      <c r="AC2807" t="str">
        <f t="shared" ref="AC2807:AC2825" si="54">"A2-21"&amp;AB2807&amp;"-"&amp;AF2807</f>
        <v>A2-21RT-A3</v>
      </c>
      <c r="AF2807" t="s">
        <v>245</v>
      </c>
    </row>
    <row r="2808" spans="1:49" x14ac:dyDescent="0.25">
      <c r="A2808">
        <v>4</v>
      </c>
      <c r="C2808" t="s">
        <v>58</v>
      </c>
      <c r="G2808" s="1" t="s">
        <v>187</v>
      </c>
      <c r="I2808" s="1" t="s">
        <v>197</v>
      </c>
      <c r="J2808">
        <v>21</v>
      </c>
      <c r="K2808" s="1" t="s">
        <v>60</v>
      </c>
      <c r="W2808" s="1" t="s">
        <v>623</v>
      </c>
      <c r="AB2808" t="s">
        <v>85</v>
      </c>
      <c r="AC2808" t="str">
        <f t="shared" si="54"/>
        <v>A2-21RT-A4</v>
      </c>
      <c r="AF2808" t="s">
        <v>252</v>
      </c>
    </row>
    <row r="2809" spans="1:49" x14ac:dyDescent="0.25">
      <c r="A2809">
        <v>5</v>
      </c>
      <c r="C2809" t="s">
        <v>58</v>
      </c>
      <c r="G2809" s="1" t="s">
        <v>187</v>
      </c>
      <c r="I2809" s="1" t="s">
        <v>197</v>
      </c>
      <c r="J2809">
        <v>21</v>
      </c>
      <c r="K2809" s="1" t="s">
        <v>60</v>
      </c>
      <c r="W2809" s="1" t="s">
        <v>623</v>
      </c>
      <c r="AB2809" t="s">
        <v>85</v>
      </c>
      <c r="AC2809" t="str">
        <f t="shared" si="54"/>
        <v>A2-21RT-A5</v>
      </c>
      <c r="AF2809" t="s">
        <v>246</v>
      </c>
    </row>
    <row r="2810" spans="1:49" x14ac:dyDescent="0.25">
      <c r="A2810">
        <v>6</v>
      </c>
      <c r="C2810" t="s">
        <v>58</v>
      </c>
      <c r="G2810" s="1" t="s">
        <v>187</v>
      </c>
      <c r="I2810" s="1" t="s">
        <v>197</v>
      </c>
      <c r="J2810">
        <v>21</v>
      </c>
      <c r="K2810" s="1" t="s">
        <v>60</v>
      </c>
      <c r="W2810" s="1" t="s">
        <v>623</v>
      </c>
      <c r="AB2810" t="s">
        <v>85</v>
      </c>
      <c r="AC2810" t="str">
        <f t="shared" si="54"/>
        <v>A2-21RT-A6</v>
      </c>
      <c r="AF2810" t="s">
        <v>244</v>
      </c>
    </row>
    <row r="2811" spans="1:49" x14ac:dyDescent="0.25">
      <c r="A2811">
        <v>7</v>
      </c>
      <c r="C2811" t="s">
        <v>58</v>
      </c>
      <c r="G2811" s="1" t="s">
        <v>187</v>
      </c>
      <c r="I2811" s="1" t="s">
        <v>197</v>
      </c>
      <c r="J2811">
        <v>21</v>
      </c>
      <c r="K2811" s="1" t="s">
        <v>60</v>
      </c>
      <c r="W2811" s="1" t="s">
        <v>623</v>
      </c>
      <c r="AB2811" t="s">
        <v>85</v>
      </c>
      <c r="AC2811" t="str">
        <f t="shared" si="54"/>
        <v>A2-21RT-A7</v>
      </c>
      <c r="AF2811" t="s">
        <v>164</v>
      </c>
    </row>
    <row r="2812" spans="1:49" x14ac:dyDescent="0.25">
      <c r="A2812">
        <v>8</v>
      </c>
      <c r="C2812" t="s">
        <v>58</v>
      </c>
      <c r="G2812" s="1" t="s">
        <v>187</v>
      </c>
      <c r="I2812" s="1" t="s">
        <v>197</v>
      </c>
      <c r="J2812">
        <v>21</v>
      </c>
      <c r="K2812" s="1" t="s">
        <v>60</v>
      </c>
      <c r="W2812" s="1" t="s">
        <v>623</v>
      </c>
      <c r="AB2812" t="s">
        <v>85</v>
      </c>
      <c r="AC2812" t="str">
        <f t="shared" si="54"/>
        <v>A2-21RT-A8</v>
      </c>
      <c r="AD2812" s="8">
        <v>43397</v>
      </c>
      <c r="AE2812">
        <v>33</v>
      </c>
      <c r="AF2812" t="s">
        <v>166</v>
      </c>
      <c r="AG2812" t="s">
        <v>956</v>
      </c>
      <c r="AH2812" s="8">
        <v>43400</v>
      </c>
      <c r="AI2812">
        <v>4</v>
      </c>
      <c r="AJ2812">
        <v>2</v>
      </c>
      <c r="AK2812" s="53">
        <v>2.0833333333333332E-2</v>
      </c>
      <c r="AL2812" s="8">
        <v>43468</v>
      </c>
      <c r="AM2812" s="53">
        <v>0.83333333333333337</v>
      </c>
      <c r="AO2812">
        <v>3</v>
      </c>
      <c r="AP2812">
        <v>5</v>
      </c>
      <c r="AQ2812" s="8">
        <v>43468</v>
      </c>
      <c r="AR2812" s="53">
        <v>0.83333333333333337</v>
      </c>
      <c r="AU2812" t="s">
        <v>1839</v>
      </c>
    </row>
    <row r="2813" spans="1:49" x14ac:dyDescent="0.25">
      <c r="A2813">
        <v>9</v>
      </c>
      <c r="C2813" t="s">
        <v>58</v>
      </c>
      <c r="G2813" s="1" t="s">
        <v>187</v>
      </c>
      <c r="I2813" s="1" t="s">
        <v>197</v>
      </c>
      <c r="J2813">
        <v>21</v>
      </c>
      <c r="K2813" s="1" t="s">
        <v>60</v>
      </c>
      <c r="W2813" s="1" t="s">
        <v>623</v>
      </c>
      <c r="AB2813" t="s">
        <v>85</v>
      </c>
      <c r="AC2813" t="str">
        <f t="shared" si="54"/>
        <v>A2-21RT-A9</v>
      </c>
      <c r="AF2813" t="s">
        <v>133</v>
      </c>
    </row>
    <row r="2814" spans="1:49" x14ac:dyDescent="0.25">
      <c r="A2814">
        <v>10</v>
      </c>
      <c r="C2814" t="s">
        <v>58</v>
      </c>
      <c r="G2814" s="1" t="s">
        <v>187</v>
      </c>
      <c r="I2814" s="1" t="s">
        <v>197</v>
      </c>
      <c r="J2814">
        <v>21</v>
      </c>
      <c r="K2814" s="1" t="s">
        <v>60</v>
      </c>
      <c r="W2814" s="1" t="s">
        <v>623</v>
      </c>
      <c r="AB2814" t="s">
        <v>85</v>
      </c>
      <c r="AC2814" t="str">
        <f t="shared" si="54"/>
        <v>A2-21RT-A10</v>
      </c>
      <c r="AF2814" t="s">
        <v>138</v>
      </c>
    </row>
    <row r="2815" spans="1:49" x14ac:dyDescent="0.25">
      <c r="A2815">
        <v>11</v>
      </c>
      <c r="C2815" t="s">
        <v>201</v>
      </c>
      <c r="G2815" s="1" t="s">
        <v>187</v>
      </c>
      <c r="I2815" s="1" t="s">
        <v>197</v>
      </c>
      <c r="J2815">
        <v>21</v>
      </c>
      <c r="K2815" s="1" t="s">
        <v>60</v>
      </c>
      <c r="W2815" s="1" t="s">
        <v>623</v>
      </c>
      <c r="AB2815" t="s">
        <v>86</v>
      </c>
      <c r="AC2815" t="str">
        <f t="shared" si="54"/>
        <v>A2-21SO-A1</v>
      </c>
      <c r="AF2815" t="s">
        <v>247</v>
      </c>
    </row>
    <row r="2816" spans="1:49" x14ac:dyDescent="0.25">
      <c r="A2816">
        <v>12</v>
      </c>
      <c r="C2816" t="s">
        <v>201</v>
      </c>
      <c r="G2816" s="1" t="s">
        <v>187</v>
      </c>
      <c r="I2816" s="1" t="s">
        <v>197</v>
      </c>
      <c r="J2816">
        <v>21</v>
      </c>
      <c r="K2816" s="1" t="s">
        <v>60</v>
      </c>
      <c r="W2816" s="1" t="s">
        <v>623</v>
      </c>
      <c r="AB2816" t="s">
        <v>86</v>
      </c>
      <c r="AC2816" t="str">
        <f t="shared" si="54"/>
        <v>A2-21SO-A2</v>
      </c>
      <c r="AF2816" t="s">
        <v>120</v>
      </c>
    </row>
    <row r="2817" spans="1:49" x14ac:dyDescent="0.25">
      <c r="A2817">
        <v>13</v>
      </c>
      <c r="C2817" t="s">
        <v>58</v>
      </c>
      <c r="G2817" s="1" t="s">
        <v>187</v>
      </c>
      <c r="I2817" s="1" t="s">
        <v>197</v>
      </c>
      <c r="J2817">
        <v>21</v>
      </c>
      <c r="K2817" s="1" t="s">
        <v>60</v>
      </c>
      <c r="W2817" s="1" t="s">
        <v>623</v>
      </c>
      <c r="AB2817" t="s">
        <v>86</v>
      </c>
      <c r="AC2817" t="str">
        <f t="shared" si="54"/>
        <v>A2-21SO-A3</v>
      </c>
      <c r="AF2817" t="s">
        <v>245</v>
      </c>
    </row>
    <row r="2818" spans="1:49" x14ac:dyDescent="0.25">
      <c r="A2818">
        <v>14</v>
      </c>
      <c r="C2818" t="s">
        <v>58</v>
      </c>
      <c r="G2818" s="1" t="s">
        <v>187</v>
      </c>
      <c r="I2818" s="1" t="s">
        <v>197</v>
      </c>
      <c r="J2818">
        <v>21</v>
      </c>
      <c r="K2818" s="1" t="s">
        <v>60</v>
      </c>
      <c r="W2818" s="1" t="s">
        <v>623</v>
      </c>
      <c r="AB2818" t="s">
        <v>86</v>
      </c>
      <c r="AC2818" t="str">
        <f t="shared" si="54"/>
        <v>A2-21SO-A4</v>
      </c>
      <c r="AF2818" t="s">
        <v>252</v>
      </c>
    </row>
    <row r="2819" spans="1:49" x14ac:dyDescent="0.25">
      <c r="A2819">
        <v>15</v>
      </c>
      <c r="C2819" t="s">
        <v>58</v>
      </c>
      <c r="G2819" s="1" t="s">
        <v>187</v>
      </c>
      <c r="I2819" s="1" t="s">
        <v>197</v>
      </c>
      <c r="J2819">
        <v>21</v>
      </c>
      <c r="K2819" s="1" t="s">
        <v>60</v>
      </c>
      <c r="W2819" s="1" t="s">
        <v>623</v>
      </c>
      <c r="AB2819" t="s">
        <v>86</v>
      </c>
      <c r="AC2819" t="str">
        <f t="shared" si="54"/>
        <v>A2-21SO-A5</v>
      </c>
      <c r="AF2819" t="s">
        <v>246</v>
      </c>
    </row>
    <row r="2820" spans="1:49" x14ac:dyDescent="0.25">
      <c r="A2820">
        <v>16</v>
      </c>
      <c r="C2820" t="s">
        <v>58</v>
      </c>
      <c r="G2820" s="1" t="s">
        <v>187</v>
      </c>
      <c r="I2820" s="1" t="s">
        <v>197</v>
      </c>
      <c r="J2820">
        <v>21</v>
      </c>
      <c r="K2820" s="1" t="s">
        <v>60</v>
      </c>
      <c r="W2820" s="1" t="s">
        <v>623</v>
      </c>
      <c r="AB2820" t="s">
        <v>86</v>
      </c>
      <c r="AC2820" t="str">
        <f t="shared" si="54"/>
        <v>A2-21SO-A6</v>
      </c>
      <c r="AF2820" t="s">
        <v>244</v>
      </c>
    </row>
    <row r="2821" spans="1:49" x14ac:dyDescent="0.25">
      <c r="A2821">
        <v>17</v>
      </c>
      <c r="C2821" t="s">
        <v>58</v>
      </c>
      <c r="G2821" s="1" t="s">
        <v>187</v>
      </c>
      <c r="I2821" s="1" t="s">
        <v>197</v>
      </c>
      <c r="J2821">
        <v>21</v>
      </c>
      <c r="K2821" s="1" t="s">
        <v>60</v>
      </c>
      <c r="W2821" s="1" t="s">
        <v>623</v>
      </c>
      <c r="AB2821" t="s">
        <v>86</v>
      </c>
      <c r="AC2821" t="str">
        <f t="shared" si="54"/>
        <v>A2-21SO-A7</v>
      </c>
      <c r="AF2821" t="s">
        <v>164</v>
      </c>
    </row>
    <row r="2822" spans="1:49" x14ac:dyDescent="0.25">
      <c r="A2822">
        <v>18</v>
      </c>
      <c r="C2822" t="s">
        <v>58</v>
      </c>
      <c r="G2822" s="1" t="s">
        <v>187</v>
      </c>
      <c r="I2822" s="1" t="s">
        <v>197</v>
      </c>
      <c r="J2822">
        <v>21</v>
      </c>
      <c r="K2822" s="1" t="s">
        <v>60</v>
      </c>
      <c r="W2822" s="1" t="s">
        <v>623</v>
      </c>
      <c r="AB2822" t="s">
        <v>86</v>
      </c>
      <c r="AC2822" t="str">
        <f t="shared" si="54"/>
        <v>A2-21SO-A8</v>
      </c>
      <c r="AF2822" t="s">
        <v>166</v>
      </c>
    </row>
    <row r="2823" spans="1:49" x14ac:dyDescent="0.25">
      <c r="A2823">
        <v>19</v>
      </c>
      <c r="C2823" t="s">
        <v>58</v>
      </c>
      <c r="G2823" s="1" t="s">
        <v>187</v>
      </c>
      <c r="I2823" s="1" t="s">
        <v>197</v>
      </c>
      <c r="J2823">
        <v>21</v>
      </c>
      <c r="K2823" s="1" t="s">
        <v>60</v>
      </c>
      <c r="W2823" s="1" t="s">
        <v>623</v>
      </c>
      <c r="AB2823" t="s">
        <v>86</v>
      </c>
      <c r="AC2823" t="str">
        <f t="shared" si="54"/>
        <v>A2-21SO-A9</v>
      </c>
      <c r="AF2823" t="s">
        <v>133</v>
      </c>
    </row>
    <row r="2824" spans="1:49" x14ac:dyDescent="0.25">
      <c r="A2824">
        <v>20</v>
      </c>
      <c r="C2824" t="s">
        <v>58</v>
      </c>
      <c r="G2824" s="1" t="s">
        <v>187</v>
      </c>
      <c r="I2824" s="1" t="s">
        <v>197</v>
      </c>
      <c r="J2824">
        <v>21</v>
      </c>
      <c r="K2824" s="1" t="s">
        <v>60</v>
      </c>
      <c r="W2824" s="1" t="s">
        <v>623</v>
      </c>
      <c r="AB2824" t="s">
        <v>86</v>
      </c>
      <c r="AC2824" t="str">
        <f t="shared" si="54"/>
        <v>A2-21SO-A10</v>
      </c>
      <c r="AF2824" t="s">
        <v>138</v>
      </c>
    </row>
    <row r="2825" spans="1:49" x14ac:dyDescent="0.25">
      <c r="C2825" t="s">
        <v>58</v>
      </c>
      <c r="G2825" s="1" t="s">
        <v>187</v>
      </c>
      <c r="I2825" s="1" t="s">
        <v>197</v>
      </c>
      <c r="J2825">
        <v>21</v>
      </c>
      <c r="K2825" s="1" t="s">
        <v>60</v>
      </c>
      <c r="W2825" s="1" t="s">
        <v>623</v>
      </c>
      <c r="AB2825" t="s">
        <v>85</v>
      </c>
      <c r="AC2825" t="str">
        <f t="shared" si="54"/>
        <v>A2-21RT-C2</v>
      </c>
      <c r="AD2825" s="8">
        <v>43425</v>
      </c>
      <c r="AE2825" s="83">
        <f>AD2825-I2825</f>
        <v>61</v>
      </c>
      <c r="AF2825" t="s">
        <v>149</v>
      </c>
      <c r="AG2825" t="s">
        <v>956</v>
      </c>
      <c r="AH2825" s="8">
        <v>43425</v>
      </c>
      <c r="AI2825">
        <v>17</v>
      </c>
      <c r="AJ2825">
        <v>2</v>
      </c>
      <c r="AK2825" s="53">
        <v>0.68194444444444446</v>
      </c>
      <c r="AL2825" s="8">
        <v>43435</v>
      </c>
      <c r="AM2825" s="53">
        <v>0.83333333333333337</v>
      </c>
      <c r="AO2825">
        <v>3</v>
      </c>
      <c r="AP2825">
        <v>9</v>
      </c>
      <c r="AQ2825" s="8">
        <v>43435</v>
      </c>
      <c r="AR2825" s="53">
        <v>0.83333333333333337</v>
      </c>
      <c r="AS2825" s="8">
        <v>43516</v>
      </c>
      <c r="AT2825" s="53">
        <v>0.83333333333333337</v>
      </c>
      <c r="AV2825" s="8">
        <v>43516</v>
      </c>
      <c r="AW2825">
        <v>0</v>
      </c>
    </row>
    <row r="2826" spans="1:49" x14ac:dyDescent="0.25">
      <c r="A2826">
        <v>1</v>
      </c>
      <c r="C2826" t="s">
        <v>201</v>
      </c>
      <c r="G2826" s="1" t="s">
        <v>187</v>
      </c>
      <c r="I2826" s="1" t="s">
        <v>197</v>
      </c>
      <c r="J2826">
        <v>1</v>
      </c>
      <c r="K2826" s="1" t="s">
        <v>954</v>
      </c>
      <c r="W2826" s="1" t="s">
        <v>623</v>
      </c>
      <c r="AB2826" t="s">
        <v>85</v>
      </c>
      <c r="AC2826" t="s">
        <v>1590</v>
      </c>
      <c r="AD2826" s="8">
        <v>43384</v>
      </c>
      <c r="AE2826">
        <v>20</v>
      </c>
      <c r="AG2826" t="s">
        <v>593</v>
      </c>
      <c r="AH2826" s="8">
        <f>AD2826</f>
        <v>43384</v>
      </c>
      <c r="AI2826">
        <v>3</v>
      </c>
      <c r="AJ2826">
        <v>6</v>
      </c>
      <c r="AK2826" s="53">
        <v>0.58333333333333337</v>
      </c>
      <c r="AL2826" s="8">
        <v>43391</v>
      </c>
      <c r="AM2826" s="53">
        <v>0.82638888888888884</v>
      </c>
      <c r="AO2826">
        <v>7</v>
      </c>
      <c r="AP2826">
        <v>6</v>
      </c>
      <c r="AQ2826" s="8">
        <v>43391</v>
      </c>
      <c r="AR2826" s="53">
        <v>0.82638888888888884</v>
      </c>
      <c r="AS2826" s="8">
        <v>43430</v>
      </c>
      <c r="AT2826" s="53">
        <v>0.86111111111111116</v>
      </c>
      <c r="AU2826" t="s">
        <v>1793</v>
      </c>
      <c r="AV2826" s="8">
        <v>43430</v>
      </c>
      <c r="AW2826">
        <v>0</v>
      </c>
    </row>
    <row r="2827" spans="1:49" x14ac:dyDescent="0.25">
      <c r="A2827">
        <v>2</v>
      </c>
      <c r="C2827" t="s">
        <v>201</v>
      </c>
      <c r="G2827" s="1" t="s">
        <v>187</v>
      </c>
      <c r="I2827" s="1" t="s">
        <v>197</v>
      </c>
      <c r="J2827">
        <v>1</v>
      </c>
      <c r="K2827" s="1" t="s">
        <v>954</v>
      </c>
      <c r="W2827" s="1" t="s">
        <v>623</v>
      </c>
      <c r="AB2827" t="s">
        <v>85</v>
      </c>
      <c r="AC2827" t="s">
        <v>1649</v>
      </c>
      <c r="AD2827" s="8">
        <v>43389</v>
      </c>
      <c r="AE2827">
        <v>25</v>
      </c>
      <c r="AG2827" t="s">
        <v>593</v>
      </c>
      <c r="AH2827" s="8">
        <f t="shared" ref="AH2827:AH2868" si="55">AD2827</f>
        <v>43389</v>
      </c>
      <c r="AI2827">
        <v>7</v>
      </c>
      <c r="AJ2827">
        <v>2</v>
      </c>
      <c r="AK2827" s="53">
        <v>0.83333333333333337</v>
      </c>
      <c r="AL2827" s="8">
        <v>43397</v>
      </c>
      <c r="AM2827" s="53">
        <v>0.83333333333333337</v>
      </c>
      <c r="AN2827" t="s">
        <v>1745</v>
      </c>
      <c r="AV2827" s="8">
        <v>43397</v>
      </c>
      <c r="AW2827">
        <v>1</v>
      </c>
    </row>
    <row r="2828" spans="1:49" x14ac:dyDescent="0.25">
      <c r="A2828">
        <v>3</v>
      </c>
      <c r="C2828" t="s">
        <v>201</v>
      </c>
      <c r="G2828" s="1" t="s">
        <v>187</v>
      </c>
      <c r="I2828" s="1" t="s">
        <v>197</v>
      </c>
      <c r="J2828">
        <v>1</v>
      </c>
      <c r="K2828" s="1" t="s">
        <v>954</v>
      </c>
      <c r="W2828" s="1" t="s">
        <v>623</v>
      </c>
      <c r="AB2828" t="s">
        <v>85</v>
      </c>
      <c r="AC2828" t="s">
        <v>1650</v>
      </c>
      <c r="AD2828" s="8">
        <v>43389</v>
      </c>
      <c r="AE2828">
        <v>25</v>
      </c>
      <c r="AG2828" t="s">
        <v>593</v>
      </c>
      <c r="AH2828" s="8">
        <f t="shared" si="55"/>
        <v>43389</v>
      </c>
      <c r="AI2828">
        <v>13</v>
      </c>
      <c r="AJ2828">
        <v>1</v>
      </c>
      <c r="AK2828" s="53">
        <v>0.83333333333333337</v>
      </c>
      <c r="AL2828" s="8">
        <v>43397</v>
      </c>
      <c r="AM2828" s="53">
        <v>0.83333333333333337</v>
      </c>
      <c r="AN2828" t="s">
        <v>1745</v>
      </c>
      <c r="AV2828" s="8">
        <v>43397</v>
      </c>
      <c r="AW2828">
        <v>1</v>
      </c>
    </row>
    <row r="2829" spans="1:49" x14ac:dyDescent="0.25">
      <c r="A2829">
        <v>4</v>
      </c>
      <c r="C2829" t="s">
        <v>201</v>
      </c>
      <c r="G2829" s="1" t="s">
        <v>187</v>
      </c>
      <c r="I2829" s="1" t="s">
        <v>197</v>
      </c>
      <c r="J2829">
        <v>1</v>
      </c>
      <c r="K2829" s="1" t="s">
        <v>954</v>
      </c>
      <c r="W2829" s="1" t="s">
        <v>623</v>
      </c>
      <c r="AB2829" t="s">
        <v>85</v>
      </c>
      <c r="AC2829" t="s">
        <v>1651</v>
      </c>
      <c r="AD2829" s="8">
        <v>43389</v>
      </c>
      <c r="AE2829">
        <v>25</v>
      </c>
      <c r="AG2829" t="s">
        <v>593</v>
      </c>
      <c r="AH2829" s="8">
        <f t="shared" si="55"/>
        <v>43389</v>
      </c>
      <c r="AI2829">
        <v>15</v>
      </c>
      <c r="AJ2829">
        <v>2</v>
      </c>
      <c r="AK2829" s="53">
        <v>0.83333333333333304</v>
      </c>
      <c r="AL2829" s="8">
        <v>43397</v>
      </c>
      <c r="AM2829" s="53">
        <v>0.83333333333333337</v>
      </c>
      <c r="AN2829" t="s">
        <v>1745</v>
      </c>
      <c r="AV2829" s="8">
        <v>43397</v>
      </c>
      <c r="AW2829">
        <v>1</v>
      </c>
    </row>
    <row r="2830" spans="1:49" x14ac:dyDescent="0.25">
      <c r="A2830">
        <v>5</v>
      </c>
      <c r="C2830" t="s">
        <v>201</v>
      </c>
      <c r="G2830" s="1" t="s">
        <v>187</v>
      </c>
      <c r="I2830" s="1" t="s">
        <v>197</v>
      </c>
      <c r="J2830">
        <v>1</v>
      </c>
      <c r="K2830" s="1" t="s">
        <v>954</v>
      </c>
      <c r="W2830" s="1" t="s">
        <v>623</v>
      </c>
      <c r="AB2830" t="s">
        <v>85</v>
      </c>
      <c r="AC2830" t="s">
        <v>1652</v>
      </c>
      <c r="AD2830" s="8">
        <v>43389</v>
      </c>
      <c r="AE2830">
        <v>25</v>
      </c>
      <c r="AG2830" t="s">
        <v>593</v>
      </c>
      <c r="AH2830" s="8">
        <f t="shared" si="55"/>
        <v>43389</v>
      </c>
      <c r="AI2830">
        <v>18</v>
      </c>
      <c r="AJ2830">
        <v>2</v>
      </c>
      <c r="AK2830" s="53">
        <v>0.83333333333333304</v>
      </c>
      <c r="AL2830" s="8">
        <v>43397</v>
      </c>
      <c r="AM2830" s="53">
        <v>0.83333333333333337</v>
      </c>
      <c r="AN2830" t="s">
        <v>1745</v>
      </c>
      <c r="AV2830" s="8">
        <v>43397</v>
      </c>
      <c r="AW2830">
        <v>1</v>
      </c>
    </row>
    <row r="2831" spans="1:49" x14ac:dyDescent="0.25">
      <c r="A2831">
        <v>6</v>
      </c>
      <c r="C2831" t="s">
        <v>201</v>
      </c>
      <c r="G2831" s="1" t="s">
        <v>187</v>
      </c>
      <c r="I2831" s="1" t="s">
        <v>197</v>
      </c>
      <c r="J2831">
        <v>1</v>
      </c>
      <c r="K2831" s="1" t="s">
        <v>954</v>
      </c>
      <c r="W2831" s="1" t="s">
        <v>623</v>
      </c>
      <c r="AB2831" t="s">
        <v>85</v>
      </c>
      <c r="AC2831" t="s">
        <v>1653</v>
      </c>
      <c r="AD2831" s="8">
        <v>43389</v>
      </c>
      <c r="AE2831">
        <v>25</v>
      </c>
      <c r="AG2831" t="s">
        <v>593</v>
      </c>
      <c r="AH2831" s="8">
        <f t="shared" si="55"/>
        <v>43389</v>
      </c>
      <c r="AI2831">
        <v>12</v>
      </c>
      <c r="AJ2831">
        <v>1</v>
      </c>
      <c r="AK2831" s="53">
        <v>0.83333333333333304</v>
      </c>
      <c r="AL2831" s="8">
        <v>43397</v>
      </c>
      <c r="AM2831" s="53">
        <v>0.83333333333333337</v>
      </c>
      <c r="AN2831" t="s">
        <v>1745</v>
      </c>
      <c r="AV2831" s="8">
        <v>43397</v>
      </c>
      <c r="AW2831">
        <v>1</v>
      </c>
    </row>
    <row r="2832" spans="1:49" x14ac:dyDescent="0.25">
      <c r="A2832">
        <v>7</v>
      </c>
      <c r="C2832" t="s">
        <v>201</v>
      </c>
      <c r="G2832" s="1" t="s">
        <v>187</v>
      </c>
      <c r="I2832" s="1" t="s">
        <v>197</v>
      </c>
      <c r="J2832">
        <v>1</v>
      </c>
      <c r="K2832" s="1" t="s">
        <v>954</v>
      </c>
      <c r="W2832" s="1" t="s">
        <v>623</v>
      </c>
      <c r="AB2832" t="s">
        <v>85</v>
      </c>
      <c r="AC2832" t="s">
        <v>1654</v>
      </c>
      <c r="AD2832" s="8">
        <v>43389</v>
      </c>
      <c r="AE2832">
        <v>25</v>
      </c>
      <c r="AG2832" t="s">
        <v>593</v>
      </c>
      <c r="AH2832" s="8">
        <f t="shared" si="55"/>
        <v>43389</v>
      </c>
      <c r="AI2832">
        <v>25</v>
      </c>
      <c r="AJ2832">
        <v>6</v>
      </c>
      <c r="AK2832" s="53">
        <v>0.83333333333333304</v>
      </c>
      <c r="AL2832" s="8">
        <v>43397</v>
      </c>
      <c r="AM2832" s="53">
        <v>0.83333333333333337</v>
      </c>
      <c r="AN2832" t="s">
        <v>1746</v>
      </c>
      <c r="AV2832" s="8">
        <v>43397</v>
      </c>
      <c r="AW2832">
        <v>1</v>
      </c>
    </row>
    <row r="2833" spans="1:49" x14ac:dyDescent="0.25">
      <c r="A2833">
        <v>8</v>
      </c>
      <c r="C2833" t="s">
        <v>201</v>
      </c>
      <c r="G2833" s="1" t="s">
        <v>187</v>
      </c>
      <c r="I2833" s="1" t="s">
        <v>197</v>
      </c>
      <c r="J2833">
        <v>1</v>
      </c>
      <c r="K2833" s="1" t="s">
        <v>954</v>
      </c>
      <c r="W2833" s="1" t="s">
        <v>623</v>
      </c>
      <c r="AB2833" t="s">
        <v>85</v>
      </c>
      <c r="AC2833" t="s">
        <v>1655</v>
      </c>
      <c r="AD2833" s="8">
        <v>43389</v>
      </c>
      <c r="AE2833">
        <v>25</v>
      </c>
      <c r="AG2833" t="s">
        <v>593</v>
      </c>
      <c r="AH2833" s="8">
        <f t="shared" si="55"/>
        <v>43389</v>
      </c>
      <c r="AI2833">
        <v>19</v>
      </c>
      <c r="AJ2833">
        <v>1</v>
      </c>
      <c r="AK2833" s="53">
        <v>0.83333333333333304</v>
      </c>
      <c r="AL2833" s="8">
        <v>43394</v>
      </c>
      <c r="AM2833" s="53">
        <v>0.6875</v>
      </c>
      <c r="AV2833" s="8">
        <v>43394</v>
      </c>
      <c r="AW2833">
        <v>0</v>
      </c>
    </row>
    <row r="2834" spans="1:49" x14ac:dyDescent="0.25">
      <c r="A2834">
        <v>9</v>
      </c>
      <c r="C2834" t="s">
        <v>201</v>
      </c>
      <c r="G2834" s="1" t="s">
        <v>187</v>
      </c>
      <c r="I2834" s="1" t="s">
        <v>197</v>
      </c>
      <c r="J2834">
        <v>1</v>
      </c>
      <c r="K2834" s="1" t="s">
        <v>954</v>
      </c>
      <c r="W2834" s="1" t="s">
        <v>623</v>
      </c>
      <c r="AB2834" t="s">
        <v>85</v>
      </c>
      <c r="AC2834" t="s">
        <v>1656</v>
      </c>
      <c r="AD2834" s="8">
        <v>43389</v>
      </c>
      <c r="AE2834">
        <v>25</v>
      </c>
      <c r="AG2834" t="s">
        <v>593</v>
      </c>
      <c r="AH2834" s="8">
        <f t="shared" si="55"/>
        <v>43389</v>
      </c>
      <c r="AI2834">
        <v>11</v>
      </c>
      <c r="AJ2834">
        <v>1</v>
      </c>
      <c r="AK2834" s="53">
        <v>0.83333333333333304</v>
      </c>
      <c r="AL2834" s="8">
        <v>43397</v>
      </c>
      <c r="AM2834" s="53">
        <v>0.83333333333333337</v>
      </c>
      <c r="AN2834" t="s">
        <v>1745</v>
      </c>
      <c r="AV2834" s="8">
        <v>43397</v>
      </c>
      <c r="AW2834">
        <v>1</v>
      </c>
    </row>
    <row r="2835" spans="1:49" x14ac:dyDescent="0.25">
      <c r="A2835">
        <v>10</v>
      </c>
      <c r="C2835" t="s">
        <v>201</v>
      </c>
      <c r="G2835" s="1" t="s">
        <v>187</v>
      </c>
      <c r="I2835" s="1" t="s">
        <v>197</v>
      </c>
      <c r="J2835">
        <v>1</v>
      </c>
      <c r="K2835" s="1" t="s">
        <v>954</v>
      </c>
      <c r="W2835" s="1" t="s">
        <v>623</v>
      </c>
      <c r="AB2835" t="s">
        <v>85</v>
      </c>
      <c r="AC2835" t="s">
        <v>1657</v>
      </c>
      <c r="AD2835" s="8">
        <v>43389</v>
      </c>
      <c r="AE2835">
        <v>25</v>
      </c>
      <c r="AG2835" t="s">
        <v>593</v>
      </c>
      <c r="AH2835" s="8">
        <f t="shared" si="55"/>
        <v>43389</v>
      </c>
      <c r="AI2835">
        <v>15</v>
      </c>
      <c r="AJ2835">
        <v>1</v>
      </c>
      <c r="AK2835" s="53">
        <v>0.83333333333333304</v>
      </c>
      <c r="AN2835" t="s">
        <v>1615</v>
      </c>
    </row>
    <row r="2836" spans="1:49" x14ac:dyDescent="0.25">
      <c r="A2836">
        <v>11</v>
      </c>
      <c r="C2836" t="s">
        <v>201</v>
      </c>
      <c r="G2836" s="1" t="s">
        <v>187</v>
      </c>
      <c r="I2836" s="1" t="s">
        <v>197</v>
      </c>
      <c r="J2836">
        <v>1</v>
      </c>
      <c r="K2836" s="1" t="s">
        <v>954</v>
      </c>
      <c r="W2836" s="1" t="s">
        <v>623</v>
      </c>
      <c r="AB2836" t="s">
        <v>85</v>
      </c>
      <c r="AC2836" t="s">
        <v>1658</v>
      </c>
      <c r="AD2836" s="8">
        <v>43389</v>
      </c>
      <c r="AE2836">
        <v>25</v>
      </c>
      <c r="AG2836" t="s">
        <v>593</v>
      </c>
      <c r="AH2836" s="8">
        <f t="shared" si="55"/>
        <v>43389</v>
      </c>
      <c r="AI2836">
        <v>10</v>
      </c>
      <c r="AJ2836">
        <v>1</v>
      </c>
      <c r="AK2836" s="53">
        <v>0.83333333333333304</v>
      </c>
      <c r="AL2836" s="8">
        <v>43397</v>
      </c>
      <c r="AM2836" s="53">
        <v>0.83333333333333337</v>
      </c>
      <c r="AN2836" t="s">
        <v>1745</v>
      </c>
      <c r="AV2836" s="8">
        <v>43397</v>
      </c>
      <c r="AW2836">
        <v>1</v>
      </c>
    </row>
    <row r="2837" spans="1:49" x14ac:dyDescent="0.25">
      <c r="A2837">
        <v>12</v>
      </c>
      <c r="C2837" t="s">
        <v>201</v>
      </c>
      <c r="G2837" s="1" t="s">
        <v>187</v>
      </c>
      <c r="I2837" s="1" t="s">
        <v>197</v>
      </c>
      <c r="J2837">
        <v>1</v>
      </c>
      <c r="K2837" s="1" t="s">
        <v>954</v>
      </c>
      <c r="W2837" s="1" t="s">
        <v>623</v>
      </c>
      <c r="AB2837" t="s">
        <v>85</v>
      </c>
      <c r="AC2837" t="s">
        <v>1659</v>
      </c>
      <c r="AD2837" s="8">
        <v>43389</v>
      </c>
      <c r="AE2837">
        <v>25</v>
      </c>
      <c r="AG2837" t="s">
        <v>593</v>
      </c>
      <c r="AH2837" s="8">
        <f t="shared" si="55"/>
        <v>43389</v>
      </c>
      <c r="AI2837">
        <v>31</v>
      </c>
      <c r="AJ2837">
        <v>1</v>
      </c>
      <c r="AK2837" s="53">
        <v>0.83333333333333304</v>
      </c>
      <c r="AL2837" s="8">
        <v>43397</v>
      </c>
      <c r="AM2837" s="53">
        <v>0.83333333333333337</v>
      </c>
      <c r="AN2837" t="s">
        <v>1745</v>
      </c>
      <c r="AV2837" s="8">
        <v>43397</v>
      </c>
      <c r="AW2837">
        <v>1</v>
      </c>
    </row>
    <row r="2838" spans="1:49" x14ac:dyDescent="0.25">
      <c r="A2838">
        <v>13</v>
      </c>
      <c r="C2838" t="s">
        <v>201</v>
      </c>
      <c r="G2838" s="1" t="s">
        <v>187</v>
      </c>
      <c r="I2838" s="1" t="s">
        <v>197</v>
      </c>
      <c r="J2838">
        <v>1</v>
      </c>
      <c r="K2838" s="1" t="s">
        <v>954</v>
      </c>
      <c r="W2838" s="1" t="s">
        <v>623</v>
      </c>
      <c r="AB2838" t="s">
        <v>85</v>
      </c>
      <c r="AC2838" t="s">
        <v>1660</v>
      </c>
      <c r="AD2838" s="8">
        <v>43389</v>
      </c>
      <c r="AE2838">
        <v>25</v>
      </c>
      <c r="AG2838" t="s">
        <v>593</v>
      </c>
      <c r="AH2838" s="8">
        <f t="shared" si="55"/>
        <v>43389</v>
      </c>
      <c r="AI2838">
        <v>14</v>
      </c>
      <c r="AJ2838">
        <v>1</v>
      </c>
      <c r="AK2838" s="53">
        <v>0.83333333333333304</v>
      </c>
      <c r="AL2838" s="8">
        <v>43392</v>
      </c>
      <c r="AM2838" s="53">
        <v>0.47222222222222227</v>
      </c>
      <c r="AV2838" s="8">
        <v>43392</v>
      </c>
      <c r="AW2838">
        <v>0</v>
      </c>
    </row>
    <row r="2839" spans="1:49" x14ac:dyDescent="0.25">
      <c r="A2839">
        <v>14</v>
      </c>
      <c r="C2839" t="s">
        <v>201</v>
      </c>
      <c r="G2839" s="1" t="s">
        <v>187</v>
      </c>
      <c r="I2839" s="1" t="s">
        <v>197</v>
      </c>
      <c r="J2839">
        <v>1</v>
      </c>
      <c r="K2839" s="1" t="s">
        <v>954</v>
      </c>
      <c r="W2839" s="1" t="s">
        <v>623</v>
      </c>
      <c r="AB2839" t="s">
        <v>85</v>
      </c>
      <c r="AC2839" t="s">
        <v>1661</v>
      </c>
      <c r="AD2839" s="8">
        <v>43389</v>
      </c>
      <c r="AE2839">
        <v>25</v>
      </c>
      <c r="AG2839" t="s">
        <v>593</v>
      </c>
      <c r="AH2839" s="8">
        <f t="shared" si="55"/>
        <v>43389</v>
      </c>
      <c r="AI2839">
        <v>25</v>
      </c>
      <c r="AJ2839">
        <v>1</v>
      </c>
      <c r="AK2839" s="53">
        <v>0.83333333333333304</v>
      </c>
      <c r="AL2839" s="8">
        <v>43397</v>
      </c>
      <c r="AM2839" s="53">
        <v>0.83333333333333337</v>
      </c>
      <c r="AN2839" t="s">
        <v>1745</v>
      </c>
      <c r="AV2839" s="8">
        <v>43397</v>
      </c>
      <c r="AW2839">
        <v>1</v>
      </c>
    </row>
    <row r="2840" spans="1:49" x14ac:dyDescent="0.25">
      <c r="A2840">
        <v>15</v>
      </c>
      <c r="C2840" t="s">
        <v>201</v>
      </c>
      <c r="G2840" s="1" t="s">
        <v>187</v>
      </c>
      <c r="I2840" s="1" t="s">
        <v>197</v>
      </c>
      <c r="J2840">
        <v>1</v>
      </c>
      <c r="K2840" s="1" t="s">
        <v>954</v>
      </c>
      <c r="W2840" s="1" t="s">
        <v>623</v>
      </c>
      <c r="AB2840" t="s">
        <v>85</v>
      </c>
      <c r="AC2840" t="s">
        <v>1662</v>
      </c>
      <c r="AD2840" s="8">
        <v>43389</v>
      </c>
      <c r="AE2840">
        <v>25</v>
      </c>
      <c r="AG2840" t="s">
        <v>593</v>
      </c>
      <c r="AH2840" s="8">
        <f t="shared" si="55"/>
        <v>43389</v>
      </c>
      <c r="AI2840">
        <v>26</v>
      </c>
      <c r="AJ2840">
        <v>1</v>
      </c>
      <c r="AK2840" s="53">
        <v>0.83333333333333304</v>
      </c>
      <c r="AL2840" s="8">
        <v>43397</v>
      </c>
      <c r="AM2840" s="53">
        <v>0.83333333333333337</v>
      </c>
      <c r="AN2840" t="s">
        <v>1745</v>
      </c>
      <c r="AV2840" s="8">
        <v>43397</v>
      </c>
      <c r="AW2840">
        <v>1</v>
      </c>
    </row>
    <row r="2841" spans="1:49" x14ac:dyDescent="0.25">
      <c r="A2841">
        <v>16</v>
      </c>
      <c r="C2841" t="s">
        <v>201</v>
      </c>
      <c r="G2841" s="1" t="s">
        <v>187</v>
      </c>
      <c r="I2841" s="1" t="s">
        <v>197</v>
      </c>
      <c r="J2841">
        <v>1</v>
      </c>
      <c r="K2841" s="1" t="s">
        <v>954</v>
      </c>
      <c r="W2841" s="1" t="s">
        <v>623</v>
      </c>
      <c r="AB2841" t="s">
        <v>85</v>
      </c>
      <c r="AC2841" t="s">
        <v>1663</v>
      </c>
      <c r="AD2841" s="8">
        <v>43389</v>
      </c>
      <c r="AE2841">
        <v>25</v>
      </c>
      <c r="AG2841" t="s">
        <v>593</v>
      </c>
      <c r="AH2841" s="8">
        <f t="shared" si="55"/>
        <v>43389</v>
      </c>
      <c r="AI2841">
        <v>3</v>
      </c>
      <c r="AJ2841">
        <v>1</v>
      </c>
      <c r="AK2841" s="53">
        <v>0.83333333333333304</v>
      </c>
      <c r="AL2841" s="8">
        <v>43397</v>
      </c>
      <c r="AM2841" s="53">
        <v>0.83333333333333304</v>
      </c>
      <c r="AN2841" t="s">
        <v>1745</v>
      </c>
      <c r="AV2841" s="8">
        <v>43397</v>
      </c>
      <c r="AW2841">
        <v>1</v>
      </c>
    </row>
    <row r="2842" spans="1:49" x14ac:dyDescent="0.25">
      <c r="A2842">
        <v>17</v>
      </c>
      <c r="C2842" t="s">
        <v>201</v>
      </c>
      <c r="G2842" s="1" t="s">
        <v>187</v>
      </c>
      <c r="I2842" s="1" t="s">
        <v>197</v>
      </c>
      <c r="J2842">
        <v>1</v>
      </c>
      <c r="K2842" s="1" t="s">
        <v>954</v>
      </c>
      <c r="W2842" s="1" t="s">
        <v>623</v>
      </c>
      <c r="AB2842" t="s">
        <v>85</v>
      </c>
      <c r="AC2842" t="s">
        <v>1664</v>
      </c>
      <c r="AD2842" s="8">
        <v>43389</v>
      </c>
      <c r="AE2842">
        <v>25</v>
      </c>
      <c r="AG2842" t="s">
        <v>593</v>
      </c>
      <c r="AH2842" s="8">
        <f t="shared" si="55"/>
        <v>43389</v>
      </c>
      <c r="AI2842">
        <v>32</v>
      </c>
      <c r="AJ2842">
        <v>1</v>
      </c>
      <c r="AK2842" s="53">
        <v>0.83333333333333304</v>
      </c>
      <c r="AL2842" s="8">
        <v>43396</v>
      </c>
      <c r="AM2842" s="53">
        <v>0.4375</v>
      </c>
      <c r="AV2842" s="8">
        <v>43396</v>
      </c>
      <c r="AW2842">
        <v>0</v>
      </c>
    </row>
    <row r="2843" spans="1:49" x14ac:dyDescent="0.25">
      <c r="A2843">
        <v>18</v>
      </c>
      <c r="C2843" t="s">
        <v>201</v>
      </c>
      <c r="G2843" s="1" t="s">
        <v>187</v>
      </c>
      <c r="I2843" s="1" t="s">
        <v>197</v>
      </c>
      <c r="J2843">
        <v>1</v>
      </c>
      <c r="K2843" s="1" t="s">
        <v>954</v>
      </c>
      <c r="W2843" s="1" t="s">
        <v>623</v>
      </c>
      <c r="AB2843" t="s">
        <v>85</v>
      </c>
      <c r="AC2843" t="s">
        <v>1665</v>
      </c>
      <c r="AD2843" s="8">
        <v>43389</v>
      </c>
      <c r="AE2843">
        <v>25</v>
      </c>
      <c r="AG2843" t="s">
        <v>593</v>
      </c>
      <c r="AH2843" s="8">
        <f t="shared" si="55"/>
        <v>43389</v>
      </c>
      <c r="AI2843">
        <v>7</v>
      </c>
      <c r="AJ2843">
        <v>1</v>
      </c>
      <c r="AK2843" s="53">
        <v>0.83333333333333304</v>
      </c>
      <c r="AL2843" s="8">
        <v>43397</v>
      </c>
      <c r="AM2843" s="53">
        <v>0.83333333333333337</v>
      </c>
      <c r="AN2843" t="s">
        <v>1745</v>
      </c>
      <c r="AV2843" s="8">
        <v>43397</v>
      </c>
      <c r="AW2843">
        <v>1</v>
      </c>
    </row>
    <row r="2844" spans="1:49" x14ac:dyDescent="0.25">
      <c r="A2844">
        <v>19</v>
      </c>
      <c r="C2844" t="s">
        <v>201</v>
      </c>
      <c r="G2844" s="1" t="s">
        <v>187</v>
      </c>
      <c r="I2844" s="1" t="s">
        <v>197</v>
      </c>
      <c r="J2844">
        <v>1</v>
      </c>
      <c r="K2844" s="1" t="s">
        <v>954</v>
      </c>
      <c r="W2844" s="1" t="s">
        <v>623</v>
      </c>
      <c r="AB2844" t="s">
        <v>85</v>
      </c>
      <c r="AC2844" t="s">
        <v>1666</v>
      </c>
      <c r="AD2844" s="8">
        <v>43390</v>
      </c>
      <c r="AE2844">
        <v>26</v>
      </c>
      <c r="AG2844" t="s">
        <v>593</v>
      </c>
      <c r="AH2844" s="8">
        <f t="shared" si="55"/>
        <v>43390</v>
      </c>
      <c r="AI2844">
        <v>14</v>
      </c>
      <c r="AJ2844">
        <v>2</v>
      </c>
      <c r="AK2844" s="53">
        <v>0.83333333333333304</v>
      </c>
      <c r="AL2844" s="8">
        <v>43396</v>
      </c>
      <c r="AM2844" s="53">
        <v>0.4375</v>
      </c>
      <c r="AV2844" s="8">
        <v>43396</v>
      </c>
      <c r="AW2844">
        <v>0</v>
      </c>
    </row>
    <row r="2845" spans="1:49" x14ac:dyDescent="0.25">
      <c r="A2845">
        <v>20</v>
      </c>
      <c r="C2845" t="s">
        <v>201</v>
      </c>
      <c r="G2845" s="1" t="s">
        <v>187</v>
      </c>
      <c r="I2845" s="1" t="s">
        <v>197</v>
      </c>
      <c r="J2845">
        <v>1</v>
      </c>
      <c r="K2845" s="1" t="s">
        <v>954</v>
      </c>
      <c r="W2845" s="1" t="s">
        <v>623</v>
      </c>
      <c r="AB2845" t="s">
        <v>85</v>
      </c>
      <c r="AC2845" t="s">
        <v>1667</v>
      </c>
      <c r="AD2845" s="8">
        <v>43390</v>
      </c>
      <c r="AE2845">
        <v>26</v>
      </c>
      <c r="AG2845" t="s">
        <v>593</v>
      </c>
      <c r="AH2845" s="8">
        <f t="shared" si="55"/>
        <v>43390</v>
      </c>
      <c r="AI2845">
        <v>4</v>
      </c>
      <c r="AJ2845">
        <v>2</v>
      </c>
      <c r="AK2845" s="53">
        <v>0.83333333333333304</v>
      </c>
      <c r="AL2845" s="8">
        <v>43399</v>
      </c>
      <c r="AM2845" s="53">
        <v>0.99305555555555547</v>
      </c>
      <c r="AN2845" t="s">
        <v>1749</v>
      </c>
      <c r="AV2845" s="8">
        <v>43399</v>
      </c>
      <c r="AW2845">
        <v>1</v>
      </c>
    </row>
    <row r="2846" spans="1:49" x14ac:dyDescent="0.25">
      <c r="A2846">
        <v>21</v>
      </c>
      <c r="C2846" t="s">
        <v>201</v>
      </c>
      <c r="G2846" s="1" t="s">
        <v>187</v>
      </c>
      <c r="I2846" s="1" t="s">
        <v>197</v>
      </c>
      <c r="J2846">
        <v>1</v>
      </c>
      <c r="K2846" s="1" t="s">
        <v>954</v>
      </c>
      <c r="W2846" s="1" t="s">
        <v>623</v>
      </c>
      <c r="AB2846" t="s">
        <v>85</v>
      </c>
      <c r="AC2846" t="s">
        <v>1668</v>
      </c>
      <c r="AD2846" s="8">
        <v>43390</v>
      </c>
      <c r="AE2846">
        <v>26</v>
      </c>
      <c r="AG2846" t="s">
        <v>593</v>
      </c>
      <c r="AH2846" s="8">
        <f t="shared" si="55"/>
        <v>43390</v>
      </c>
      <c r="AI2846">
        <v>17</v>
      </c>
      <c r="AJ2846">
        <v>1</v>
      </c>
      <c r="AK2846" s="53">
        <v>0.83333333333333304</v>
      </c>
      <c r="AL2846" s="8">
        <v>43398</v>
      </c>
      <c r="AM2846" s="53">
        <v>0.60416666666666663</v>
      </c>
    </row>
    <row r="2847" spans="1:49" x14ac:dyDescent="0.25">
      <c r="A2847">
        <v>22</v>
      </c>
      <c r="C2847" t="s">
        <v>201</v>
      </c>
      <c r="G2847" s="1" t="s">
        <v>187</v>
      </c>
      <c r="I2847" s="1" t="s">
        <v>197</v>
      </c>
      <c r="J2847">
        <v>1</v>
      </c>
      <c r="K2847" s="1" t="s">
        <v>954</v>
      </c>
      <c r="W2847" s="1" t="s">
        <v>623</v>
      </c>
      <c r="AB2847" t="s">
        <v>85</v>
      </c>
      <c r="AC2847" t="s">
        <v>1669</v>
      </c>
      <c r="AD2847" s="8">
        <v>43390</v>
      </c>
      <c r="AE2847">
        <v>26</v>
      </c>
      <c r="AG2847" t="s">
        <v>593</v>
      </c>
      <c r="AH2847" s="8">
        <f t="shared" si="55"/>
        <v>43390</v>
      </c>
      <c r="AI2847">
        <v>30</v>
      </c>
      <c r="AJ2847">
        <v>1</v>
      </c>
      <c r="AK2847" s="53">
        <v>0.83333333333333304</v>
      </c>
      <c r="AN2847" t="s">
        <v>1615</v>
      </c>
    </row>
    <row r="2848" spans="1:49" x14ac:dyDescent="0.25">
      <c r="A2848">
        <v>23</v>
      </c>
      <c r="C2848" t="s">
        <v>201</v>
      </c>
      <c r="G2848" s="1" t="s">
        <v>187</v>
      </c>
      <c r="I2848" s="1" t="s">
        <v>197</v>
      </c>
      <c r="J2848">
        <v>1</v>
      </c>
      <c r="K2848" s="1" t="s">
        <v>954</v>
      </c>
      <c r="W2848" s="1" t="s">
        <v>623</v>
      </c>
      <c r="AB2848" t="s">
        <v>85</v>
      </c>
      <c r="AC2848" t="s">
        <v>1670</v>
      </c>
      <c r="AD2848" s="8">
        <v>43390</v>
      </c>
      <c r="AE2848">
        <v>26</v>
      </c>
      <c r="AG2848" t="s">
        <v>593</v>
      </c>
      <c r="AH2848" s="8">
        <f t="shared" si="55"/>
        <v>43390</v>
      </c>
      <c r="AI2848">
        <v>1</v>
      </c>
      <c r="AJ2848">
        <v>2</v>
      </c>
      <c r="AK2848" s="53">
        <v>0.83333333333333304</v>
      </c>
      <c r="AL2848" s="8">
        <v>43396</v>
      </c>
      <c r="AM2848" s="53">
        <v>0.4375</v>
      </c>
      <c r="AV2848" s="8">
        <v>43396</v>
      </c>
      <c r="AW2848">
        <v>0</v>
      </c>
    </row>
    <row r="2849" spans="1:49" x14ac:dyDescent="0.25">
      <c r="A2849">
        <v>24</v>
      </c>
      <c r="C2849" t="s">
        <v>201</v>
      </c>
      <c r="G2849" s="1" t="s">
        <v>187</v>
      </c>
      <c r="I2849" s="1" t="s">
        <v>197</v>
      </c>
      <c r="J2849">
        <v>1</v>
      </c>
      <c r="K2849" s="1" t="s">
        <v>954</v>
      </c>
      <c r="W2849" s="1" t="s">
        <v>623</v>
      </c>
      <c r="AB2849" t="s">
        <v>85</v>
      </c>
      <c r="AC2849" t="s">
        <v>1671</v>
      </c>
      <c r="AD2849" s="8">
        <v>43390</v>
      </c>
      <c r="AE2849">
        <v>26</v>
      </c>
      <c r="AG2849" t="s">
        <v>593</v>
      </c>
      <c r="AH2849" s="8">
        <f t="shared" si="55"/>
        <v>43390</v>
      </c>
      <c r="AI2849">
        <v>27</v>
      </c>
      <c r="AJ2849">
        <v>1</v>
      </c>
      <c r="AK2849" s="53">
        <v>0.83333333333333304</v>
      </c>
      <c r="AL2849" s="8">
        <v>43398</v>
      </c>
      <c r="AM2849" s="53">
        <v>0.60416666666666663</v>
      </c>
    </row>
    <row r="2850" spans="1:49" x14ac:dyDescent="0.25">
      <c r="A2850">
        <v>25</v>
      </c>
      <c r="C2850" t="s">
        <v>201</v>
      </c>
      <c r="G2850" s="1" t="s">
        <v>187</v>
      </c>
      <c r="I2850" s="1" t="s">
        <v>197</v>
      </c>
      <c r="J2850">
        <v>1</v>
      </c>
      <c r="K2850" s="1" t="s">
        <v>954</v>
      </c>
      <c r="W2850" s="1" t="s">
        <v>623</v>
      </c>
      <c r="AB2850" t="s">
        <v>85</v>
      </c>
      <c r="AC2850" t="s">
        <v>1672</v>
      </c>
      <c r="AD2850" s="8">
        <v>43390</v>
      </c>
      <c r="AE2850">
        <v>26</v>
      </c>
      <c r="AG2850" t="s">
        <v>593</v>
      </c>
      <c r="AH2850" s="8">
        <f t="shared" si="55"/>
        <v>43390</v>
      </c>
      <c r="AI2850">
        <v>11</v>
      </c>
      <c r="AJ2850">
        <v>2</v>
      </c>
      <c r="AK2850" s="53">
        <v>0.83333333333333304</v>
      </c>
      <c r="AL2850" s="8">
        <v>43394</v>
      </c>
      <c r="AM2850" s="53">
        <v>0.6875</v>
      </c>
      <c r="AN2850" t="s">
        <v>1020</v>
      </c>
      <c r="AV2850" s="8">
        <v>43394</v>
      </c>
      <c r="AW2850">
        <v>1</v>
      </c>
    </row>
    <row r="2851" spans="1:49" x14ac:dyDescent="0.25">
      <c r="A2851">
        <v>26</v>
      </c>
      <c r="C2851" t="s">
        <v>201</v>
      </c>
      <c r="G2851" s="1" t="s">
        <v>187</v>
      </c>
      <c r="I2851" s="1" t="s">
        <v>197</v>
      </c>
      <c r="J2851">
        <v>1</v>
      </c>
      <c r="K2851" s="1" t="s">
        <v>954</v>
      </c>
      <c r="W2851" s="1" t="s">
        <v>623</v>
      </c>
      <c r="AB2851" t="s">
        <v>85</v>
      </c>
      <c r="AC2851" t="s">
        <v>1673</v>
      </c>
      <c r="AD2851" s="8">
        <v>43390</v>
      </c>
      <c r="AE2851">
        <v>26</v>
      </c>
      <c r="AG2851" t="s">
        <v>593</v>
      </c>
      <c r="AH2851" s="8">
        <f t="shared" si="55"/>
        <v>43390</v>
      </c>
      <c r="AI2851">
        <v>18</v>
      </c>
      <c r="AJ2851">
        <v>1</v>
      </c>
      <c r="AK2851" s="53">
        <v>0.83333333333333304</v>
      </c>
      <c r="AL2851" s="8">
        <v>43398</v>
      </c>
      <c r="AM2851" s="53">
        <v>0.60416666666666663</v>
      </c>
      <c r="AV2851" s="8">
        <v>43398</v>
      </c>
      <c r="AW2851">
        <v>0</v>
      </c>
    </row>
    <row r="2852" spans="1:49" x14ac:dyDescent="0.25">
      <c r="A2852">
        <v>27</v>
      </c>
      <c r="C2852" t="s">
        <v>201</v>
      </c>
      <c r="G2852" s="1" t="s">
        <v>187</v>
      </c>
      <c r="I2852" s="1" t="s">
        <v>197</v>
      </c>
      <c r="J2852">
        <v>1</v>
      </c>
      <c r="K2852" s="1" t="s">
        <v>954</v>
      </c>
      <c r="W2852" s="1" t="s">
        <v>623</v>
      </c>
      <c r="AB2852" t="s">
        <v>85</v>
      </c>
      <c r="AC2852" t="s">
        <v>1676</v>
      </c>
      <c r="AD2852" s="8">
        <v>43391</v>
      </c>
      <c r="AE2852">
        <v>27</v>
      </c>
      <c r="AG2852" t="s">
        <v>593</v>
      </c>
      <c r="AH2852" s="8">
        <f t="shared" si="55"/>
        <v>43391</v>
      </c>
      <c r="AI2852">
        <v>3</v>
      </c>
      <c r="AJ2852">
        <v>6</v>
      </c>
      <c r="AK2852" s="53">
        <v>0.83333333333333304</v>
      </c>
      <c r="AL2852" s="8">
        <v>43400</v>
      </c>
      <c r="AM2852" s="53">
        <v>0</v>
      </c>
      <c r="AN2852" t="s">
        <v>1750</v>
      </c>
      <c r="AO2852">
        <v>6</v>
      </c>
      <c r="AP2852">
        <v>25</v>
      </c>
      <c r="AQ2852" s="8">
        <v>43399</v>
      </c>
      <c r="AR2852" s="53">
        <v>0.99305555555555547</v>
      </c>
      <c r="AS2852" s="8">
        <v>43402</v>
      </c>
      <c r="AT2852" s="53">
        <v>0.83333333333333337</v>
      </c>
      <c r="AU2852" t="s">
        <v>1757</v>
      </c>
      <c r="AV2852" s="8">
        <v>43402</v>
      </c>
      <c r="AW2852">
        <v>1</v>
      </c>
    </row>
    <row r="2853" spans="1:49" x14ac:dyDescent="0.25">
      <c r="A2853">
        <v>28</v>
      </c>
      <c r="C2853" t="s">
        <v>201</v>
      </c>
      <c r="G2853" s="1" t="s">
        <v>187</v>
      </c>
      <c r="I2853" s="1" t="s">
        <v>197</v>
      </c>
      <c r="J2853">
        <v>1</v>
      </c>
      <c r="K2853" s="1" t="s">
        <v>954</v>
      </c>
      <c r="W2853" s="1" t="s">
        <v>623</v>
      </c>
      <c r="AB2853" t="s">
        <v>85</v>
      </c>
      <c r="AC2853" t="s">
        <v>1677</v>
      </c>
      <c r="AD2853" s="8">
        <v>43391</v>
      </c>
      <c r="AE2853">
        <v>27</v>
      </c>
      <c r="AG2853" t="s">
        <v>593</v>
      </c>
      <c r="AH2853" s="8">
        <f t="shared" si="55"/>
        <v>43391</v>
      </c>
      <c r="AI2853">
        <v>23</v>
      </c>
      <c r="AJ2853">
        <v>1</v>
      </c>
      <c r="AK2853" s="53">
        <v>0.83333333333333304</v>
      </c>
      <c r="AL2853" s="8">
        <v>43396</v>
      </c>
      <c r="AM2853" s="53">
        <v>0.4375</v>
      </c>
      <c r="AV2853" s="8">
        <v>43396</v>
      </c>
      <c r="AW2853">
        <v>0</v>
      </c>
    </row>
    <row r="2854" spans="1:49" x14ac:dyDescent="0.25">
      <c r="A2854">
        <v>29</v>
      </c>
      <c r="C2854" t="s">
        <v>201</v>
      </c>
      <c r="G2854" s="1" t="s">
        <v>187</v>
      </c>
      <c r="I2854" s="1" t="s">
        <v>197</v>
      </c>
      <c r="J2854">
        <v>1</v>
      </c>
      <c r="K2854" s="1" t="s">
        <v>954</v>
      </c>
      <c r="W2854" s="1" t="s">
        <v>623</v>
      </c>
      <c r="AB2854" t="s">
        <v>85</v>
      </c>
      <c r="AC2854" t="s">
        <v>1678</v>
      </c>
      <c r="AD2854" s="8">
        <v>43391</v>
      </c>
      <c r="AE2854">
        <v>27</v>
      </c>
      <c r="AG2854" t="s">
        <v>593</v>
      </c>
      <c r="AH2854" s="8">
        <f t="shared" si="55"/>
        <v>43391</v>
      </c>
      <c r="AI2854">
        <v>21</v>
      </c>
      <c r="AJ2854">
        <v>1</v>
      </c>
      <c r="AK2854" s="53">
        <v>0.83333333333333304</v>
      </c>
      <c r="AL2854" s="8">
        <v>43398</v>
      </c>
      <c r="AM2854" s="53">
        <v>0.60416666666666663</v>
      </c>
      <c r="AV2854" s="8">
        <v>43398</v>
      </c>
      <c r="AW2854">
        <v>0</v>
      </c>
    </row>
    <row r="2855" spans="1:49" x14ac:dyDescent="0.25">
      <c r="A2855">
        <v>30</v>
      </c>
      <c r="C2855" t="s">
        <v>201</v>
      </c>
      <c r="G2855" s="1" t="s">
        <v>187</v>
      </c>
      <c r="I2855" s="1" t="s">
        <v>197</v>
      </c>
      <c r="J2855">
        <v>1</v>
      </c>
      <c r="K2855" s="1" t="s">
        <v>954</v>
      </c>
      <c r="W2855" s="1" t="s">
        <v>623</v>
      </c>
      <c r="AB2855" t="s">
        <v>85</v>
      </c>
      <c r="AC2855" t="s">
        <v>1679</v>
      </c>
      <c r="AD2855" s="8">
        <v>43391</v>
      </c>
      <c r="AE2855">
        <v>27</v>
      </c>
      <c r="AG2855" t="s">
        <v>593</v>
      </c>
      <c r="AH2855" s="8">
        <f t="shared" si="55"/>
        <v>43391</v>
      </c>
      <c r="AI2855">
        <v>8</v>
      </c>
      <c r="AJ2855">
        <v>6</v>
      </c>
      <c r="AK2855" s="53">
        <v>0.83333333333333304</v>
      </c>
      <c r="AL2855" s="8">
        <v>43400</v>
      </c>
      <c r="AM2855" s="53">
        <v>0</v>
      </c>
      <c r="AN2855" t="s">
        <v>1750</v>
      </c>
      <c r="AO2855">
        <v>6</v>
      </c>
      <c r="AP2855">
        <v>8</v>
      </c>
      <c r="AQ2855" s="8">
        <v>43399</v>
      </c>
      <c r="AR2855" s="53">
        <v>0.99305555555555547</v>
      </c>
      <c r="AS2855" s="8">
        <v>43404</v>
      </c>
      <c r="AT2855" s="53">
        <v>0.83333333333333337</v>
      </c>
      <c r="AU2855" t="s">
        <v>1020</v>
      </c>
      <c r="AV2855" s="8">
        <v>43404</v>
      </c>
      <c r="AW2855">
        <v>1</v>
      </c>
    </row>
    <row r="2856" spans="1:49" x14ac:dyDescent="0.25">
      <c r="A2856">
        <v>31</v>
      </c>
      <c r="C2856" t="s">
        <v>201</v>
      </c>
      <c r="G2856" s="1" t="s">
        <v>187</v>
      </c>
      <c r="I2856" s="1" t="s">
        <v>197</v>
      </c>
      <c r="J2856">
        <v>1</v>
      </c>
      <c r="K2856" s="1" t="s">
        <v>954</v>
      </c>
      <c r="W2856" s="1" t="s">
        <v>623</v>
      </c>
      <c r="AB2856" t="s">
        <v>85</v>
      </c>
      <c r="AC2856" t="s">
        <v>1680</v>
      </c>
      <c r="AD2856" s="8">
        <v>43391</v>
      </c>
      <c r="AE2856">
        <v>27</v>
      </c>
      <c r="AG2856" t="s">
        <v>593</v>
      </c>
      <c r="AH2856" s="8">
        <f t="shared" si="55"/>
        <v>43391</v>
      </c>
      <c r="AI2856">
        <v>4</v>
      </c>
      <c r="AJ2856">
        <v>6</v>
      </c>
      <c r="AK2856" s="53">
        <v>0.83333333333333304</v>
      </c>
      <c r="AL2856" s="8">
        <v>43400</v>
      </c>
      <c r="AM2856" s="53">
        <v>0</v>
      </c>
      <c r="AN2856" t="s">
        <v>1750</v>
      </c>
      <c r="AO2856">
        <v>6</v>
      </c>
      <c r="AP2856">
        <v>4</v>
      </c>
      <c r="AQ2856" s="8">
        <v>43399</v>
      </c>
      <c r="AR2856" s="53">
        <v>0.99305555555555547</v>
      </c>
      <c r="AS2856" s="8">
        <v>43402</v>
      </c>
      <c r="AT2856" s="53">
        <v>0.83333333333333337</v>
      </c>
      <c r="AU2856" t="s">
        <v>1764</v>
      </c>
      <c r="AV2856" s="8">
        <v>43402</v>
      </c>
      <c r="AW2856">
        <v>1</v>
      </c>
    </row>
    <row r="2857" spans="1:49" x14ac:dyDescent="0.25">
      <c r="A2857">
        <v>32</v>
      </c>
      <c r="C2857" t="s">
        <v>201</v>
      </c>
      <c r="G2857" s="1" t="s">
        <v>187</v>
      </c>
      <c r="I2857" s="1" t="s">
        <v>197</v>
      </c>
      <c r="J2857">
        <v>1</v>
      </c>
      <c r="K2857" s="1" t="s">
        <v>954</v>
      </c>
      <c r="W2857" s="1" t="s">
        <v>623</v>
      </c>
      <c r="AB2857" t="s">
        <v>85</v>
      </c>
      <c r="AC2857" t="s">
        <v>1681</v>
      </c>
      <c r="AD2857" s="8">
        <v>43391</v>
      </c>
      <c r="AE2857">
        <v>27</v>
      </c>
      <c r="AG2857" t="s">
        <v>593</v>
      </c>
      <c r="AH2857" s="8">
        <f t="shared" si="55"/>
        <v>43391</v>
      </c>
      <c r="AI2857">
        <v>6</v>
      </c>
      <c r="AJ2857">
        <v>6</v>
      </c>
      <c r="AK2857" s="53">
        <v>0.83333333333333304</v>
      </c>
      <c r="AL2857" s="8">
        <v>43400</v>
      </c>
      <c r="AM2857" s="53">
        <v>0</v>
      </c>
      <c r="AN2857" t="s">
        <v>1750</v>
      </c>
      <c r="AO2857">
        <v>6</v>
      </c>
      <c r="AP2857">
        <v>6</v>
      </c>
      <c r="AQ2857" s="8">
        <v>43399</v>
      </c>
      <c r="AR2857" s="53">
        <v>0.99305555555555503</v>
      </c>
      <c r="AS2857" s="8">
        <v>43402</v>
      </c>
      <c r="AT2857" s="53">
        <v>0.83333333333333337</v>
      </c>
      <c r="AU2857" t="s">
        <v>1757</v>
      </c>
      <c r="AV2857" s="8">
        <v>43402</v>
      </c>
      <c r="AW2857">
        <v>1</v>
      </c>
    </row>
    <row r="2858" spans="1:49" x14ac:dyDescent="0.25">
      <c r="A2858">
        <v>33</v>
      </c>
      <c r="C2858" t="s">
        <v>201</v>
      </c>
      <c r="G2858" s="1" t="s">
        <v>187</v>
      </c>
      <c r="I2858" s="1" t="s">
        <v>197</v>
      </c>
      <c r="J2858">
        <v>1</v>
      </c>
      <c r="K2858" s="1" t="s">
        <v>954</v>
      </c>
      <c r="W2858" s="1" t="s">
        <v>623</v>
      </c>
      <c r="AB2858" t="s">
        <v>85</v>
      </c>
      <c r="AC2858" t="s">
        <v>1682</v>
      </c>
      <c r="AD2858" s="8">
        <v>43391</v>
      </c>
      <c r="AE2858">
        <v>27</v>
      </c>
      <c r="AG2858" t="s">
        <v>593</v>
      </c>
      <c r="AH2858" s="8">
        <f t="shared" si="55"/>
        <v>43391</v>
      </c>
      <c r="AI2858">
        <v>2</v>
      </c>
      <c r="AJ2858">
        <v>6</v>
      </c>
      <c r="AK2858" s="53">
        <v>0.83333333333333304</v>
      </c>
      <c r="AL2858" s="8">
        <v>43400</v>
      </c>
      <c r="AM2858" s="53">
        <v>0</v>
      </c>
      <c r="AN2858" t="s">
        <v>1750</v>
      </c>
      <c r="AO2858">
        <v>6</v>
      </c>
      <c r="AP2858">
        <v>2</v>
      </c>
      <c r="AQ2858" s="8">
        <v>43399</v>
      </c>
      <c r="AR2858" s="53">
        <v>0.99305555555555503</v>
      </c>
      <c r="AS2858" s="8">
        <v>43402</v>
      </c>
      <c r="AT2858" s="53">
        <v>0.83333333333333337</v>
      </c>
      <c r="AU2858" t="s">
        <v>1757</v>
      </c>
      <c r="AV2858" s="8">
        <v>43402</v>
      </c>
      <c r="AW2858">
        <v>1</v>
      </c>
    </row>
    <row r="2859" spans="1:49" x14ac:dyDescent="0.25">
      <c r="A2859">
        <v>34</v>
      </c>
      <c r="C2859" t="s">
        <v>201</v>
      </c>
      <c r="G2859" s="1" t="s">
        <v>187</v>
      </c>
      <c r="I2859" s="1" t="s">
        <v>197</v>
      </c>
      <c r="J2859">
        <v>1</v>
      </c>
      <c r="K2859" s="1" t="s">
        <v>954</v>
      </c>
      <c r="W2859" s="1" t="s">
        <v>623</v>
      </c>
      <c r="AB2859" t="s">
        <v>85</v>
      </c>
      <c r="AC2859" t="s">
        <v>1683</v>
      </c>
      <c r="AD2859" s="8">
        <v>43391</v>
      </c>
      <c r="AE2859">
        <v>27</v>
      </c>
      <c r="AG2859" t="s">
        <v>593</v>
      </c>
      <c r="AH2859" s="8">
        <f t="shared" si="55"/>
        <v>43391</v>
      </c>
      <c r="AI2859">
        <v>7</v>
      </c>
      <c r="AJ2859">
        <v>6</v>
      </c>
      <c r="AK2859" s="53">
        <v>0.83333333333333304</v>
      </c>
      <c r="AL2859" s="8">
        <v>43400</v>
      </c>
      <c r="AM2859" s="53">
        <v>0</v>
      </c>
      <c r="AN2859" t="s">
        <v>1750</v>
      </c>
      <c r="AO2859">
        <v>6</v>
      </c>
      <c r="AP2859">
        <v>7</v>
      </c>
      <c r="AQ2859" s="8">
        <v>43399</v>
      </c>
      <c r="AR2859" s="53">
        <v>0.99305555555555503</v>
      </c>
      <c r="AS2859" s="8">
        <v>43402</v>
      </c>
      <c r="AT2859" s="53">
        <v>0.83333333333333337</v>
      </c>
      <c r="AU2859" t="s">
        <v>1757</v>
      </c>
      <c r="AV2859" s="8">
        <v>43402</v>
      </c>
      <c r="AW2859">
        <v>1</v>
      </c>
    </row>
    <row r="2860" spans="1:49" x14ac:dyDescent="0.25">
      <c r="A2860">
        <v>35</v>
      </c>
      <c r="C2860" t="s">
        <v>201</v>
      </c>
      <c r="G2860" s="1" t="s">
        <v>187</v>
      </c>
      <c r="I2860" s="1" t="s">
        <v>197</v>
      </c>
      <c r="J2860">
        <v>1</v>
      </c>
      <c r="K2860" s="1" t="s">
        <v>954</v>
      </c>
      <c r="W2860" s="1" t="s">
        <v>623</v>
      </c>
      <c r="AB2860" t="s">
        <v>85</v>
      </c>
      <c r="AC2860" t="s">
        <v>1684</v>
      </c>
      <c r="AD2860" s="8">
        <v>43391</v>
      </c>
      <c r="AE2860">
        <v>27</v>
      </c>
      <c r="AG2860" t="s">
        <v>593</v>
      </c>
      <c r="AH2860" s="8">
        <f t="shared" si="55"/>
        <v>43391</v>
      </c>
      <c r="AI2860">
        <v>1</v>
      </c>
      <c r="AJ2860">
        <v>6</v>
      </c>
      <c r="AK2860" s="53">
        <v>0.83333333333333304</v>
      </c>
      <c r="AL2860" s="8">
        <v>43400</v>
      </c>
      <c r="AM2860" s="53">
        <v>0</v>
      </c>
      <c r="AN2860" t="s">
        <v>1750</v>
      </c>
      <c r="AO2860">
        <v>6</v>
      </c>
      <c r="AP2860">
        <v>1</v>
      </c>
      <c r="AQ2860" s="8">
        <v>43399</v>
      </c>
      <c r="AR2860" s="53">
        <v>0.99305555555555503</v>
      </c>
      <c r="AS2860" s="8">
        <v>43402</v>
      </c>
      <c r="AT2860" s="53">
        <v>0.83333333333333337</v>
      </c>
      <c r="AU2860" t="s">
        <v>1757</v>
      </c>
      <c r="AV2860" s="8">
        <v>43402</v>
      </c>
      <c r="AW2860">
        <v>1</v>
      </c>
    </row>
    <row r="2861" spans="1:49" x14ac:dyDescent="0.25">
      <c r="A2861">
        <v>36</v>
      </c>
      <c r="C2861" t="s">
        <v>201</v>
      </c>
      <c r="G2861" s="1" t="s">
        <v>187</v>
      </c>
      <c r="I2861" s="1" t="s">
        <v>197</v>
      </c>
      <c r="J2861">
        <v>1</v>
      </c>
      <c r="K2861" s="1" t="s">
        <v>954</v>
      </c>
      <c r="W2861" s="1" t="s">
        <v>623</v>
      </c>
      <c r="AB2861" t="s">
        <v>85</v>
      </c>
      <c r="AC2861" t="s">
        <v>1685</v>
      </c>
      <c r="AD2861" s="8">
        <v>43391</v>
      </c>
      <c r="AE2861">
        <v>27</v>
      </c>
      <c r="AG2861" t="s">
        <v>593</v>
      </c>
      <c r="AH2861" s="8">
        <f t="shared" si="55"/>
        <v>43391</v>
      </c>
      <c r="AI2861">
        <v>25</v>
      </c>
      <c r="AJ2861">
        <v>2</v>
      </c>
      <c r="AK2861" s="53">
        <v>0.83333333333333304</v>
      </c>
      <c r="AL2861" s="8">
        <v>43397</v>
      </c>
      <c r="AM2861" s="53">
        <v>0.42708333333333331</v>
      </c>
      <c r="AV2861" s="8">
        <v>43397</v>
      </c>
      <c r="AW2861">
        <v>0</v>
      </c>
    </row>
    <row r="2862" spans="1:49" x14ac:dyDescent="0.25">
      <c r="A2862">
        <v>37</v>
      </c>
      <c r="C2862" t="s">
        <v>201</v>
      </c>
      <c r="G2862" s="1" t="s">
        <v>187</v>
      </c>
      <c r="I2862" s="1" t="s">
        <v>197</v>
      </c>
      <c r="J2862">
        <v>1</v>
      </c>
      <c r="K2862" s="1" t="s">
        <v>954</v>
      </c>
      <c r="W2862" s="1" t="s">
        <v>623</v>
      </c>
      <c r="AB2862" t="s">
        <v>85</v>
      </c>
      <c r="AC2862" t="s">
        <v>1690</v>
      </c>
      <c r="AD2862" s="8">
        <v>43392</v>
      </c>
      <c r="AE2862">
        <v>28</v>
      </c>
      <c r="AG2862" t="s">
        <v>593</v>
      </c>
      <c r="AH2862" s="8">
        <f t="shared" si="55"/>
        <v>43392</v>
      </c>
      <c r="AI2862">
        <v>24</v>
      </c>
      <c r="AJ2862">
        <v>2</v>
      </c>
      <c r="AK2862" s="53">
        <v>0.83333333333333304</v>
      </c>
      <c r="AL2862" s="8">
        <v>43399</v>
      </c>
      <c r="AM2862" s="53">
        <v>0.40625</v>
      </c>
      <c r="AN2862" t="s">
        <v>1755</v>
      </c>
      <c r="AV2862" s="8">
        <v>43399</v>
      </c>
      <c r="AW2862">
        <v>1</v>
      </c>
    </row>
    <row r="2863" spans="1:49" x14ac:dyDescent="0.25">
      <c r="A2863">
        <v>38</v>
      </c>
      <c r="C2863" t="s">
        <v>201</v>
      </c>
      <c r="G2863" s="1" t="s">
        <v>187</v>
      </c>
      <c r="I2863" s="1" t="s">
        <v>197</v>
      </c>
      <c r="J2863">
        <v>1</v>
      </c>
      <c r="K2863" s="1" t="s">
        <v>954</v>
      </c>
      <c r="W2863" s="1" t="s">
        <v>623</v>
      </c>
      <c r="AB2863" t="s">
        <v>85</v>
      </c>
      <c r="AC2863" t="s">
        <v>1691</v>
      </c>
      <c r="AD2863" s="8">
        <v>43392</v>
      </c>
      <c r="AE2863">
        <v>28</v>
      </c>
      <c r="AG2863" t="s">
        <v>593</v>
      </c>
      <c r="AH2863" s="8">
        <f t="shared" si="55"/>
        <v>43392</v>
      </c>
      <c r="AI2863">
        <v>30</v>
      </c>
      <c r="AJ2863">
        <v>6</v>
      </c>
      <c r="AK2863" s="53">
        <v>0.83333333333333304</v>
      </c>
      <c r="AL2863" s="8">
        <v>43400</v>
      </c>
      <c r="AM2863" s="53">
        <v>0</v>
      </c>
      <c r="AN2863" t="s">
        <v>1750</v>
      </c>
      <c r="AO2863">
        <v>6</v>
      </c>
      <c r="AP2863">
        <v>30</v>
      </c>
      <c r="AQ2863" s="8">
        <v>43400</v>
      </c>
      <c r="AR2863" s="53">
        <v>0</v>
      </c>
      <c r="AS2863" s="8">
        <v>43404</v>
      </c>
      <c r="AT2863" s="53">
        <v>0.83333333333333337</v>
      </c>
      <c r="AV2863" s="8">
        <v>43404</v>
      </c>
      <c r="AW2863">
        <v>0</v>
      </c>
    </row>
    <row r="2864" spans="1:49" x14ac:dyDescent="0.25">
      <c r="A2864">
        <v>39</v>
      </c>
      <c r="C2864" t="s">
        <v>201</v>
      </c>
      <c r="G2864" s="1" t="s">
        <v>187</v>
      </c>
      <c r="I2864" s="1" t="s">
        <v>197</v>
      </c>
      <c r="J2864">
        <v>1</v>
      </c>
      <c r="K2864" s="1" t="s">
        <v>954</v>
      </c>
      <c r="W2864" s="1" t="s">
        <v>623</v>
      </c>
      <c r="AB2864" t="s">
        <v>85</v>
      </c>
      <c r="AC2864" t="s">
        <v>1692</v>
      </c>
      <c r="AD2864" s="8">
        <v>43392</v>
      </c>
      <c r="AE2864">
        <v>28</v>
      </c>
      <c r="AG2864" t="s">
        <v>593</v>
      </c>
      <c r="AH2864" s="8">
        <f t="shared" si="55"/>
        <v>43392</v>
      </c>
      <c r="AI2864">
        <v>14</v>
      </c>
      <c r="AJ2864">
        <v>6</v>
      </c>
      <c r="AK2864" s="53">
        <v>0.83333333333333304</v>
      </c>
      <c r="AL2864" s="8">
        <v>43400</v>
      </c>
      <c r="AM2864" s="53">
        <v>0</v>
      </c>
      <c r="AN2864" t="s">
        <v>1750</v>
      </c>
      <c r="AO2864">
        <v>6</v>
      </c>
      <c r="AP2864">
        <v>17</v>
      </c>
      <c r="AQ2864" s="8">
        <v>43400</v>
      </c>
      <c r="AR2864" s="53">
        <v>0</v>
      </c>
      <c r="AS2864" s="8">
        <v>43402</v>
      </c>
      <c r="AT2864" s="53">
        <v>0.83333333333333337</v>
      </c>
      <c r="AV2864" s="8">
        <v>43402</v>
      </c>
      <c r="AW2864">
        <v>0</v>
      </c>
    </row>
    <row r="2865" spans="1:49" x14ac:dyDescent="0.25">
      <c r="A2865">
        <v>40</v>
      </c>
      <c r="C2865" t="s">
        <v>201</v>
      </c>
      <c r="G2865" s="1" t="s">
        <v>187</v>
      </c>
      <c r="I2865" s="1" t="s">
        <v>197</v>
      </c>
      <c r="J2865">
        <v>1</v>
      </c>
      <c r="K2865" s="1" t="s">
        <v>954</v>
      </c>
      <c r="W2865" s="1" t="s">
        <v>623</v>
      </c>
      <c r="AB2865" t="s">
        <v>85</v>
      </c>
      <c r="AC2865" t="s">
        <v>1693</v>
      </c>
      <c r="AD2865" s="8">
        <v>43392</v>
      </c>
      <c r="AE2865">
        <v>28</v>
      </c>
      <c r="AG2865" t="s">
        <v>593</v>
      </c>
      <c r="AH2865" s="8">
        <f t="shared" si="55"/>
        <v>43392</v>
      </c>
      <c r="AI2865">
        <v>28</v>
      </c>
      <c r="AJ2865">
        <v>2</v>
      </c>
      <c r="AK2865" s="53">
        <v>0.83333333333333304</v>
      </c>
      <c r="AL2865" s="8">
        <v>43399</v>
      </c>
      <c r="AM2865" s="53">
        <v>0.40625</v>
      </c>
      <c r="AN2865" t="s">
        <v>1755</v>
      </c>
      <c r="AV2865" s="8">
        <v>43399</v>
      </c>
      <c r="AW2865">
        <v>1</v>
      </c>
    </row>
    <row r="2866" spans="1:49" x14ac:dyDescent="0.25">
      <c r="A2866">
        <v>41</v>
      </c>
      <c r="C2866" t="s">
        <v>201</v>
      </c>
      <c r="G2866" s="1" t="s">
        <v>187</v>
      </c>
      <c r="I2866" s="1" t="s">
        <v>197</v>
      </c>
      <c r="J2866">
        <v>1</v>
      </c>
      <c r="K2866" s="1" t="s">
        <v>954</v>
      </c>
      <c r="W2866" s="1" t="s">
        <v>623</v>
      </c>
      <c r="AB2866" t="s">
        <v>85</v>
      </c>
      <c r="AC2866" t="s">
        <v>1694</v>
      </c>
      <c r="AD2866" s="8">
        <v>43392</v>
      </c>
      <c r="AE2866">
        <v>28</v>
      </c>
      <c r="AG2866" t="s">
        <v>593</v>
      </c>
      <c r="AH2866" s="8">
        <f t="shared" si="55"/>
        <v>43392</v>
      </c>
      <c r="AI2866">
        <v>29</v>
      </c>
      <c r="AJ2866">
        <v>2</v>
      </c>
      <c r="AK2866" s="53">
        <v>0.83333333333333304</v>
      </c>
      <c r="AL2866" s="8">
        <v>43398</v>
      </c>
      <c r="AM2866" s="53">
        <v>0.60416666666666663</v>
      </c>
      <c r="AV2866" s="8">
        <v>43398</v>
      </c>
      <c r="AW2866">
        <v>0</v>
      </c>
    </row>
    <row r="2867" spans="1:49" x14ac:dyDescent="0.25">
      <c r="A2867">
        <v>42</v>
      </c>
      <c r="C2867" t="s">
        <v>201</v>
      </c>
      <c r="G2867" s="1" t="s">
        <v>187</v>
      </c>
      <c r="I2867" s="1" t="s">
        <v>197</v>
      </c>
      <c r="J2867">
        <v>1</v>
      </c>
      <c r="K2867" s="1" t="s">
        <v>954</v>
      </c>
      <c r="W2867" s="1" t="s">
        <v>623</v>
      </c>
      <c r="AB2867" t="s">
        <v>85</v>
      </c>
      <c r="AC2867" t="s">
        <v>1695</v>
      </c>
      <c r="AD2867" s="8">
        <v>43392</v>
      </c>
      <c r="AE2867">
        <v>28</v>
      </c>
      <c r="AG2867" t="s">
        <v>593</v>
      </c>
      <c r="AH2867" s="8">
        <f t="shared" si="55"/>
        <v>43392</v>
      </c>
      <c r="AI2867">
        <v>31</v>
      </c>
      <c r="AJ2867">
        <v>6</v>
      </c>
      <c r="AK2867" s="53">
        <v>0.83333333333333304</v>
      </c>
      <c r="AL2867" s="8">
        <v>43400</v>
      </c>
      <c r="AM2867" s="53">
        <v>0</v>
      </c>
      <c r="AN2867" t="s">
        <v>1750</v>
      </c>
      <c r="AO2867">
        <v>6</v>
      </c>
      <c r="AP2867">
        <v>31</v>
      </c>
      <c r="AQ2867" s="8">
        <v>43400</v>
      </c>
      <c r="AR2867" s="53">
        <v>0</v>
      </c>
      <c r="AS2867" s="8">
        <v>43402</v>
      </c>
      <c r="AT2867" s="53">
        <v>0.83333333333333337</v>
      </c>
      <c r="AU2867" t="s">
        <v>1757</v>
      </c>
      <c r="AV2867" s="8">
        <v>43402</v>
      </c>
      <c r="AW2867">
        <v>1</v>
      </c>
    </row>
    <row r="2868" spans="1:49" x14ac:dyDescent="0.25">
      <c r="A2868">
        <v>43</v>
      </c>
      <c r="C2868" t="s">
        <v>201</v>
      </c>
      <c r="G2868" s="1" t="s">
        <v>187</v>
      </c>
      <c r="I2868" s="1" t="s">
        <v>197</v>
      </c>
      <c r="J2868">
        <v>1</v>
      </c>
      <c r="K2868" s="1" t="s">
        <v>954</v>
      </c>
      <c r="W2868" s="1" t="s">
        <v>623</v>
      </c>
      <c r="AB2868" t="s">
        <v>85</v>
      </c>
      <c r="AC2868" t="s">
        <v>1696</v>
      </c>
      <c r="AD2868" s="8">
        <v>43392</v>
      </c>
      <c r="AE2868">
        <v>28</v>
      </c>
      <c r="AG2868" t="s">
        <v>593</v>
      </c>
      <c r="AH2868" s="8">
        <f t="shared" si="55"/>
        <v>43392</v>
      </c>
      <c r="AI2868">
        <v>1</v>
      </c>
      <c r="AJ2868">
        <v>1</v>
      </c>
      <c r="AK2868" s="53">
        <v>0.83333333333333304</v>
      </c>
      <c r="AL2868" s="8">
        <v>43398</v>
      </c>
      <c r="AM2868" s="53">
        <v>0.60416666666666663</v>
      </c>
      <c r="AV2868" s="8">
        <v>43398</v>
      </c>
      <c r="AW2868">
        <v>0</v>
      </c>
    </row>
    <row r="2869" spans="1:49" x14ac:dyDescent="0.25">
      <c r="A2869">
        <v>44</v>
      </c>
      <c r="C2869" t="s">
        <v>201</v>
      </c>
      <c r="G2869" s="1" t="s">
        <v>187</v>
      </c>
      <c r="I2869" s="1" t="s">
        <v>197</v>
      </c>
      <c r="J2869">
        <v>1</v>
      </c>
      <c r="K2869" s="1" t="s">
        <v>954</v>
      </c>
      <c r="W2869" s="1" t="s">
        <v>623</v>
      </c>
      <c r="AB2869" t="s">
        <v>85</v>
      </c>
      <c r="AC2869" t="s">
        <v>1697</v>
      </c>
      <c r="AD2869" s="8">
        <v>43393</v>
      </c>
      <c r="AE2869">
        <v>29</v>
      </c>
      <c r="AG2869" t="s">
        <v>593</v>
      </c>
      <c r="AH2869" s="8">
        <v>43399</v>
      </c>
      <c r="AI2869">
        <v>2</v>
      </c>
      <c r="AJ2869">
        <v>2</v>
      </c>
      <c r="AK2869" s="53">
        <v>0.44791666666666669</v>
      </c>
      <c r="AL2869" s="8">
        <v>43399</v>
      </c>
      <c r="AM2869" s="53">
        <v>0.99305555555555547</v>
      </c>
      <c r="AN2869" t="s">
        <v>1757</v>
      </c>
      <c r="AV2869" s="8">
        <v>43399</v>
      </c>
      <c r="AW2869">
        <v>1</v>
      </c>
    </row>
    <row r="2870" spans="1:49" x14ac:dyDescent="0.25">
      <c r="A2870">
        <v>45</v>
      </c>
      <c r="C2870" t="s">
        <v>201</v>
      </c>
      <c r="G2870" s="1" t="s">
        <v>187</v>
      </c>
      <c r="I2870" s="1" t="s">
        <v>197</v>
      </c>
      <c r="J2870">
        <v>1</v>
      </c>
      <c r="K2870" s="1" t="s">
        <v>954</v>
      </c>
      <c r="W2870" s="1" t="s">
        <v>623</v>
      </c>
      <c r="AB2870" t="s">
        <v>85</v>
      </c>
      <c r="AC2870" t="s">
        <v>1698</v>
      </c>
      <c r="AD2870" s="8">
        <v>43393</v>
      </c>
      <c r="AE2870">
        <v>29</v>
      </c>
      <c r="AG2870" t="s">
        <v>593</v>
      </c>
      <c r="AK2870" s="53"/>
      <c r="AN2870" t="s">
        <v>1711</v>
      </c>
      <c r="AV2870" s="8">
        <v>43397</v>
      </c>
      <c r="AW2870">
        <v>0</v>
      </c>
    </row>
    <row r="2871" spans="1:49" x14ac:dyDescent="0.25">
      <c r="A2871">
        <v>46</v>
      </c>
      <c r="C2871" t="s">
        <v>201</v>
      </c>
      <c r="G2871" s="1" t="s">
        <v>187</v>
      </c>
      <c r="I2871" s="1" t="s">
        <v>197</v>
      </c>
      <c r="J2871">
        <v>1</v>
      </c>
      <c r="K2871" s="1" t="s">
        <v>954</v>
      </c>
      <c r="W2871" s="1" t="s">
        <v>623</v>
      </c>
      <c r="AB2871" t="s">
        <v>85</v>
      </c>
      <c r="AC2871" t="s">
        <v>1699</v>
      </c>
      <c r="AD2871" s="8">
        <v>43393</v>
      </c>
      <c r="AE2871">
        <v>29</v>
      </c>
      <c r="AG2871" t="s">
        <v>593</v>
      </c>
      <c r="AK2871" s="53"/>
      <c r="AN2871" t="s">
        <v>1711</v>
      </c>
      <c r="AV2871" s="8">
        <v>43397</v>
      </c>
      <c r="AW2871">
        <v>0</v>
      </c>
    </row>
    <row r="2872" spans="1:49" x14ac:dyDescent="0.25">
      <c r="A2872">
        <v>47</v>
      </c>
      <c r="C2872" t="s">
        <v>201</v>
      </c>
      <c r="G2872" s="1" t="s">
        <v>187</v>
      </c>
      <c r="I2872" s="1" t="s">
        <v>197</v>
      </c>
      <c r="J2872">
        <v>1</v>
      </c>
      <c r="K2872" s="1" t="s">
        <v>954</v>
      </c>
      <c r="W2872" s="1" t="s">
        <v>623</v>
      </c>
      <c r="AB2872" t="s">
        <v>85</v>
      </c>
      <c r="AC2872" t="s">
        <v>1702</v>
      </c>
      <c r="AD2872" s="8">
        <v>43394</v>
      </c>
      <c r="AE2872">
        <v>30</v>
      </c>
      <c r="AG2872" t="s">
        <v>593</v>
      </c>
      <c r="AH2872" s="8">
        <v>43399</v>
      </c>
      <c r="AI2872">
        <v>4</v>
      </c>
      <c r="AJ2872">
        <v>1</v>
      </c>
      <c r="AK2872" s="53">
        <v>0.44791666666666669</v>
      </c>
      <c r="AL2872" s="8">
        <v>43400</v>
      </c>
      <c r="AM2872" s="53">
        <v>0.74652777777777779</v>
      </c>
      <c r="AN2872" t="s">
        <v>1757</v>
      </c>
      <c r="AV2872" s="8">
        <v>43400</v>
      </c>
      <c r="AW2872">
        <v>1</v>
      </c>
    </row>
    <row r="2873" spans="1:49" x14ac:dyDescent="0.25">
      <c r="A2873">
        <v>48</v>
      </c>
      <c r="C2873" t="s">
        <v>201</v>
      </c>
      <c r="G2873" s="1" t="s">
        <v>187</v>
      </c>
      <c r="I2873" s="1" t="s">
        <v>197</v>
      </c>
      <c r="J2873">
        <v>1</v>
      </c>
      <c r="K2873" s="1" t="s">
        <v>954</v>
      </c>
      <c r="W2873" s="1" t="s">
        <v>623</v>
      </c>
      <c r="AB2873" t="s">
        <v>85</v>
      </c>
      <c r="AC2873" t="s">
        <v>1703</v>
      </c>
      <c r="AD2873" s="8">
        <v>43394</v>
      </c>
      <c r="AE2873">
        <v>30</v>
      </c>
      <c r="AG2873" t="s">
        <v>593</v>
      </c>
      <c r="AK2873" s="53"/>
    </row>
    <row r="2874" spans="1:49" x14ac:dyDescent="0.25">
      <c r="A2874">
        <v>49</v>
      </c>
      <c r="C2874" t="s">
        <v>201</v>
      </c>
      <c r="G2874" s="1" t="s">
        <v>187</v>
      </c>
      <c r="I2874" s="1" t="s">
        <v>197</v>
      </c>
      <c r="J2874">
        <v>1</v>
      </c>
      <c r="K2874" s="1" t="s">
        <v>954</v>
      </c>
      <c r="W2874" s="1" t="s">
        <v>623</v>
      </c>
      <c r="AB2874" t="s">
        <v>85</v>
      </c>
      <c r="AC2874" t="s">
        <v>1704</v>
      </c>
      <c r="AD2874" s="8">
        <v>43394</v>
      </c>
      <c r="AE2874">
        <v>30</v>
      </c>
      <c r="AG2874" t="s">
        <v>593</v>
      </c>
      <c r="AH2874" s="8">
        <v>43402</v>
      </c>
      <c r="AI2874">
        <v>5</v>
      </c>
      <c r="AJ2874">
        <v>1</v>
      </c>
      <c r="AK2874" s="53">
        <v>0.44791666666666669</v>
      </c>
      <c r="AL2874" s="8">
        <v>43413</v>
      </c>
      <c r="AM2874" s="53">
        <v>0.41111111111111115</v>
      </c>
      <c r="AN2874" t="s">
        <v>1757</v>
      </c>
      <c r="AV2874" s="8">
        <v>43413</v>
      </c>
      <c r="AW2874">
        <v>1</v>
      </c>
    </row>
    <row r="2875" spans="1:49" x14ac:dyDescent="0.25">
      <c r="A2875">
        <v>1</v>
      </c>
      <c r="C2875" t="s">
        <v>201</v>
      </c>
      <c r="G2875" s="1" t="s">
        <v>187</v>
      </c>
      <c r="I2875" s="1" t="s">
        <v>193</v>
      </c>
      <c r="J2875">
        <v>22</v>
      </c>
      <c r="K2875" s="1" t="s">
        <v>60</v>
      </c>
      <c r="W2875" s="1" t="s">
        <v>624</v>
      </c>
      <c r="AB2875" t="s">
        <v>85</v>
      </c>
      <c r="AC2875" t="str">
        <f t="shared" ref="AC2875:AC2897" si="56">"A2-22"&amp;AB2875&amp;"-"&amp;AF2875</f>
        <v>A2-22RT-A1</v>
      </c>
      <c r="AD2875" s="8">
        <v>43431</v>
      </c>
      <c r="AE2875">
        <v>35</v>
      </c>
      <c r="AF2875" t="s">
        <v>247</v>
      </c>
      <c r="AG2875" t="s">
        <v>956</v>
      </c>
      <c r="AN2875" t="s">
        <v>1831</v>
      </c>
      <c r="AV2875" s="8">
        <v>43474</v>
      </c>
      <c r="AW2875">
        <v>1</v>
      </c>
    </row>
    <row r="2876" spans="1:49" x14ac:dyDescent="0.25">
      <c r="A2876">
        <v>2</v>
      </c>
      <c r="C2876" t="s">
        <v>58</v>
      </c>
      <c r="G2876" s="1" t="s">
        <v>187</v>
      </c>
      <c r="I2876" s="1" t="s">
        <v>193</v>
      </c>
      <c r="J2876">
        <v>22</v>
      </c>
      <c r="K2876" s="1" t="s">
        <v>60</v>
      </c>
      <c r="W2876" s="1" t="s">
        <v>624</v>
      </c>
      <c r="AB2876" t="s">
        <v>86</v>
      </c>
      <c r="AC2876" t="str">
        <f t="shared" si="56"/>
        <v>A2-22SO-C1</v>
      </c>
      <c r="AF2876" t="s">
        <v>146</v>
      </c>
    </row>
    <row r="2877" spans="1:49" x14ac:dyDescent="0.25">
      <c r="A2877">
        <v>3</v>
      </c>
      <c r="C2877" t="s">
        <v>58</v>
      </c>
      <c r="G2877" s="1" t="s">
        <v>187</v>
      </c>
      <c r="I2877" s="1" t="s">
        <v>193</v>
      </c>
      <c r="J2877">
        <v>22</v>
      </c>
      <c r="K2877" s="1" t="s">
        <v>60</v>
      </c>
      <c r="W2877" s="1" t="s">
        <v>624</v>
      </c>
      <c r="AB2877" t="s">
        <v>86</v>
      </c>
      <c r="AC2877" t="str">
        <f t="shared" si="56"/>
        <v>A2-22SO-C2</v>
      </c>
      <c r="AF2877" t="s">
        <v>149</v>
      </c>
    </row>
    <row r="2878" spans="1:49" x14ac:dyDescent="0.25">
      <c r="A2878">
        <v>4</v>
      </c>
      <c r="C2878" t="s">
        <v>58</v>
      </c>
      <c r="G2878" s="1" t="s">
        <v>187</v>
      </c>
      <c r="I2878" s="1" t="s">
        <v>193</v>
      </c>
      <c r="J2878">
        <v>22</v>
      </c>
      <c r="K2878" s="1" t="s">
        <v>60</v>
      </c>
      <c r="W2878" s="1" t="s">
        <v>624</v>
      </c>
      <c r="AB2878" t="s">
        <v>86</v>
      </c>
      <c r="AC2878" t="str">
        <f t="shared" si="56"/>
        <v>A2-22SO-C3</v>
      </c>
      <c r="AF2878" t="s">
        <v>301</v>
      </c>
    </row>
    <row r="2879" spans="1:49" x14ac:dyDescent="0.25">
      <c r="A2879">
        <v>5</v>
      </c>
      <c r="C2879" t="s">
        <v>58</v>
      </c>
      <c r="G2879" s="1" t="s">
        <v>187</v>
      </c>
      <c r="I2879" s="1" t="s">
        <v>193</v>
      </c>
      <c r="J2879">
        <v>22</v>
      </c>
      <c r="K2879" s="1" t="s">
        <v>60</v>
      </c>
      <c r="W2879" s="1" t="s">
        <v>624</v>
      </c>
      <c r="AB2879" t="s">
        <v>86</v>
      </c>
      <c r="AC2879" t="str">
        <f t="shared" si="56"/>
        <v>A2-22SO-C4</v>
      </c>
      <c r="AF2879" t="s">
        <v>161</v>
      </c>
    </row>
    <row r="2880" spans="1:49" x14ac:dyDescent="0.25">
      <c r="A2880">
        <v>6</v>
      </c>
      <c r="C2880" t="s">
        <v>58</v>
      </c>
      <c r="G2880" s="1" t="s">
        <v>187</v>
      </c>
      <c r="I2880" s="1" t="s">
        <v>193</v>
      </c>
      <c r="J2880">
        <v>22</v>
      </c>
      <c r="K2880" s="1" t="s">
        <v>60</v>
      </c>
      <c r="W2880" s="1" t="s">
        <v>624</v>
      </c>
      <c r="AB2880" t="s">
        <v>86</v>
      </c>
      <c r="AC2880" t="str">
        <f t="shared" si="56"/>
        <v>A2-22SO-C5</v>
      </c>
      <c r="AF2880" t="s">
        <v>123</v>
      </c>
    </row>
    <row r="2881" spans="1:49" x14ac:dyDescent="0.25">
      <c r="A2881">
        <v>7</v>
      </c>
      <c r="C2881" t="s">
        <v>58</v>
      </c>
      <c r="G2881" s="1" t="s">
        <v>187</v>
      </c>
      <c r="I2881" s="1" t="s">
        <v>193</v>
      </c>
      <c r="J2881">
        <v>22</v>
      </c>
      <c r="K2881" s="1" t="s">
        <v>60</v>
      </c>
      <c r="W2881" s="1" t="s">
        <v>624</v>
      </c>
      <c r="AB2881" t="s">
        <v>86</v>
      </c>
      <c r="AC2881" t="str">
        <f t="shared" si="56"/>
        <v>A2-22SO-C6</v>
      </c>
      <c r="AF2881" t="s">
        <v>168</v>
      </c>
    </row>
    <row r="2882" spans="1:49" x14ac:dyDescent="0.25">
      <c r="A2882">
        <v>8</v>
      </c>
      <c r="C2882" t="s">
        <v>58</v>
      </c>
      <c r="G2882" s="1" t="s">
        <v>187</v>
      </c>
      <c r="I2882" s="1" t="s">
        <v>193</v>
      </c>
      <c r="J2882">
        <v>22</v>
      </c>
      <c r="K2882" s="1" t="s">
        <v>60</v>
      </c>
      <c r="W2882" s="1" t="s">
        <v>624</v>
      </c>
      <c r="AB2882" t="s">
        <v>86</v>
      </c>
      <c r="AC2882" t="str">
        <f t="shared" si="56"/>
        <v>A2-22SO-C7</v>
      </c>
      <c r="AF2882" t="s">
        <v>135</v>
      </c>
    </row>
    <row r="2883" spans="1:49" x14ac:dyDescent="0.25">
      <c r="A2883">
        <v>9</v>
      </c>
      <c r="C2883" t="s">
        <v>58</v>
      </c>
      <c r="G2883" s="1" t="s">
        <v>187</v>
      </c>
      <c r="I2883" s="1" t="s">
        <v>193</v>
      </c>
      <c r="J2883">
        <v>22</v>
      </c>
      <c r="K2883" s="1" t="s">
        <v>60</v>
      </c>
      <c r="W2883" s="1" t="s">
        <v>624</v>
      </c>
      <c r="AB2883" t="s">
        <v>86</v>
      </c>
      <c r="AC2883" t="str">
        <f t="shared" si="56"/>
        <v>A2-22SO-C8</v>
      </c>
      <c r="AF2883" t="s">
        <v>238</v>
      </c>
    </row>
    <row r="2884" spans="1:49" x14ac:dyDescent="0.25">
      <c r="A2884">
        <v>10</v>
      </c>
      <c r="C2884" t="s">
        <v>58</v>
      </c>
      <c r="G2884" s="1" t="s">
        <v>187</v>
      </c>
      <c r="I2884" s="1" t="s">
        <v>193</v>
      </c>
      <c r="J2884">
        <v>22</v>
      </c>
      <c r="K2884" s="1" t="s">
        <v>60</v>
      </c>
      <c r="W2884" s="1" t="s">
        <v>624</v>
      </c>
      <c r="AB2884" t="s">
        <v>86</v>
      </c>
      <c r="AC2884" t="str">
        <f t="shared" si="56"/>
        <v>A2-22SO-C9</v>
      </c>
      <c r="AF2884" t="s">
        <v>176</v>
      </c>
    </row>
    <row r="2885" spans="1:49" x14ac:dyDescent="0.25">
      <c r="A2885">
        <v>11</v>
      </c>
      <c r="C2885" t="s">
        <v>58</v>
      </c>
      <c r="G2885" s="1" t="s">
        <v>187</v>
      </c>
      <c r="I2885" s="1" t="s">
        <v>193</v>
      </c>
      <c r="J2885">
        <v>22</v>
      </c>
      <c r="K2885" s="1" t="s">
        <v>60</v>
      </c>
      <c r="W2885" s="1" t="s">
        <v>624</v>
      </c>
      <c r="AB2885" t="s">
        <v>86</v>
      </c>
      <c r="AC2885" t="str">
        <f t="shared" si="56"/>
        <v>A2-22SO-C10</v>
      </c>
      <c r="AF2885" t="s">
        <v>126</v>
      </c>
    </row>
    <row r="2886" spans="1:49" x14ac:dyDescent="0.25">
      <c r="A2886">
        <v>12</v>
      </c>
      <c r="C2886" t="s">
        <v>58</v>
      </c>
      <c r="G2886" s="1" t="s">
        <v>187</v>
      </c>
      <c r="I2886" s="1" t="s">
        <v>193</v>
      </c>
      <c r="J2886">
        <v>22</v>
      </c>
      <c r="K2886" s="1" t="s">
        <v>60</v>
      </c>
      <c r="W2886" s="1" t="s">
        <v>624</v>
      </c>
      <c r="AB2886" t="s">
        <v>86</v>
      </c>
      <c r="AC2886" t="str">
        <f t="shared" si="56"/>
        <v>A2-22SO-C11</v>
      </c>
      <c r="AF2886" t="s">
        <v>144</v>
      </c>
    </row>
    <row r="2887" spans="1:49" x14ac:dyDescent="0.25">
      <c r="A2887">
        <v>13</v>
      </c>
      <c r="C2887" t="s">
        <v>58</v>
      </c>
      <c r="G2887" s="1" t="s">
        <v>187</v>
      </c>
      <c r="I2887" s="1" t="s">
        <v>193</v>
      </c>
      <c r="J2887">
        <v>22</v>
      </c>
      <c r="K2887" s="1" t="s">
        <v>60</v>
      </c>
      <c r="W2887" s="1" t="s">
        <v>624</v>
      </c>
      <c r="AB2887" t="s">
        <v>85</v>
      </c>
      <c r="AC2887" t="str">
        <f t="shared" si="56"/>
        <v>A2-22RT-C1</v>
      </c>
      <c r="AD2887" s="8">
        <v>43396</v>
      </c>
      <c r="AE2887">
        <v>31</v>
      </c>
      <c r="AF2887" t="s">
        <v>146</v>
      </c>
      <c r="AG2887" t="s">
        <v>956</v>
      </c>
      <c r="AH2887" s="8">
        <v>43396</v>
      </c>
      <c r="AI2887">
        <v>32</v>
      </c>
      <c r="AJ2887">
        <v>1</v>
      </c>
      <c r="AK2887" s="53">
        <v>0.50694444444444442</v>
      </c>
      <c r="AL2887" s="8">
        <v>43404</v>
      </c>
      <c r="AM2887" s="53">
        <v>0.83333333333333337</v>
      </c>
      <c r="AN2887" t="s">
        <v>1762</v>
      </c>
      <c r="AO2887">
        <v>6</v>
      </c>
      <c r="AP2887">
        <v>1</v>
      </c>
      <c r="AQ2887" s="8">
        <v>43404</v>
      </c>
      <c r="AR2887" s="53">
        <v>0.83333333333333337</v>
      </c>
      <c r="AS2887" s="8">
        <v>43406</v>
      </c>
      <c r="AT2887" s="53">
        <v>0.83333333333333337</v>
      </c>
      <c r="AV2887" s="8">
        <v>43406</v>
      </c>
      <c r="AW2887">
        <v>0</v>
      </c>
    </row>
    <row r="2888" spans="1:49" x14ac:dyDescent="0.25">
      <c r="A2888">
        <v>14</v>
      </c>
      <c r="C2888" t="s">
        <v>58</v>
      </c>
      <c r="G2888" s="1" t="s">
        <v>187</v>
      </c>
      <c r="I2888" s="1" t="s">
        <v>193</v>
      </c>
      <c r="J2888">
        <v>22</v>
      </c>
      <c r="K2888" s="1" t="s">
        <v>60</v>
      </c>
      <c r="W2888" s="1" t="s">
        <v>624</v>
      </c>
      <c r="AB2888" t="s">
        <v>85</v>
      </c>
      <c r="AC2888" t="str">
        <f t="shared" si="56"/>
        <v>A2-22RT-C2</v>
      </c>
      <c r="AD2888" s="8">
        <v>43397</v>
      </c>
      <c r="AE2888">
        <v>32</v>
      </c>
      <c r="AF2888" t="s">
        <v>149</v>
      </c>
      <c r="AG2888" t="s">
        <v>956</v>
      </c>
      <c r="AH2888" s="8">
        <v>43400</v>
      </c>
      <c r="AI2888">
        <v>10</v>
      </c>
      <c r="AJ2888">
        <v>2</v>
      </c>
      <c r="AK2888" s="53">
        <v>2.0833333333333332E-2</v>
      </c>
      <c r="AL2888" s="8">
        <v>43402</v>
      </c>
      <c r="AM2888" s="53">
        <v>0.625</v>
      </c>
      <c r="AV2888" s="8">
        <v>43402</v>
      </c>
      <c r="AW2888">
        <v>0</v>
      </c>
    </row>
    <row r="2889" spans="1:49" x14ac:dyDescent="0.25">
      <c r="A2889">
        <v>15</v>
      </c>
      <c r="C2889" t="s">
        <v>58</v>
      </c>
      <c r="G2889" s="1" t="s">
        <v>187</v>
      </c>
      <c r="I2889" s="1" t="s">
        <v>193</v>
      </c>
      <c r="J2889">
        <v>22</v>
      </c>
      <c r="K2889" s="1" t="s">
        <v>60</v>
      </c>
      <c r="W2889" s="1" t="s">
        <v>624</v>
      </c>
      <c r="AB2889" t="s">
        <v>85</v>
      </c>
      <c r="AC2889" t="str">
        <f t="shared" si="56"/>
        <v>A2-22RT-C3</v>
      </c>
      <c r="AF2889" t="s">
        <v>301</v>
      </c>
    </row>
    <row r="2890" spans="1:49" x14ac:dyDescent="0.25">
      <c r="A2890">
        <v>16</v>
      </c>
      <c r="C2890" t="s">
        <v>58</v>
      </c>
      <c r="G2890" s="1" t="s">
        <v>187</v>
      </c>
      <c r="I2890" s="1" t="s">
        <v>193</v>
      </c>
      <c r="J2890">
        <v>22</v>
      </c>
      <c r="K2890" s="1" t="s">
        <v>60</v>
      </c>
      <c r="W2890" s="1" t="s">
        <v>624</v>
      </c>
      <c r="AB2890" t="s">
        <v>85</v>
      </c>
      <c r="AC2890" t="str">
        <f t="shared" si="56"/>
        <v>A2-22RT-C4</v>
      </c>
      <c r="AF2890" t="s">
        <v>161</v>
      </c>
    </row>
    <row r="2891" spans="1:49" x14ac:dyDescent="0.25">
      <c r="A2891">
        <v>17</v>
      </c>
      <c r="C2891" t="s">
        <v>58</v>
      </c>
      <c r="G2891" s="1" t="s">
        <v>187</v>
      </c>
      <c r="I2891" s="1" t="s">
        <v>193</v>
      </c>
      <c r="J2891">
        <v>22</v>
      </c>
      <c r="K2891" s="1" t="s">
        <v>60</v>
      </c>
      <c r="W2891" s="1" t="s">
        <v>624</v>
      </c>
      <c r="AB2891" t="s">
        <v>85</v>
      </c>
      <c r="AC2891" t="str">
        <f t="shared" si="56"/>
        <v>A2-22RT-C5</v>
      </c>
      <c r="AF2891" t="s">
        <v>123</v>
      </c>
    </row>
    <row r="2892" spans="1:49" x14ac:dyDescent="0.25">
      <c r="A2892">
        <v>18</v>
      </c>
      <c r="C2892" t="s">
        <v>58</v>
      </c>
      <c r="G2892" s="1" t="s">
        <v>187</v>
      </c>
      <c r="I2892" s="1" t="s">
        <v>193</v>
      </c>
      <c r="J2892">
        <v>22</v>
      </c>
      <c r="K2892" s="1" t="s">
        <v>60</v>
      </c>
      <c r="W2892" s="1" t="s">
        <v>624</v>
      </c>
      <c r="AB2892" t="s">
        <v>85</v>
      </c>
      <c r="AC2892" t="str">
        <f t="shared" si="56"/>
        <v>A2-22RT-C6</v>
      </c>
      <c r="AF2892" t="s">
        <v>168</v>
      </c>
    </row>
    <row r="2893" spans="1:49" x14ac:dyDescent="0.25">
      <c r="A2893">
        <v>19</v>
      </c>
      <c r="C2893" t="s">
        <v>58</v>
      </c>
      <c r="G2893" s="1" t="s">
        <v>187</v>
      </c>
      <c r="I2893" s="1" t="s">
        <v>193</v>
      </c>
      <c r="J2893">
        <v>22</v>
      </c>
      <c r="K2893" s="1" t="s">
        <v>60</v>
      </c>
      <c r="W2893" s="1" t="s">
        <v>624</v>
      </c>
      <c r="AB2893" t="s">
        <v>85</v>
      </c>
      <c r="AC2893" t="str">
        <f t="shared" si="56"/>
        <v>A2-22RT-C7</v>
      </c>
      <c r="AF2893" t="s">
        <v>135</v>
      </c>
    </row>
    <row r="2894" spans="1:49" x14ac:dyDescent="0.25">
      <c r="A2894">
        <v>20</v>
      </c>
      <c r="C2894" t="s">
        <v>58</v>
      </c>
      <c r="G2894" s="1" t="s">
        <v>187</v>
      </c>
      <c r="I2894" s="1" t="s">
        <v>193</v>
      </c>
      <c r="J2894">
        <v>22</v>
      </c>
      <c r="K2894" s="1" t="s">
        <v>60</v>
      </c>
      <c r="W2894" s="1" t="s">
        <v>624</v>
      </c>
      <c r="AB2894" t="s">
        <v>85</v>
      </c>
      <c r="AC2894" t="str">
        <f t="shared" si="56"/>
        <v>A2-22RT-C8</v>
      </c>
      <c r="AF2894" t="s">
        <v>238</v>
      </c>
    </row>
    <row r="2895" spans="1:49" x14ac:dyDescent="0.25">
      <c r="A2895">
        <v>21</v>
      </c>
      <c r="C2895" t="s">
        <v>58</v>
      </c>
      <c r="G2895" s="1" t="s">
        <v>187</v>
      </c>
      <c r="I2895" s="1" t="s">
        <v>193</v>
      </c>
      <c r="J2895">
        <v>22</v>
      </c>
      <c r="K2895" s="1" t="s">
        <v>60</v>
      </c>
      <c r="W2895" s="1" t="s">
        <v>624</v>
      </c>
      <c r="AB2895" t="s">
        <v>85</v>
      </c>
      <c r="AC2895" t="str">
        <f t="shared" si="56"/>
        <v>A2-22RT-C9</v>
      </c>
      <c r="AF2895" t="s">
        <v>176</v>
      </c>
    </row>
    <row r="2896" spans="1:49" x14ac:dyDescent="0.25">
      <c r="A2896">
        <v>22</v>
      </c>
      <c r="C2896" t="s">
        <v>58</v>
      </c>
      <c r="G2896" s="1" t="s">
        <v>187</v>
      </c>
      <c r="I2896" s="1" t="s">
        <v>193</v>
      </c>
      <c r="J2896">
        <v>22</v>
      </c>
      <c r="K2896" s="1" t="s">
        <v>60</v>
      </c>
      <c r="W2896" s="1" t="s">
        <v>624</v>
      </c>
      <c r="AB2896" t="s">
        <v>85</v>
      </c>
      <c r="AC2896" t="str">
        <f t="shared" si="56"/>
        <v>A2-22RT-C10</v>
      </c>
      <c r="AF2896" t="s">
        <v>126</v>
      </c>
    </row>
    <row r="2897" spans="1:49" x14ac:dyDescent="0.25">
      <c r="A2897">
        <v>23</v>
      </c>
      <c r="C2897" t="s">
        <v>58</v>
      </c>
      <c r="G2897" s="1" t="s">
        <v>187</v>
      </c>
      <c r="I2897" s="1" t="s">
        <v>193</v>
      </c>
      <c r="J2897">
        <v>22</v>
      </c>
      <c r="K2897" s="1" t="s">
        <v>60</v>
      </c>
      <c r="W2897" s="1" t="s">
        <v>624</v>
      </c>
      <c r="AB2897" t="s">
        <v>85</v>
      </c>
      <c r="AC2897" t="str">
        <f t="shared" si="56"/>
        <v>A2-22RT-C11</v>
      </c>
      <c r="AF2897" t="s">
        <v>144</v>
      </c>
    </row>
    <row r="2898" spans="1:49" x14ac:dyDescent="0.25">
      <c r="A2898">
        <v>1</v>
      </c>
      <c r="C2898" t="s">
        <v>58</v>
      </c>
      <c r="G2898" s="1" t="s">
        <v>78</v>
      </c>
      <c r="I2898" s="1" t="s">
        <v>212</v>
      </c>
      <c r="J2898">
        <v>3</v>
      </c>
      <c r="K2898" s="1" t="s">
        <v>60</v>
      </c>
      <c r="W2898" s="1" t="s">
        <v>625</v>
      </c>
      <c r="AB2898" t="s">
        <v>85</v>
      </c>
      <c r="AC2898" t="str">
        <f t="shared" ref="AC2898:AC2903" si="57">"A3-1"&amp;AB2898&amp;"-"&amp;AF2898</f>
        <v>A3-1RT-B1</v>
      </c>
      <c r="AD2898" s="8">
        <v>43420</v>
      </c>
      <c r="AE2898" s="83">
        <f>AD2898-I2898</f>
        <v>54</v>
      </c>
      <c r="AF2898" t="s">
        <v>169</v>
      </c>
      <c r="AG2898" t="s">
        <v>956</v>
      </c>
      <c r="AH2898" s="8">
        <v>43454</v>
      </c>
      <c r="AI2898">
        <v>32</v>
      </c>
      <c r="AJ2898">
        <v>2</v>
      </c>
      <c r="AK2898" s="53">
        <v>0.47916666666666669</v>
      </c>
      <c r="AL2898" s="8">
        <v>43468</v>
      </c>
      <c r="AM2898" s="53">
        <v>0.83333333333333337</v>
      </c>
      <c r="AO2898">
        <v>3</v>
      </c>
      <c r="AP2898">
        <v>8</v>
      </c>
      <c r="AQ2898" s="8">
        <v>43468</v>
      </c>
      <c r="AR2898" s="53">
        <v>0.83333333333333337</v>
      </c>
      <c r="AS2898" s="8">
        <v>43516</v>
      </c>
      <c r="AT2898" s="53">
        <v>0.83333333333333337</v>
      </c>
      <c r="AV2898" s="8">
        <v>43516</v>
      </c>
      <c r="AW2898">
        <v>0</v>
      </c>
    </row>
    <row r="2899" spans="1:49" x14ac:dyDescent="0.25">
      <c r="A2899">
        <v>2</v>
      </c>
      <c r="C2899" t="s">
        <v>58</v>
      </c>
      <c r="G2899" s="1" t="s">
        <v>78</v>
      </c>
      <c r="I2899" s="1" t="s">
        <v>212</v>
      </c>
      <c r="J2899">
        <v>3</v>
      </c>
      <c r="K2899" s="1" t="s">
        <v>60</v>
      </c>
      <c r="W2899" s="1" t="s">
        <v>625</v>
      </c>
      <c r="AB2899" t="s">
        <v>85</v>
      </c>
      <c r="AC2899" t="str">
        <f t="shared" si="57"/>
        <v>A3-1RT-B2</v>
      </c>
      <c r="AF2899" t="s">
        <v>142</v>
      </c>
    </row>
    <row r="2900" spans="1:49" x14ac:dyDescent="0.25">
      <c r="A2900">
        <v>3</v>
      </c>
      <c r="C2900" t="s">
        <v>58</v>
      </c>
      <c r="G2900" s="1" t="s">
        <v>78</v>
      </c>
      <c r="I2900" s="1" t="s">
        <v>212</v>
      </c>
      <c r="J2900">
        <v>3</v>
      </c>
      <c r="K2900" s="1" t="s">
        <v>60</v>
      </c>
      <c r="W2900" s="1" t="s">
        <v>625</v>
      </c>
      <c r="AB2900" t="s">
        <v>85</v>
      </c>
      <c r="AC2900" t="str">
        <f t="shared" si="57"/>
        <v>A3-1RT-B3</v>
      </c>
      <c r="AD2900" s="8">
        <v>43424</v>
      </c>
      <c r="AE2900">
        <v>58</v>
      </c>
      <c r="AF2900" t="s">
        <v>242</v>
      </c>
      <c r="AG2900" t="s">
        <v>956</v>
      </c>
      <c r="AL2900" s="8">
        <v>43430</v>
      </c>
      <c r="AM2900" s="53">
        <v>0.63194444444444442</v>
      </c>
      <c r="AN2900" t="s">
        <v>1808</v>
      </c>
      <c r="AV2900" s="8">
        <v>43430</v>
      </c>
      <c r="AW2900">
        <v>0</v>
      </c>
    </row>
    <row r="2901" spans="1:49" x14ac:dyDescent="0.25">
      <c r="A2901">
        <v>4</v>
      </c>
      <c r="C2901" t="s">
        <v>58</v>
      </c>
      <c r="G2901" s="1" t="s">
        <v>78</v>
      </c>
      <c r="I2901" s="1" t="s">
        <v>212</v>
      </c>
      <c r="J2901">
        <v>3</v>
      </c>
      <c r="K2901" s="1" t="s">
        <v>60</v>
      </c>
      <c r="W2901" s="1" t="s">
        <v>625</v>
      </c>
      <c r="AB2901" t="s">
        <v>86</v>
      </c>
      <c r="AC2901" t="str">
        <f t="shared" si="57"/>
        <v>A3-1SO-B1</v>
      </c>
      <c r="AF2901" t="s">
        <v>169</v>
      </c>
    </row>
    <row r="2902" spans="1:49" x14ac:dyDescent="0.25">
      <c r="A2902">
        <v>5</v>
      </c>
      <c r="C2902" t="s">
        <v>58</v>
      </c>
      <c r="G2902" s="1" t="s">
        <v>78</v>
      </c>
      <c r="I2902" s="1" t="s">
        <v>212</v>
      </c>
      <c r="J2902">
        <v>3</v>
      </c>
      <c r="K2902" s="1" t="s">
        <v>60</v>
      </c>
      <c r="W2902" s="1" t="s">
        <v>625</v>
      </c>
      <c r="AB2902" t="s">
        <v>86</v>
      </c>
      <c r="AC2902" t="str">
        <f t="shared" si="57"/>
        <v>A3-1SO-B2</v>
      </c>
      <c r="AF2902" t="s">
        <v>142</v>
      </c>
    </row>
    <row r="2903" spans="1:49" x14ac:dyDescent="0.25">
      <c r="A2903">
        <v>6</v>
      </c>
      <c r="C2903" t="s">
        <v>58</v>
      </c>
      <c r="G2903" s="1" t="s">
        <v>78</v>
      </c>
      <c r="I2903" s="1" t="s">
        <v>212</v>
      </c>
      <c r="J2903">
        <v>3</v>
      </c>
      <c r="K2903" s="1" t="s">
        <v>60</v>
      </c>
      <c r="W2903" s="1" t="s">
        <v>625</v>
      </c>
      <c r="AB2903" t="s">
        <v>86</v>
      </c>
      <c r="AC2903" t="str">
        <f t="shared" si="57"/>
        <v>A3-1SO-B3</v>
      </c>
      <c r="AF2903" t="s">
        <v>242</v>
      </c>
    </row>
    <row r="2904" spans="1:49" x14ac:dyDescent="0.25">
      <c r="A2904">
        <v>7</v>
      </c>
      <c r="C2904" t="s">
        <v>201</v>
      </c>
      <c r="G2904" s="1" t="s">
        <v>78</v>
      </c>
      <c r="I2904" s="1" t="s">
        <v>212</v>
      </c>
      <c r="J2904">
        <v>3</v>
      </c>
      <c r="K2904" s="1" t="s">
        <v>60</v>
      </c>
      <c r="W2904" s="1" t="s">
        <v>625</v>
      </c>
      <c r="AB2904" t="s">
        <v>84</v>
      </c>
      <c r="AC2904" t="s">
        <v>1567</v>
      </c>
    </row>
    <row r="2905" spans="1:49" x14ac:dyDescent="0.25">
      <c r="A2905">
        <v>1</v>
      </c>
      <c r="C2905" t="s">
        <v>201</v>
      </c>
      <c r="G2905" s="1" t="s">
        <v>187</v>
      </c>
      <c r="I2905" s="1" t="s">
        <v>212</v>
      </c>
      <c r="J2905">
        <v>23</v>
      </c>
      <c r="K2905" s="1" t="s">
        <v>60</v>
      </c>
      <c r="W2905" s="1" t="s">
        <v>625</v>
      </c>
      <c r="AB2905" t="s">
        <v>85</v>
      </c>
      <c r="AC2905" t="str">
        <f>"A2-23"&amp;AB2905&amp;"-"&amp;AF2905</f>
        <v>A2-23RT-A1</v>
      </c>
      <c r="AF2905" t="s">
        <v>247</v>
      </c>
    </row>
    <row r="2906" spans="1:49" x14ac:dyDescent="0.25">
      <c r="A2906">
        <v>2</v>
      </c>
      <c r="C2906" t="s">
        <v>201</v>
      </c>
      <c r="G2906" s="1" t="s">
        <v>187</v>
      </c>
      <c r="I2906" s="1" t="s">
        <v>212</v>
      </c>
      <c r="J2906">
        <v>23</v>
      </c>
      <c r="K2906" s="1" t="s">
        <v>60</v>
      </c>
      <c r="W2906" s="1" t="s">
        <v>625</v>
      </c>
      <c r="AB2906" t="s">
        <v>86</v>
      </c>
      <c r="AC2906" t="str">
        <f>"A2-23"&amp;AB2906&amp;"-"&amp;AF2906</f>
        <v>A2-23SO-A1</v>
      </c>
      <c r="AF2906" t="s">
        <v>247</v>
      </c>
    </row>
    <row r="2907" spans="1:49" x14ac:dyDescent="0.25">
      <c r="A2907">
        <v>3</v>
      </c>
      <c r="C2907" t="s">
        <v>58</v>
      </c>
      <c r="G2907" s="1" t="s">
        <v>187</v>
      </c>
      <c r="I2907" s="1" t="s">
        <v>212</v>
      </c>
      <c r="J2907">
        <v>23</v>
      </c>
      <c r="K2907" s="1" t="s">
        <v>60</v>
      </c>
      <c r="W2907" s="1" t="s">
        <v>625</v>
      </c>
      <c r="AB2907" t="s">
        <v>84</v>
      </c>
      <c r="AC2907" t="s">
        <v>1573</v>
      </c>
    </row>
    <row r="2908" spans="1:49" x14ac:dyDescent="0.25">
      <c r="A2908">
        <v>4</v>
      </c>
      <c r="C2908" t="s">
        <v>58</v>
      </c>
      <c r="G2908" s="1" t="s">
        <v>187</v>
      </c>
      <c r="I2908" s="1" t="s">
        <v>212</v>
      </c>
      <c r="J2908">
        <v>23</v>
      </c>
      <c r="K2908" s="1" t="s">
        <v>60</v>
      </c>
      <c r="W2908" s="1" t="s">
        <v>625</v>
      </c>
      <c r="AB2908" t="s">
        <v>84</v>
      </c>
      <c r="AC2908" t="s">
        <v>1574</v>
      </c>
    </row>
    <row r="2909" spans="1:49" x14ac:dyDescent="0.25">
      <c r="A2909">
        <v>5</v>
      </c>
      <c r="C2909" t="s">
        <v>58</v>
      </c>
      <c r="G2909" s="1" t="s">
        <v>187</v>
      </c>
      <c r="I2909" s="1" t="s">
        <v>212</v>
      </c>
      <c r="J2909">
        <v>23</v>
      </c>
      <c r="K2909" s="1" t="s">
        <v>60</v>
      </c>
      <c r="W2909" s="1" t="s">
        <v>625</v>
      </c>
      <c r="AB2909" t="s">
        <v>84</v>
      </c>
      <c r="AC2909" t="s">
        <v>1575</v>
      </c>
    </row>
    <row r="2910" spans="1:49" x14ac:dyDescent="0.25">
      <c r="A2910">
        <v>6</v>
      </c>
      <c r="C2910" t="s">
        <v>58</v>
      </c>
      <c r="G2910" s="1" t="s">
        <v>187</v>
      </c>
      <c r="I2910" s="1" t="s">
        <v>212</v>
      </c>
      <c r="J2910">
        <v>23</v>
      </c>
      <c r="K2910" s="1" t="s">
        <v>60</v>
      </c>
      <c r="W2910" s="1" t="s">
        <v>625</v>
      </c>
      <c r="AB2910" t="s">
        <v>86</v>
      </c>
      <c r="AC2910" t="str">
        <f t="shared" ref="AC2910:AC2919" si="58">"A2-23"&amp;AB2910&amp;"-"&amp;AF2910</f>
        <v>A2-23SO-D1</v>
      </c>
      <c r="AF2910" t="s">
        <v>288</v>
      </c>
    </row>
    <row r="2911" spans="1:49" x14ac:dyDescent="0.25">
      <c r="A2911">
        <v>7</v>
      </c>
      <c r="C2911" t="s">
        <v>58</v>
      </c>
      <c r="G2911" s="1" t="s">
        <v>187</v>
      </c>
      <c r="I2911" s="1" t="s">
        <v>212</v>
      </c>
      <c r="J2911">
        <v>23</v>
      </c>
      <c r="K2911" s="1" t="s">
        <v>60</v>
      </c>
      <c r="W2911" s="1" t="s">
        <v>625</v>
      </c>
      <c r="AB2911" t="s">
        <v>86</v>
      </c>
      <c r="AC2911" t="str">
        <f t="shared" si="58"/>
        <v>A2-23SO-D2</v>
      </c>
      <c r="AF2911" t="s">
        <v>172</v>
      </c>
    </row>
    <row r="2912" spans="1:49" x14ac:dyDescent="0.25">
      <c r="A2912">
        <v>8</v>
      </c>
      <c r="C2912" t="s">
        <v>58</v>
      </c>
      <c r="G2912" s="1" t="s">
        <v>187</v>
      </c>
      <c r="I2912" s="1" t="s">
        <v>212</v>
      </c>
      <c r="J2912">
        <v>23</v>
      </c>
      <c r="K2912" s="1" t="s">
        <v>60</v>
      </c>
      <c r="W2912" s="1" t="s">
        <v>625</v>
      </c>
      <c r="AB2912" t="s">
        <v>86</v>
      </c>
      <c r="AC2912" t="str">
        <f t="shared" si="58"/>
        <v>A2-23SO-D3</v>
      </c>
      <c r="AF2912" t="s">
        <v>155</v>
      </c>
    </row>
    <row r="2913" spans="1:49" x14ac:dyDescent="0.25">
      <c r="A2913">
        <v>9</v>
      </c>
      <c r="C2913" t="s">
        <v>58</v>
      </c>
      <c r="G2913" s="1" t="s">
        <v>187</v>
      </c>
      <c r="I2913" s="1" t="s">
        <v>212</v>
      </c>
      <c r="J2913">
        <v>23</v>
      </c>
      <c r="K2913" s="1" t="s">
        <v>60</v>
      </c>
      <c r="W2913" s="1" t="s">
        <v>625</v>
      </c>
      <c r="AB2913" t="s">
        <v>86</v>
      </c>
      <c r="AC2913" t="str">
        <f t="shared" si="58"/>
        <v>A2-23SO-D4</v>
      </c>
      <c r="AF2913" t="s">
        <v>236</v>
      </c>
    </row>
    <row r="2914" spans="1:49" x14ac:dyDescent="0.25">
      <c r="A2914">
        <v>10</v>
      </c>
      <c r="C2914" t="s">
        <v>58</v>
      </c>
      <c r="G2914" s="1" t="s">
        <v>187</v>
      </c>
      <c r="I2914" s="1" t="s">
        <v>212</v>
      </c>
      <c r="J2914">
        <v>23</v>
      </c>
      <c r="K2914" s="1" t="s">
        <v>60</v>
      </c>
      <c r="W2914" s="1" t="s">
        <v>625</v>
      </c>
      <c r="AB2914" t="s">
        <v>86</v>
      </c>
      <c r="AC2914" t="str">
        <f t="shared" si="58"/>
        <v>A2-23SO-D5</v>
      </c>
      <c r="AF2914" t="s">
        <v>251</v>
      </c>
    </row>
    <row r="2915" spans="1:49" x14ac:dyDescent="0.25">
      <c r="A2915">
        <v>11</v>
      </c>
      <c r="C2915" t="s">
        <v>58</v>
      </c>
      <c r="G2915" s="1" t="s">
        <v>187</v>
      </c>
      <c r="I2915" s="1" t="s">
        <v>212</v>
      </c>
      <c r="J2915">
        <v>23</v>
      </c>
      <c r="K2915" s="1" t="s">
        <v>60</v>
      </c>
      <c r="W2915" s="1" t="s">
        <v>625</v>
      </c>
      <c r="AB2915" t="s">
        <v>85</v>
      </c>
      <c r="AC2915" t="str">
        <f t="shared" si="58"/>
        <v>A2-23RT-D1</v>
      </c>
      <c r="AF2915" t="s">
        <v>288</v>
      </c>
    </row>
    <row r="2916" spans="1:49" x14ac:dyDescent="0.25">
      <c r="A2916">
        <v>12</v>
      </c>
      <c r="C2916" t="s">
        <v>58</v>
      </c>
      <c r="G2916" s="1" t="s">
        <v>187</v>
      </c>
      <c r="I2916" s="1" t="s">
        <v>212</v>
      </c>
      <c r="J2916">
        <v>23</v>
      </c>
      <c r="K2916" s="1" t="s">
        <v>60</v>
      </c>
      <c r="W2916" s="1" t="s">
        <v>625</v>
      </c>
      <c r="AB2916" t="s">
        <v>85</v>
      </c>
      <c r="AC2916" t="str">
        <f t="shared" si="58"/>
        <v>A2-23RT-D2</v>
      </c>
      <c r="AF2916" t="s">
        <v>172</v>
      </c>
    </row>
    <row r="2917" spans="1:49" x14ac:dyDescent="0.25">
      <c r="A2917">
        <v>13</v>
      </c>
      <c r="C2917" t="s">
        <v>58</v>
      </c>
      <c r="G2917" s="1" t="s">
        <v>187</v>
      </c>
      <c r="I2917" s="1" t="s">
        <v>212</v>
      </c>
      <c r="J2917">
        <v>23</v>
      </c>
      <c r="K2917" s="1" t="s">
        <v>60</v>
      </c>
      <c r="W2917" s="1" t="s">
        <v>625</v>
      </c>
      <c r="AB2917" t="s">
        <v>85</v>
      </c>
      <c r="AC2917" t="str">
        <f t="shared" si="58"/>
        <v>A2-23RT-D3</v>
      </c>
      <c r="AF2917" t="s">
        <v>155</v>
      </c>
    </row>
    <row r="2918" spans="1:49" x14ac:dyDescent="0.25">
      <c r="A2918">
        <v>14</v>
      </c>
      <c r="C2918" t="s">
        <v>58</v>
      </c>
      <c r="G2918" s="1" t="s">
        <v>187</v>
      </c>
      <c r="I2918" s="1" t="s">
        <v>212</v>
      </c>
      <c r="J2918">
        <v>23</v>
      </c>
      <c r="K2918" s="1" t="s">
        <v>60</v>
      </c>
      <c r="W2918" s="1" t="s">
        <v>625</v>
      </c>
      <c r="AB2918" t="s">
        <v>85</v>
      </c>
      <c r="AC2918" t="str">
        <f t="shared" si="58"/>
        <v>A2-23RT-D4</v>
      </c>
      <c r="AF2918" t="s">
        <v>236</v>
      </c>
    </row>
    <row r="2919" spans="1:49" x14ac:dyDescent="0.25">
      <c r="A2919">
        <v>15</v>
      </c>
      <c r="C2919" t="s">
        <v>58</v>
      </c>
      <c r="G2919" s="1" t="s">
        <v>187</v>
      </c>
      <c r="I2919" s="1" t="s">
        <v>212</v>
      </c>
      <c r="J2919">
        <v>23</v>
      </c>
      <c r="K2919" s="1" t="s">
        <v>60</v>
      </c>
      <c r="W2919" s="1" t="s">
        <v>625</v>
      </c>
      <c r="AB2919" t="s">
        <v>85</v>
      </c>
      <c r="AC2919" t="str">
        <f t="shared" si="58"/>
        <v>A2-23RT-D5</v>
      </c>
      <c r="AF2919" t="s">
        <v>251</v>
      </c>
    </row>
    <row r="2920" spans="1:49" x14ac:dyDescent="0.25">
      <c r="A2920">
        <v>1</v>
      </c>
      <c r="C2920" t="s">
        <v>58</v>
      </c>
      <c r="G2920" s="1" t="s">
        <v>78</v>
      </c>
      <c r="I2920" s="1" t="s">
        <v>220</v>
      </c>
      <c r="J2920">
        <v>4</v>
      </c>
      <c r="K2920" s="1" t="s">
        <v>60</v>
      </c>
      <c r="W2920" s="1" t="s">
        <v>626</v>
      </c>
      <c r="AB2920" t="s">
        <v>85</v>
      </c>
      <c r="AC2920" t="str">
        <f t="shared" ref="AC2920:AC2932" si="59">"A2-24"&amp;AB2920&amp;"-"&amp;AF2920</f>
        <v>A2-24RT-B1</v>
      </c>
      <c r="AD2920" s="8">
        <v>43430</v>
      </c>
      <c r="AE2920" s="83">
        <f>AD2920-I2920</f>
        <v>63</v>
      </c>
      <c r="AF2920" t="s">
        <v>169</v>
      </c>
      <c r="AG2920" t="s">
        <v>956</v>
      </c>
      <c r="AL2920" s="8">
        <v>43431</v>
      </c>
      <c r="AM2920" s="53">
        <v>0.58333333333333337</v>
      </c>
      <c r="AN2920" t="s">
        <v>1813</v>
      </c>
      <c r="AV2920" s="8">
        <v>43431</v>
      </c>
      <c r="AW2920">
        <v>0</v>
      </c>
    </row>
    <row r="2921" spans="1:49" x14ac:dyDescent="0.25">
      <c r="A2921">
        <v>2</v>
      </c>
      <c r="C2921" t="s">
        <v>58</v>
      </c>
      <c r="G2921" s="1" t="s">
        <v>78</v>
      </c>
      <c r="I2921" s="1" t="s">
        <v>220</v>
      </c>
      <c r="J2921">
        <v>4</v>
      </c>
      <c r="K2921" s="1" t="s">
        <v>60</v>
      </c>
      <c r="W2921" s="1" t="s">
        <v>626</v>
      </c>
      <c r="AB2921" t="s">
        <v>85</v>
      </c>
      <c r="AC2921" t="str">
        <f t="shared" si="59"/>
        <v>A2-24RT-B2</v>
      </c>
      <c r="AF2921" t="s">
        <v>142</v>
      </c>
    </row>
    <row r="2922" spans="1:49" x14ac:dyDescent="0.25">
      <c r="A2922">
        <v>3</v>
      </c>
      <c r="C2922" t="s">
        <v>58</v>
      </c>
      <c r="G2922" s="1" t="s">
        <v>78</v>
      </c>
      <c r="I2922" s="1" t="s">
        <v>220</v>
      </c>
      <c r="J2922">
        <v>4</v>
      </c>
      <c r="K2922" s="1" t="s">
        <v>60</v>
      </c>
      <c r="W2922" s="1" t="s">
        <v>626</v>
      </c>
      <c r="AB2922" t="s">
        <v>85</v>
      </c>
      <c r="AC2922" t="str">
        <f t="shared" si="59"/>
        <v>A2-24RT-B3</v>
      </c>
      <c r="AD2922" s="8">
        <v>43389</v>
      </c>
      <c r="AE2922">
        <v>22</v>
      </c>
      <c r="AF2922" t="s">
        <v>242</v>
      </c>
      <c r="AG2922" t="s">
        <v>593</v>
      </c>
      <c r="AI2922">
        <v>6</v>
      </c>
      <c r="AJ2922">
        <v>2</v>
      </c>
      <c r="AK2922" s="53">
        <v>0.53472222222222221</v>
      </c>
      <c r="AL2922" s="8">
        <v>43396</v>
      </c>
      <c r="AM2922" s="53">
        <v>0.4375</v>
      </c>
      <c r="AV2922" s="8">
        <v>43396</v>
      </c>
      <c r="AW2922">
        <v>0</v>
      </c>
    </row>
    <row r="2923" spans="1:49" x14ac:dyDescent="0.25">
      <c r="G2923" s="1" t="s">
        <v>78</v>
      </c>
      <c r="I2923" s="1" t="s">
        <v>220</v>
      </c>
      <c r="J2923">
        <v>24</v>
      </c>
      <c r="K2923" s="1" t="s">
        <v>60</v>
      </c>
      <c r="W2923" s="1" t="s">
        <v>625</v>
      </c>
      <c r="AB2923" t="s">
        <v>85</v>
      </c>
      <c r="AC2923" t="s">
        <v>1817</v>
      </c>
      <c r="AD2923" s="8">
        <v>43438</v>
      </c>
      <c r="AE2923" s="83">
        <f>AD2923-I2923</f>
        <v>71</v>
      </c>
      <c r="AF2923" t="s">
        <v>155</v>
      </c>
      <c r="AG2923" t="s">
        <v>956</v>
      </c>
      <c r="AH2923" s="8">
        <v>43447</v>
      </c>
      <c r="AI2923">
        <v>28</v>
      </c>
      <c r="AJ2923">
        <v>1</v>
      </c>
      <c r="AK2923" s="53">
        <v>0.85416666666666663</v>
      </c>
      <c r="AL2923" s="8">
        <v>43454</v>
      </c>
      <c r="AM2923" s="53">
        <v>0.83333333333333337</v>
      </c>
      <c r="AO2923">
        <v>5</v>
      </c>
      <c r="AP2923">
        <v>28</v>
      </c>
      <c r="AQ2923" s="8">
        <v>43454</v>
      </c>
      <c r="AR2923" s="53">
        <v>0.83333333333333337</v>
      </c>
      <c r="AS2923" s="8">
        <v>43516</v>
      </c>
      <c r="AT2923" s="53">
        <v>0.83333333333333337</v>
      </c>
      <c r="AU2923" t="s">
        <v>1836</v>
      </c>
      <c r="AV2923" s="8">
        <v>43516</v>
      </c>
      <c r="AW2923">
        <v>0</v>
      </c>
    </row>
    <row r="2924" spans="1:49" x14ac:dyDescent="0.25">
      <c r="A2924">
        <v>4</v>
      </c>
      <c r="C2924" t="s">
        <v>58</v>
      </c>
      <c r="G2924" s="1" t="s">
        <v>78</v>
      </c>
      <c r="I2924" s="1" t="s">
        <v>220</v>
      </c>
      <c r="J2924">
        <v>4</v>
      </c>
      <c r="K2924" s="1" t="s">
        <v>60</v>
      </c>
      <c r="W2924" s="1" t="s">
        <v>626</v>
      </c>
      <c r="AB2924" t="s">
        <v>86</v>
      </c>
      <c r="AC2924" t="str">
        <f t="shared" si="59"/>
        <v>A2-24SO-B1</v>
      </c>
      <c r="AF2924" t="s">
        <v>169</v>
      </c>
    </row>
    <row r="2925" spans="1:49" x14ac:dyDescent="0.25">
      <c r="A2925">
        <v>5</v>
      </c>
      <c r="C2925" t="s">
        <v>58</v>
      </c>
      <c r="G2925" s="1" t="s">
        <v>78</v>
      </c>
      <c r="I2925" s="1" t="s">
        <v>220</v>
      </c>
      <c r="J2925">
        <v>4</v>
      </c>
      <c r="K2925" s="1" t="s">
        <v>60</v>
      </c>
      <c r="W2925" s="1" t="s">
        <v>626</v>
      </c>
      <c r="AB2925" t="s">
        <v>86</v>
      </c>
      <c r="AC2925" t="str">
        <f t="shared" si="59"/>
        <v>A2-24SO-B2</v>
      </c>
      <c r="AF2925" t="s">
        <v>142</v>
      </c>
    </row>
    <row r="2926" spans="1:49" x14ac:dyDescent="0.25">
      <c r="A2926">
        <v>6</v>
      </c>
      <c r="C2926" t="s">
        <v>58</v>
      </c>
      <c r="G2926" s="1" t="s">
        <v>78</v>
      </c>
      <c r="I2926" s="1" t="s">
        <v>220</v>
      </c>
      <c r="J2926">
        <v>4</v>
      </c>
      <c r="K2926" s="1" t="s">
        <v>60</v>
      </c>
      <c r="W2926" s="1" t="s">
        <v>626</v>
      </c>
      <c r="AB2926" t="s">
        <v>86</v>
      </c>
      <c r="AC2926" t="str">
        <f t="shared" si="59"/>
        <v>A2-24SO-B3</v>
      </c>
      <c r="AF2926" t="s">
        <v>242</v>
      </c>
    </row>
    <row r="2927" spans="1:49" x14ac:dyDescent="0.25">
      <c r="A2927">
        <v>7</v>
      </c>
      <c r="C2927" t="s">
        <v>201</v>
      </c>
      <c r="G2927" s="1" t="s">
        <v>78</v>
      </c>
      <c r="I2927" s="1" t="s">
        <v>220</v>
      </c>
      <c r="J2927">
        <v>4</v>
      </c>
      <c r="K2927" s="1" t="s">
        <v>60</v>
      </c>
      <c r="W2927" s="1" t="s">
        <v>626</v>
      </c>
      <c r="AB2927" t="s">
        <v>85</v>
      </c>
      <c r="AC2927" t="str">
        <f t="shared" si="59"/>
        <v>A2-24RT-A1</v>
      </c>
      <c r="AD2927" s="8">
        <v>43440</v>
      </c>
      <c r="AE2927">
        <v>73</v>
      </c>
      <c r="AF2927" t="s">
        <v>247</v>
      </c>
      <c r="AG2927" t="s">
        <v>956</v>
      </c>
      <c r="AN2927" t="s">
        <v>1830</v>
      </c>
      <c r="AV2927" s="8">
        <v>43474</v>
      </c>
      <c r="AW2927">
        <v>1</v>
      </c>
    </row>
    <row r="2928" spans="1:49" x14ac:dyDescent="0.25">
      <c r="A2928">
        <v>8</v>
      </c>
      <c r="C2928" t="s">
        <v>201</v>
      </c>
      <c r="G2928" s="1" t="s">
        <v>78</v>
      </c>
      <c r="I2928" s="1" t="s">
        <v>220</v>
      </c>
      <c r="J2928">
        <v>4</v>
      </c>
      <c r="K2928" s="1" t="s">
        <v>60</v>
      </c>
      <c r="W2928" s="1" t="s">
        <v>626</v>
      </c>
      <c r="AB2928" t="s">
        <v>86</v>
      </c>
      <c r="AC2928" t="str">
        <f t="shared" si="59"/>
        <v>A2-24SO-A1</v>
      </c>
      <c r="AF2928" t="s">
        <v>247</v>
      </c>
    </row>
    <row r="2929" spans="1:49" x14ac:dyDescent="0.25">
      <c r="A2929">
        <v>1</v>
      </c>
      <c r="C2929" t="s">
        <v>58</v>
      </c>
      <c r="G2929" s="1" t="s">
        <v>187</v>
      </c>
      <c r="I2929" s="1" t="s">
        <v>220</v>
      </c>
      <c r="J2929">
        <v>24</v>
      </c>
      <c r="K2929" s="1" t="s">
        <v>60</v>
      </c>
      <c r="W2929" s="1" t="s">
        <v>626</v>
      </c>
      <c r="AB2929" t="s">
        <v>85</v>
      </c>
      <c r="AC2929" t="str">
        <f t="shared" si="59"/>
        <v>A2-24RT-A2</v>
      </c>
      <c r="AD2929" s="8">
        <v>43421</v>
      </c>
      <c r="AE2929" s="83">
        <f>AD2929-I2929</f>
        <v>54</v>
      </c>
      <c r="AF2929" t="s">
        <v>120</v>
      </c>
      <c r="AG2929" t="s">
        <v>956</v>
      </c>
      <c r="AH2929" s="8">
        <v>43447</v>
      </c>
      <c r="AI2929">
        <v>9</v>
      </c>
      <c r="AJ2929">
        <v>1</v>
      </c>
      <c r="AK2929" s="53">
        <v>0.85416666666666663</v>
      </c>
      <c r="AL2929" s="8">
        <v>43454</v>
      </c>
      <c r="AM2929" s="53">
        <v>0.83333333333333337</v>
      </c>
      <c r="AO2929">
        <v>5</v>
      </c>
      <c r="AP2929">
        <v>30</v>
      </c>
      <c r="AQ2929" s="8">
        <v>43454</v>
      </c>
      <c r="AR2929" s="53">
        <v>0.83333333333333337</v>
      </c>
      <c r="AS2929" s="8">
        <v>43460</v>
      </c>
      <c r="AT2929" s="53">
        <v>0.83333333333333337</v>
      </c>
      <c r="AU2929" t="s">
        <v>1837</v>
      </c>
      <c r="AV2929" s="8">
        <v>43460</v>
      </c>
      <c r="AW2929">
        <v>0</v>
      </c>
    </row>
    <row r="2930" spans="1:49" x14ac:dyDescent="0.25">
      <c r="A2930">
        <v>2</v>
      </c>
      <c r="C2930" t="s">
        <v>58</v>
      </c>
      <c r="G2930" s="1" t="s">
        <v>187</v>
      </c>
      <c r="I2930" s="1" t="s">
        <v>220</v>
      </c>
      <c r="J2930">
        <v>24</v>
      </c>
      <c r="K2930" s="1" t="s">
        <v>60</v>
      </c>
      <c r="W2930" s="1" t="s">
        <v>626</v>
      </c>
      <c r="AB2930" t="s">
        <v>85</v>
      </c>
      <c r="AC2930" t="str">
        <f t="shared" si="59"/>
        <v>A2-24RT-A3</v>
      </c>
      <c r="AF2930" t="s">
        <v>245</v>
      </c>
    </row>
    <row r="2931" spans="1:49" x14ac:dyDescent="0.25">
      <c r="A2931">
        <v>3</v>
      </c>
      <c r="C2931" t="s">
        <v>58</v>
      </c>
      <c r="G2931" s="1" t="s">
        <v>187</v>
      </c>
      <c r="I2931" s="1" t="s">
        <v>220</v>
      </c>
      <c r="J2931">
        <v>24</v>
      </c>
      <c r="K2931" s="1" t="s">
        <v>60</v>
      </c>
      <c r="W2931" s="1" t="s">
        <v>626</v>
      </c>
      <c r="AB2931" t="s">
        <v>86</v>
      </c>
      <c r="AC2931" t="str">
        <f t="shared" si="59"/>
        <v>A2-24SO-A2</v>
      </c>
      <c r="AF2931" t="s">
        <v>120</v>
      </c>
    </row>
    <row r="2932" spans="1:49" x14ac:dyDescent="0.25">
      <c r="A2932">
        <v>4</v>
      </c>
      <c r="C2932" t="s">
        <v>58</v>
      </c>
      <c r="G2932" s="1" t="s">
        <v>187</v>
      </c>
      <c r="I2932" s="1" t="s">
        <v>220</v>
      </c>
      <c r="J2932">
        <v>24</v>
      </c>
      <c r="K2932" s="1" t="s">
        <v>60</v>
      </c>
      <c r="W2932" s="1" t="s">
        <v>626</v>
      </c>
      <c r="AB2932" t="s">
        <v>86</v>
      </c>
      <c r="AC2932" t="str">
        <f t="shared" si="59"/>
        <v>A2-24SO-A3</v>
      </c>
      <c r="AF2932" t="s">
        <v>245</v>
      </c>
    </row>
    <row r="2933" spans="1:49" x14ac:dyDescent="0.25">
      <c r="A2933">
        <v>1</v>
      </c>
      <c r="C2933" t="s">
        <v>201</v>
      </c>
      <c r="G2933" s="1" t="s">
        <v>78</v>
      </c>
      <c r="I2933" s="1" t="s">
        <v>448</v>
      </c>
      <c r="J2933">
        <v>5</v>
      </c>
      <c r="K2933" s="1" t="s">
        <v>60</v>
      </c>
      <c r="W2933" s="1" t="s">
        <v>961</v>
      </c>
      <c r="AB2933" t="s">
        <v>84</v>
      </c>
      <c r="AC2933" t="s">
        <v>1576</v>
      </c>
    </row>
    <row r="2934" spans="1:49" x14ac:dyDescent="0.25">
      <c r="A2934">
        <v>2</v>
      </c>
      <c r="C2934" t="s">
        <v>201</v>
      </c>
      <c r="G2934" s="1" t="s">
        <v>78</v>
      </c>
      <c r="I2934" s="1" t="s">
        <v>448</v>
      </c>
      <c r="J2934">
        <v>5</v>
      </c>
      <c r="K2934" s="1" t="s">
        <v>60</v>
      </c>
      <c r="W2934" s="1" t="s">
        <v>961</v>
      </c>
      <c r="AB2934" t="s">
        <v>85</v>
      </c>
      <c r="AC2934" t="str">
        <f>"A3-5"&amp;AB2934&amp;"-"&amp;AF2934</f>
        <v>A3-5RT-A1</v>
      </c>
      <c r="AF2934" t="s">
        <v>247</v>
      </c>
    </row>
    <row r="2935" spans="1:49" x14ac:dyDescent="0.25">
      <c r="A2935">
        <v>3</v>
      </c>
      <c r="C2935" t="s">
        <v>201</v>
      </c>
      <c r="G2935" s="1" t="s">
        <v>78</v>
      </c>
      <c r="I2935" s="1" t="s">
        <v>448</v>
      </c>
      <c r="J2935">
        <v>5</v>
      </c>
      <c r="K2935" s="1" t="s">
        <v>60</v>
      </c>
      <c r="W2935" s="1" t="s">
        <v>961</v>
      </c>
      <c r="AB2935" t="s">
        <v>86</v>
      </c>
      <c r="AC2935" t="str">
        <f>"A3-5"&amp;AB2935&amp;"-"&amp;AF2935</f>
        <v>A3-5SO-A1</v>
      </c>
      <c r="AF2935" t="s">
        <v>247</v>
      </c>
    </row>
    <row r="2936" spans="1:49" x14ac:dyDescent="0.25">
      <c r="A2936">
        <v>4</v>
      </c>
      <c r="C2936" t="s">
        <v>58</v>
      </c>
      <c r="G2936" s="1" t="s">
        <v>78</v>
      </c>
      <c r="I2936" s="1" t="s">
        <v>448</v>
      </c>
      <c r="J2936">
        <v>5</v>
      </c>
      <c r="K2936" s="1" t="s">
        <v>60</v>
      </c>
      <c r="W2936" s="1" t="s">
        <v>961</v>
      </c>
      <c r="AB2936" t="s">
        <v>84</v>
      </c>
      <c r="AC2936" t="s">
        <v>1577</v>
      </c>
    </row>
    <row r="2937" spans="1:49" x14ac:dyDescent="0.25">
      <c r="A2937">
        <v>5</v>
      </c>
      <c r="C2937" t="s">
        <v>58</v>
      </c>
      <c r="G2937" s="1" t="s">
        <v>78</v>
      </c>
      <c r="I2937" s="1" t="s">
        <v>448</v>
      </c>
      <c r="J2937">
        <v>5</v>
      </c>
      <c r="K2937" s="1" t="s">
        <v>60</v>
      </c>
      <c r="W2937" s="1" t="s">
        <v>961</v>
      </c>
      <c r="AB2937" t="s">
        <v>84</v>
      </c>
      <c r="AC2937" t="s">
        <v>1578</v>
      </c>
    </row>
    <row r="2938" spans="1:49" x14ac:dyDescent="0.25">
      <c r="A2938">
        <v>6</v>
      </c>
      <c r="C2938" t="s">
        <v>58</v>
      </c>
      <c r="G2938" s="1" t="s">
        <v>78</v>
      </c>
      <c r="I2938" s="1" t="s">
        <v>448</v>
      </c>
      <c r="J2938">
        <v>5</v>
      </c>
      <c r="K2938" s="1" t="s">
        <v>60</v>
      </c>
      <c r="W2938" s="1" t="s">
        <v>961</v>
      </c>
      <c r="AB2938" t="s">
        <v>84</v>
      </c>
      <c r="AC2938" t="s">
        <v>1579</v>
      </c>
    </row>
    <row r="2939" spans="1:49" x14ac:dyDescent="0.25">
      <c r="A2939">
        <v>7</v>
      </c>
      <c r="C2939" t="s">
        <v>58</v>
      </c>
      <c r="G2939" s="1" t="s">
        <v>78</v>
      </c>
      <c r="I2939" s="1" t="s">
        <v>448</v>
      </c>
      <c r="J2939">
        <v>5</v>
      </c>
      <c r="K2939" s="1" t="s">
        <v>60</v>
      </c>
      <c r="W2939" s="1" t="s">
        <v>961</v>
      </c>
      <c r="AB2939" t="s">
        <v>86</v>
      </c>
      <c r="AC2939" t="str">
        <f t="shared" ref="AC2939:AC2948" si="60">"A3-5"&amp;AB2939&amp;"-"&amp;AF2939</f>
        <v>A3-5SO-C1</v>
      </c>
      <c r="AF2939" t="s">
        <v>146</v>
      </c>
    </row>
    <row r="2940" spans="1:49" x14ac:dyDescent="0.25">
      <c r="A2940">
        <v>8</v>
      </c>
      <c r="C2940" t="s">
        <v>58</v>
      </c>
      <c r="G2940" s="1" t="s">
        <v>78</v>
      </c>
      <c r="I2940" s="1" t="s">
        <v>448</v>
      </c>
      <c r="J2940">
        <v>5</v>
      </c>
      <c r="K2940" s="1" t="s">
        <v>60</v>
      </c>
      <c r="W2940" s="1" t="s">
        <v>961</v>
      </c>
      <c r="AB2940" t="s">
        <v>86</v>
      </c>
      <c r="AC2940" t="str">
        <f t="shared" si="60"/>
        <v>A3-5SO-C2</v>
      </c>
      <c r="AF2940" t="s">
        <v>149</v>
      </c>
    </row>
    <row r="2941" spans="1:49" x14ac:dyDescent="0.25">
      <c r="A2941">
        <v>9</v>
      </c>
      <c r="C2941" t="s">
        <v>58</v>
      </c>
      <c r="G2941" s="1" t="s">
        <v>78</v>
      </c>
      <c r="I2941" s="1" t="s">
        <v>448</v>
      </c>
      <c r="J2941">
        <v>5</v>
      </c>
      <c r="K2941" s="1" t="s">
        <v>60</v>
      </c>
      <c r="W2941" s="1" t="s">
        <v>961</v>
      </c>
      <c r="AB2941" t="s">
        <v>86</v>
      </c>
      <c r="AC2941" t="str">
        <f t="shared" si="60"/>
        <v>A3-5SO-C3</v>
      </c>
      <c r="AF2941" t="s">
        <v>301</v>
      </c>
    </row>
    <row r="2942" spans="1:49" x14ac:dyDescent="0.25">
      <c r="A2942">
        <v>10</v>
      </c>
      <c r="C2942" t="s">
        <v>58</v>
      </c>
      <c r="G2942" s="1" t="s">
        <v>78</v>
      </c>
      <c r="I2942" s="1" t="s">
        <v>448</v>
      </c>
      <c r="J2942">
        <v>5</v>
      </c>
      <c r="K2942" s="1" t="s">
        <v>60</v>
      </c>
      <c r="W2942" s="1" t="s">
        <v>961</v>
      </c>
      <c r="AB2942" t="s">
        <v>86</v>
      </c>
      <c r="AC2942" t="str">
        <f t="shared" si="60"/>
        <v>A3-5SO-C4</v>
      </c>
      <c r="AF2942" t="s">
        <v>161</v>
      </c>
    </row>
    <row r="2943" spans="1:49" x14ac:dyDescent="0.25">
      <c r="A2943">
        <v>11</v>
      </c>
      <c r="C2943" t="s">
        <v>58</v>
      </c>
      <c r="G2943" s="1" t="s">
        <v>78</v>
      </c>
      <c r="I2943" s="1" t="s">
        <v>448</v>
      </c>
      <c r="J2943">
        <v>5</v>
      </c>
      <c r="K2943" s="1" t="s">
        <v>60</v>
      </c>
      <c r="W2943" s="1" t="s">
        <v>961</v>
      </c>
      <c r="AB2943" t="s">
        <v>86</v>
      </c>
      <c r="AC2943" t="str">
        <f t="shared" si="60"/>
        <v>A3-5SO-C5</v>
      </c>
      <c r="AF2943" t="s">
        <v>123</v>
      </c>
    </row>
    <row r="2944" spans="1:49" x14ac:dyDescent="0.25">
      <c r="A2944">
        <v>12</v>
      </c>
      <c r="C2944" t="s">
        <v>58</v>
      </c>
      <c r="G2944" s="1" t="s">
        <v>78</v>
      </c>
      <c r="I2944" s="1" t="s">
        <v>448</v>
      </c>
      <c r="J2944">
        <v>5</v>
      </c>
      <c r="K2944" s="1" t="s">
        <v>60</v>
      </c>
      <c r="W2944" s="1" t="s">
        <v>961</v>
      </c>
      <c r="AB2944" t="s">
        <v>85</v>
      </c>
      <c r="AC2944" t="str">
        <f t="shared" si="60"/>
        <v>A3-5RT-C1</v>
      </c>
      <c r="AF2944" t="s">
        <v>146</v>
      </c>
    </row>
    <row r="2945" spans="1:49" x14ac:dyDescent="0.25">
      <c r="A2945">
        <v>13</v>
      </c>
      <c r="C2945" t="s">
        <v>58</v>
      </c>
      <c r="G2945" s="1" t="s">
        <v>78</v>
      </c>
      <c r="I2945" s="1" t="s">
        <v>448</v>
      </c>
      <c r="J2945">
        <v>5</v>
      </c>
      <c r="K2945" s="1" t="s">
        <v>60</v>
      </c>
      <c r="W2945" s="1" t="s">
        <v>961</v>
      </c>
      <c r="AB2945" t="s">
        <v>85</v>
      </c>
      <c r="AC2945" t="str">
        <f t="shared" si="60"/>
        <v>A3-5RT-C2</v>
      </c>
      <c r="AD2945" s="8">
        <v>43398</v>
      </c>
      <c r="AE2945">
        <v>30</v>
      </c>
      <c r="AF2945" t="s">
        <v>149</v>
      </c>
      <c r="AG2945" t="s">
        <v>956</v>
      </c>
      <c r="AH2945" s="8">
        <v>43400</v>
      </c>
      <c r="AI2945">
        <v>8</v>
      </c>
      <c r="AJ2945">
        <v>2</v>
      </c>
      <c r="AK2945" s="53">
        <v>2.0833333333333332E-2</v>
      </c>
      <c r="AL2945" s="8">
        <v>43402</v>
      </c>
      <c r="AM2945" s="53">
        <v>0.625</v>
      </c>
      <c r="AV2945" s="8">
        <v>43402</v>
      </c>
      <c r="AW2945" s="82">
        <v>0</v>
      </c>
    </row>
    <row r="2946" spans="1:49" x14ac:dyDescent="0.25">
      <c r="A2946">
        <v>14</v>
      </c>
      <c r="C2946" t="s">
        <v>58</v>
      </c>
      <c r="G2946" s="1" t="s">
        <v>78</v>
      </c>
      <c r="I2946" s="1" t="s">
        <v>448</v>
      </c>
      <c r="J2946">
        <v>5</v>
      </c>
      <c r="K2946" s="1" t="s">
        <v>60</v>
      </c>
      <c r="W2946" s="1" t="s">
        <v>961</v>
      </c>
      <c r="AB2946" t="s">
        <v>85</v>
      </c>
      <c r="AC2946" t="str">
        <f t="shared" si="60"/>
        <v>A3-5RT-C3</v>
      </c>
      <c r="AF2946" t="s">
        <v>301</v>
      </c>
    </row>
    <row r="2947" spans="1:49" x14ac:dyDescent="0.25">
      <c r="A2947">
        <v>15</v>
      </c>
      <c r="C2947" t="s">
        <v>58</v>
      </c>
      <c r="G2947" s="1" t="s">
        <v>78</v>
      </c>
      <c r="I2947" s="1" t="s">
        <v>448</v>
      </c>
      <c r="J2947">
        <v>5</v>
      </c>
      <c r="K2947" s="1" t="s">
        <v>60</v>
      </c>
      <c r="W2947" s="1" t="s">
        <v>961</v>
      </c>
      <c r="AB2947" t="s">
        <v>85</v>
      </c>
      <c r="AC2947" t="str">
        <f t="shared" si="60"/>
        <v>A3-5RT-C4</v>
      </c>
      <c r="AD2947" s="8">
        <v>43448</v>
      </c>
      <c r="AE2947" s="83">
        <f>AD2947-I2947</f>
        <v>80</v>
      </c>
      <c r="AF2947" t="s">
        <v>161</v>
      </c>
      <c r="AG2947" t="s">
        <v>956</v>
      </c>
      <c r="AH2947" s="8">
        <v>43454</v>
      </c>
      <c r="AI2947">
        <v>8</v>
      </c>
      <c r="AJ2947">
        <v>2</v>
      </c>
      <c r="AK2947" s="53">
        <v>0.47916666666666669</v>
      </c>
      <c r="AL2947" s="8">
        <v>43468</v>
      </c>
      <c r="AM2947" s="53">
        <v>0.83333333333333337</v>
      </c>
      <c r="AO2947">
        <v>3</v>
      </c>
      <c r="AP2947">
        <v>1</v>
      </c>
      <c r="AQ2947" s="8">
        <v>43468</v>
      </c>
      <c r="AR2947" s="53">
        <v>0.83333333333333337</v>
      </c>
      <c r="AS2947" s="8">
        <v>43523</v>
      </c>
      <c r="AT2947" s="53">
        <v>0.875</v>
      </c>
      <c r="AV2947" s="8">
        <v>43523</v>
      </c>
      <c r="AW2947">
        <v>0</v>
      </c>
    </row>
    <row r="2948" spans="1:49" x14ac:dyDescent="0.25">
      <c r="A2948">
        <v>16</v>
      </c>
      <c r="C2948" t="s">
        <v>58</v>
      </c>
      <c r="G2948" s="1" t="s">
        <v>78</v>
      </c>
      <c r="I2948" s="1" t="s">
        <v>448</v>
      </c>
      <c r="J2948">
        <v>5</v>
      </c>
      <c r="K2948" s="1" t="s">
        <v>60</v>
      </c>
      <c r="W2948" s="1" t="s">
        <v>961</v>
      </c>
      <c r="AB2948" t="s">
        <v>85</v>
      </c>
      <c r="AC2948" t="str">
        <f t="shared" si="60"/>
        <v>A3-5RT-C5</v>
      </c>
      <c r="AF2948" t="s">
        <v>123</v>
      </c>
    </row>
    <row r="2949" spans="1:49" x14ac:dyDescent="0.25">
      <c r="A2949">
        <v>1</v>
      </c>
      <c r="C2949" t="s">
        <v>201</v>
      </c>
      <c r="G2949" s="1" t="s">
        <v>78</v>
      </c>
      <c r="I2949" s="1" t="s">
        <v>449</v>
      </c>
      <c r="J2949">
        <v>6</v>
      </c>
      <c r="K2949" s="1" t="s">
        <v>954</v>
      </c>
      <c r="W2949" s="1" t="s">
        <v>962</v>
      </c>
      <c r="AB2949" t="s">
        <v>85</v>
      </c>
      <c r="AC2949" t="str">
        <f t="shared" ref="AC2949:AC2980" si="61">"H-6"&amp;AB2949&amp;"-"&amp;AF2949</f>
        <v>H-6RT-F10</v>
      </c>
      <c r="AF2949" t="s">
        <v>289</v>
      </c>
    </row>
    <row r="2950" spans="1:49" x14ac:dyDescent="0.25">
      <c r="A2950">
        <v>2</v>
      </c>
      <c r="C2950" t="s">
        <v>201</v>
      </c>
      <c r="G2950" s="1" t="s">
        <v>78</v>
      </c>
      <c r="I2950" s="1" t="s">
        <v>449</v>
      </c>
      <c r="J2950">
        <v>6</v>
      </c>
      <c r="K2950" s="1" t="s">
        <v>954</v>
      </c>
      <c r="W2950" s="1" t="s">
        <v>962</v>
      </c>
      <c r="AB2950" t="s">
        <v>85</v>
      </c>
      <c r="AC2950" t="str">
        <f t="shared" si="61"/>
        <v>H-6RT-H7</v>
      </c>
      <c r="AF2950" t="s">
        <v>286</v>
      </c>
    </row>
    <row r="2951" spans="1:49" x14ac:dyDescent="0.25">
      <c r="A2951">
        <v>3</v>
      </c>
      <c r="C2951" t="s">
        <v>201</v>
      </c>
      <c r="G2951" s="1" t="s">
        <v>78</v>
      </c>
      <c r="I2951" s="1" t="s">
        <v>449</v>
      </c>
      <c r="J2951">
        <v>6</v>
      </c>
      <c r="K2951" s="1" t="s">
        <v>954</v>
      </c>
      <c r="W2951" s="1" t="s">
        <v>962</v>
      </c>
      <c r="AB2951" t="s">
        <v>85</v>
      </c>
      <c r="AC2951" t="str">
        <f t="shared" si="61"/>
        <v>H-6RT-G12</v>
      </c>
      <c r="AF2951" t="s">
        <v>147</v>
      </c>
    </row>
    <row r="2952" spans="1:49" x14ac:dyDescent="0.25">
      <c r="A2952">
        <v>4</v>
      </c>
      <c r="C2952" t="s">
        <v>201</v>
      </c>
      <c r="G2952" s="1" t="s">
        <v>78</v>
      </c>
      <c r="I2952" s="1" t="s">
        <v>449</v>
      </c>
      <c r="J2952">
        <v>6</v>
      </c>
      <c r="K2952" s="1" t="s">
        <v>954</v>
      </c>
      <c r="W2952" s="1" t="s">
        <v>962</v>
      </c>
      <c r="AB2952" t="s">
        <v>85</v>
      </c>
      <c r="AC2952" t="str">
        <f t="shared" si="61"/>
        <v>H-6RT-H11</v>
      </c>
      <c r="AF2952" t="s">
        <v>141</v>
      </c>
    </row>
    <row r="2953" spans="1:49" x14ac:dyDescent="0.25">
      <c r="A2953">
        <v>5</v>
      </c>
      <c r="C2953" t="s">
        <v>201</v>
      </c>
      <c r="G2953" s="1" t="s">
        <v>78</v>
      </c>
      <c r="I2953" s="1" t="s">
        <v>449</v>
      </c>
      <c r="J2953">
        <v>6</v>
      </c>
      <c r="K2953" s="1" t="s">
        <v>954</v>
      </c>
      <c r="W2953" s="1" t="s">
        <v>962</v>
      </c>
      <c r="AB2953" t="s">
        <v>85</v>
      </c>
      <c r="AC2953" t="str">
        <f t="shared" si="61"/>
        <v>H-6RT-C2</v>
      </c>
      <c r="AF2953" t="s">
        <v>149</v>
      </c>
    </row>
    <row r="2954" spans="1:49" x14ac:dyDescent="0.25">
      <c r="A2954">
        <v>6</v>
      </c>
      <c r="C2954" t="s">
        <v>201</v>
      </c>
      <c r="G2954" s="1" t="s">
        <v>78</v>
      </c>
      <c r="I2954" s="1" t="s">
        <v>449</v>
      </c>
      <c r="J2954">
        <v>6</v>
      </c>
      <c r="K2954" s="1" t="s">
        <v>954</v>
      </c>
      <c r="W2954" s="1" t="s">
        <v>962</v>
      </c>
      <c r="AB2954" t="s">
        <v>85</v>
      </c>
      <c r="AC2954" t="str">
        <f t="shared" si="61"/>
        <v>H-6RT-G7</v>
      </c>
      <c r="AF2954" t="s">
        <v>136</v>
      </c>
    </row>
    <row r="2955" spans="1:49" x14ac:dyDescent="0.25">
      <c r="A2955">
        <v>7</v>
      </c>
      <c r="C2955" t="s">
        <v>201</v>
      </c>
      <c r="G2955" s="1" t="s">
        <v>78</v>
      </c>
      <c r="I2955" s="1" t="s">
        <v>449</v>
      </c>
      <c r="J2955">
        <v>6</v>
      </c>
      <c r="K2955" s="1" t="s">
        <v>954</v>
      </c>
      <c r="W2955" s="1" t="s">
        <v>962</v>
      </c>
      <c r="AB2955" t="s">
        <v>85</v>
      </c>
      <c r="AC2955" t="str">
        <f t="shared" si="61"/>
        <v>H-6RT-D9</v>
      </c>
      <c r="AF2955" t="s">
        <v>151</v>
      </c>
    </row>
    <row r="2956" spans="1:49" x14ac:dyDescent="0.25">
      <c r="A2956">
        <v>8</v>
      </c>
      <c r="C2956" t="s">
        <v>201</v>
      </c>
      <c r="G2956" s="1" t="s">
        <v>78</v>
      </c>
      <c r="I2956" s="1" t="s">
        <v>449</v>
      </c>
      <c r="J2956">
        <v>6</v>
      </c>
      <c r="K2956" s="1" t="s">
        <v>954</v>
      </c>
      <c r="W2956" s="1" t="s">
        <v>962</v>
      </c>
      <c r="AB2956" t="s">
        <v>85</v>
      </c>
      <c r="AC2956" t="str">
        <f t="shared" si="61"/>
        <v>H-6RT-C5</v>
      </c>
      <c r="AF2956" t="s">
        <v>123</v>
      </c>
    </row>
    <row r="2957" spans="1:49" x14ac:dyDescent="0.25">
      <c r="A2957">
        <v>9</v>
      </c>
      <c r="C2957" t="s">
        <v>201</v>
      </c>
      <c r="G2957" s="1" t="s">
        <v>78</v>
      </c>
      <c r="I2957" s="1" t="s">
        <v>449</v>
      </c>
      <c r="J2957">
        <v>6</v>
      </c>
      <c r="K2957" s="1" t="s">
        <v>954</v>
      </c>
      <c r="W2957" s="1" t="s">
        <v>962</v>
      </c>
      <c r="AB2957" t="s">
        <v>85</v>
      </c>
      <c r="AC2957" t="str">
        <f t="shared" si="61"/>
        <v>H-6RT-D10</v>
      </c>
      <c r="AF2957" t="s">
        <v>371</v>
      </c>
    </row>
    <row r="2958" spans="1:49" x14ac:dyDescent="0.25">
      <c r="A2958">
        <v>10</v>
      </c>
      <c r="C2958" t="s">
        <v>201</v>
      </c>
      <c r="G2958" s="1" t="s">
        <v>78</v>
      </c>
      <c r="I2958" s="1" t="s">
        <v>449</v>
      </c>
      <c r="J2958">
        <v>6</v>
      </c>
      <c r="K2958" s="1" t="s">
        <v>954</v>
      </c>
      <c r="W2958" s="1" t="s">
        <v>962</v>
      </c>
      <c r="AB2958" t="s">
        <v>85</v>
      </c>
      <c r="AC2958" t="str">
        <f t="shared" si="61"/>
        <v>H-6RT-A2</v>
      </c>
      <c r="AF2958" t="s">
        <v>120</v>
      </c>
    </row>
    <row r="2959" spans="1:49" x14ac:dyDescent="0.25">
      <c r="A2959">
        <v>11</v>
      </c>
      <c r="C2959" t="s">
        <v>201</v>
      </c>
      <c r="G2959" s="1" t="s">
        <v>78</v>
      </c>
      <c r="I2959" s="1" t="s">
        <v>449</v>
      </c>
      <c r="J2959">
        <v>6</v>
      </c>
      <c r="K2959" s="1" t="s">
        <v>954</v>
      </c>
      <c r="W2959" s="1" t="s">
        <v>962</v>
      </c>
      <c r="AB2959" t="s">
        <v>85</v>
      </c>
      <c r="AC2959" t="str">
        <f t="shared" si="61"/>
        <v>H-6RT-C8</v>
      </c>
      <c r="AF2959" t="s">
        <v>238</v>
      </c>
    </row>
    <row r="2960" spans="1:49" x14ac:dyDescent="0.25">
      <c r="A2960">
        <v>12</v>
      </c>
      <c r="C2960" t="s">
        <v>201</v>
      </c>
      <c r="G2960" s="1" t="s">
        <v>78</v>
      </c>
      <c r="I2960" s="1" t="s">
        <v>449</v>
      </c>
      <c r="J2960">
        <v>6</v>
      </c>
      <c r="K2960" s="1" t="s">
        <v>954</v>
      </c>
      <c r="W2960" s="1" t="s">
        <v>962</v>
      </c>
      <c r="AB2960" t="s">
        <v>85</v>
      </c>
      <c r="AC2960" t="str">
        <f t="shared" si="61"/>
        <v>H-6RT-H5</v>
      </c>
      <c r="AF2960" t="s">
        <v>145</v>
      </c>
    </row>
    <row r="2961" spans="1:49" x14ac:dyDescent="0.25">
      <c r="A2961">
        <v>13</v>
      </c>
      <c r="C2961" t="s">
        <v>201</v>
      </c>
      <c r="G2961" s="1" t="s">
        <v>78</v>
      </c>
      <c r="I2961" s="1" t="s">
        <v>449</v>
      </c>
      <c r="J2961">
        <v>6</v>
      </c>
      <c r="K2961" s="1" t="s">
        <v>954</v>
      </c>
      <c r="W2961" s="1" t="s">
        <v>962</v>
      </c>
      <c r="AB2961" t="s">
        <v>85</v>
      </c>
      <c r="AC2961" t="str">
        <f t="shared" si="61"/>
        <v>H-6RT-A1</v>
      </c>
      <c r="AF2961" t="s">
        <v>247</v>
      </c>
    </row>
    <row r="2962" spans="1:49" x14ac:dyDescent="0.25">
      <c r="A2962">
        <v>14</v>
      </c>
      <c r="C2962" t="s">
        <v>201</v>
      </c>
      <c r="G2962" s="1" t="s">
        <v>78</v>
      </c>
      <c r="I2962" s="1" t="s">
        <v>449</v>
      </c>
      <c r="J2962">
        <v>6</v>
      </c>
      <c r="K2962" s="1" t="s">
        <v>954</v>
      </c>
      <c r="W2962" s="1" t="s">
        <v>962</v>
      </c>
      <c r="AB2962" t="s">
        <v>85</v>
      </c>
      <c r="AC2962" t="str">
        <f t="shared" si="61"/>
        <v>H-6RT-B5</v>
      </c>
      <c r="AD2962" s="8">
        <v>43402</v>
      </c>
      <c r="AE2962">
        <v>33</v>
      </c>
      <c r="AF2962" t="s">
        <v>163</v>
      </c>
      <c r="AG2962" t="s">
        <v>956</v>
      </c>
      <c r="AH2962" s="8">
        <v>43402</v>
      </c>
      <c r="AI2962">
        <v>15</v>
      </c>
      <c r="AJ2962">
        <v>2</v>
      </c>
      <c r="AK2962" s="53">
        <v>0.56041666666666667</v>
      </c>
      <c r="AL2962" s="8">
        <v>43409</v>
      </c>
      <c r="AM2962" s="53">
        <v>0.84722222222222221</v>
      </c>
      <c r="AO2962">
        <v>6</v>
      </c>
      <c r="AP2962">
        <v>30</v>
      </c>
      <c r="AQ2962" s="8">
        <v>43409</v>
      </c>
      <c r="AR2962" s="53">
        <v>0.84722222222222221</v>
      </c>
      <c r="AS2962" s="8">
        <v>43516</v>
      </c>
      <c r="AT2962" s="53">
        <v>0.83333333333333337</v>
      </c>
      <c r="AV2962" s="8">
        <v>43516</v>
      </c>
      <c r="AW2962">
        <v>0</v>
      </c>
    </row>
    <row r="2963" spans="1:49" x14ac:dyDescent="0.25">
      <c r="A2963">
        <v>15</v>
      </c>
      <c r="C2963" t="s">
        <v>201</v>
      </c>
      <c r="G2963" s="1" t="s">
        <v>78</v>
      </c>
      <c r="I2963" s="1" t="s">
        <v>449</v>
      </c>
      <c r="J2963">
        <v>6</v>
      </c>
      <c r="K2963" s="1" t="s">
        <v>954</v>
      </c>
      <c r="W2963" s="1" t="s">
        <v>962</v>
      </c>
      <c r="AB2963" t="s">
        <v>85</v>
      </c>
      <c r="AC2963" t="str">
        <f t="shared" si="61"/>
        <v>H-6RT-A12</v>
      </c>
      <c r="AF2963" t="s">
        <v>284</v>
      </c>
    </row>
    <row r="2964" spans="1:49" x14ac:dyDescent="0.25">
      <c r="A2964">
        <v>16</v>
      </c>
      <c r="C2964" t="s">
        <v>201</v>
      </c>
      <c r="G2964" s="1" t="s">
        <v>78</v>
      </c>
      <c r="I2964" s="1" t="s">
        <v>449</v>
      </c>
      <c r="J2964">
        <v>6</v>
      </c>
      <c r="K2964" s="1" t="s">
        <v>954</v>
      </c>
      <c r="W2964" s="1" t="s">
        <v>962</v>
      </c>
      <c r="AB2964" t="s">
        <v>85</v>
      </c>
      <c r="AC2964" t="str">
        <f t="shared" si="61"/>
        <v>H-6RT-B12</v>
      </c>
      <c r="AF2964" t="s">
        <v>132</v>
      </c>
    </row>
    <row r="2965" spans="1:49" x14ac:dyDescent="0.25">
      <c r="A2965">
        <v>17</v>
      </c>
      <c r="C2965" t="s">
        <v>201</v>
      </c>
      <c r="G2965" s="1" t="s">
        <v>78</v>
      </c>
      <c r="I2965" s="1" t="s">
        <v>449</v>
      </c>
      <c r="J2965">
        <v>6</v>
      </c>
      <c r="K2965" s="1" t="s">
        <v>954</v>
      </c>
      <c r="W2965" s="1" t="s">
        <v>962</v>
      </c>
      <c r="AB2965" t="s">
        <v>85</v>
      </c>
      <c r="AC2965" t="str">
        <f t="shared" si="61"/>
        <v>H-6RT-B6</v>
      </c>
      <c r="AF2965" t="s">
        <v>130</v>
      </c>
    </row>
    <row r="2966" spans="1:49" x14ac:dyDescent="0.25">
      <c r="A2966">
        <v>18</v>
      </c>
      <c r="C2966" t="s">
        <v>201</v>
      </c>
      <c r="G2966" s="1" t="s">
        <v>78</v>
      </c>
      <c r="I2966" s="1" t="s">
        <v>449</v>
      </c>
      <c r="J2966">
        <v>6</v>
      </c>
      <c r="K2966" s="1" t="s">
        <v>954</v>
      </c>
      <c r="W2966" s="1" t="s">
        <v>962</v>
      </c>
      <c r="AB2966" t="s">
        <v>85</v>
      </c>
      <c r="AC2966" t="str">
        <f t="shared" si="61"/>
        <v>H-6RT-E12</v>
      </c>
      <c r="AF2966" t="s">
        <v>175</v>
      </c>
    </row>
    <row r="2967" spans="1:49" x14ac:dyDescent="0.25">
      <c r="A2967">
        <v>19</v>
      </c>
      <c r="C2967" t="s">
        <v>201</v>
      </c>
      <c r="G2967" s="1" t="s">
        <v>78</v>
      </c>
      <c r="I2967" s="1" t="s">
        <v>449</v>
      </c>
      <c r="J2967">
        <v>6</v>
      </c>
      <c r="K2967" s="1" t="s">
        <v>954</v>
      </c>
      <c r="W2967" s="1" t="s">
        <v>962</v>
      </c>
      <c r="AB2967" t="s">
        <v>85</v>
      </c>
      <c r="AC2967" t="str">
        <f t="shared" si="61"/>
        <v>H-6RT-B1</v>
      </c>
      <c r="AF2967" t="s">
        <v>169</v>
      </c>
    </row>
    <row r="2968" spans="1:49" x14ac:dyDescent="0.25">
      <c r="A2968">
        <v>20</v>
      </c>
      <c r="C2968" t="s">
        <v>201</v>
      </c>
      <c r="G2968" s="1" t="s">
        <v>78</v>
      </c>
      <c r="I2968" s="1" t="s">
        <v>449</v>
      </c>
      <c r="J2968">
        <v>6</v>
      </c>
      <c r="K2968" s="1" t="s">
        <v>954</v>
      </c>
      <c r="W2968" s="1" t="s">
        <v>962</v>
      </c>
      <c r="AB2968" t="s">
        <v>85</v>
      </c>
      <c r="AC2968" t="str">
        <f t="shared" si="61"/>
        <v>H-6RT-G9</v>
      </c>
      <c r="AF2968" t="s">
        <v>159</v>
      </c>
    </row>
    <row r="2969" spans="1:49" x14ac:dyDescent="0.25">
      <c r="A2969">
        <v>21</v>
      </c>
      <c r="C2969" t="s">
        <v>201</v>
      </c>
      <c r="G2969" s="1" t="s">
        <v>78</v>
      </c>
      <c r="I2969" s="1" t="s">
        <v>449</v>
      </c>
      <c r="J2969">
        <v>6</v>
      </c>
      <c r="K2969" s="1" t="s">
        <v>954</v>
      </c>
      <c r="W2969" s="1" t="s">
        <v>962</v>
      </c>
      <c r="AB2969" t="s">
        <v>85</v>
      </c>
      <c r="AC2969" t="str">
        <f t="shared" si="61"/>
        <v>H-6RT-H2</v>
      </c>
      <c r="AF2969" t="s">
        <v>122</v>
      </c>
    </row>
    <row r="2970" spans="1:49" x14ac:dyDescent="0.25">
      <c r="A2970">
        <v>22</v>
      </c>
      <c r="C2970" t="s">
        <v>201</v>
      </c>
      <c r="G2970" s="1" t="s">
        <v>78</v>
      </c>
      <c r="I2970" s="1" t="s">
        <v>449</v>
      </c>
      <c r="J2970">
        <v>6</v>
      </c>
      <c r="K2970" s="1" t="s">
        <v>954</v>
      </c>
      <c r="W2970" s="1" t="s">
        <v>962</v>
      </c>
      <c r="AB2970" t="s">
        <v>85</v>
      </c>
      <c r="AC2970" t="str">
        <f t="shared" si="61"/>
        <v>H-6RT-D8</v>
      </c>
      <c r="AF2970" t="s">
        <v>170</v>
      </c>
    </row>
    <row r="2971" spans="1:49" x14ac:dyDescent="0.25">
      <c r="A2971">
        <v>23</v>
      </c>
      <c r="C2971" t="s">
        <v>201</v>
      </c>
      <c r="G2971" s="1" t="s">
        <v>78</v>
      </c>
      <c r="I2971" s="1" t="s">
        <v>449</v>
      </c>
      <c r="J2971">
        <v>6</v>
      </c>
      <c r="K2971" s="1" t="s">
        <v>954</v>
      </c>
      <c r="W2971" s="1" t="s">
        <v>962</v>
      </c>
      <c r="AB2971" t="s">
        <v>85</v>
      </c>
      <c r="AC2971" t="str">
        <f t="shared" si="61"/>
        <v>H-6RT-F11</v>
      </c>
      <c r="AF2971" t="s">
        <v>158</v>
      </c>
    </row>
    <row r="2972" spans="1:49" x14ac:dyDescent="0.25">
      <c r="A2972">
        <v>24</v>
      </c>
      <c r="C2972" t="s">
        <v>201</v>
      </c>
      <c r="G2972" s="1" t="s">
        <v>78</v>
      </c>
      <c r="I2972" s="1" t="s">
        <v>449</v>
      </c>
      <c r="J2972">
        <v>6</v>
      </c>
      <c r="K2972" s="1" t="s">
        <v>954</v>
      </c>
      <c r="W2972" s="1" t="s">
        <v>962</v>
      </c>
      <c r="AB2972" t="s">
        <v>85</v>
      </c>
      <c r="AC2972" t="str">
        <f t="shared" si="61"/>
        <v>H-6RT-F3</v>
      </c>
      <c r="AF2972" t="s">
        <v>241</v>
      </c>
    </row>
    <row r="2973" spans="1:49" x14ac:dyDescent="0.25">
      <c r="A2973">
        <v>25</v>
      </c>
      <c r="C2973" t="s">
        <v>201</v>
      </c>
      <c r="G2973" s="1" t="s">
        <v>78</v>
      </c>
      <c r="I2973" s="1" t="s">
        <v>449</v>
      </c>
      <c r="J2973">
        <v>6</v>
      </c>
      <c r="K2973" s="1" t="s">
        <v>954</v>
      </c>
      <c r="W2973" s="1" t="s">
        <v>962</v>
      </c>
      <c r="AB2973" t="s">
        <v>85</v>
      </c>
      <c r="AC2973" t="str">
        <f t="shared" si="61"/>
        <v>H-6RT-H3</v>
      </c>
      <c r="AD2973" s="8">
        <v>43393</v>
      </c>
      <c r="AE2973">
        <v>24</v>
      </c>
      <c r="AF2973" t="s">
        <v>165</v>
      </c>
      <c r="AG2973" t="s">
        <v>593</v>
      </c>
      <c r="AH2973" s="8">
        <v>43393</v>
      </c>
      <c r="AI2973">
        <v>12</v>
      </c>
      <c r="AJ2973">
        <v>6</v>
      </c>
      <c r="AK2973" s="53">
        <v>0.82638888888888884</v>
      </c>
      <c r="AL2973" s="8">
        <v>43398</v>
      </c>
      <c r="AM2973" s="53">
        <v>0.60416666666666663</v>
      </c>
    </row>
    <row r="2974" spans="1:49" x14ac:dyDescent="0.25">
      <c r="A2974">
        <v>26</v>
      </c>
      <c r="C2974" t="s">
        <v>201</v>
      </c>
      <c r="G2974" s="1" t="s">
        <v>78</v>
      </c>
      <c r="I2974" s="1" t="s">
        <v>449</v>
      </c>
      <c r="J2974">
        <v>6</v>
      </c>
      <c r="K2974" s="1" t="s">
        <v>954</v>
      </c>
      <c r="W2974" s="1" t="s">
        <v>962</v>
      </c>
      <c r="AB2974" t="s">
        <v>85</v>
      </c>
      <c r="AC2974" t="str">
        <f t="shared" si="61"/>
        <v>H-6RT-F5</v>
      </c>
      <c r="AF2974" t="s">
        <v>250</v>
      </c>
    </row>
    <row r="2975" spans="1:49" x14ac:dyDescent="0.25">
      <c r="A2975">
        <v>27</v>
      </c>
      <c r="C2975" t="s">
        <v>201</v>
      </c>
      <c r="G2975" s="1" t="s">
        <v>78</v>
      </c>
      <c r="I2975" s="1" t="s">
        <v>449</v>
      </c>
      <c r="J2975">
        <v>6</v>
      </c>
      <c r="K2975" s="1" t="s">
        <v>954</v>
      </c>
      <c r="W2975" s="1" t="s">
        <v>962</v>
      </c>
      <c r="AB2975" t="s">
        <v>85</v>
      </c>
      <c r="AC2975" t="str">
        <f t="shared" si="61"/>
        <v>H-6RT-H9</v>
      </c>
      <c r="AF2975" t="s">
        <v>287</v>
      </c>
    </row>
    <row r="2976" spans="1:49" x14ac:dyDescent="0.25">
      <c r="A2976">
        <v>28</v>
      </c>
      <c r="C2976" t="s">
        <v>201</v>
      </c>
      <c r="G2976" s="1" t="s">
        <v>78</v>
      </c>
      <c r="I2976" s="1" t="s">
        <v>449</v>
      </c>
      <c r="J2976">
        <v>6</v>
      </c>
      <c r="K2976" s="1" t="s">
        <v>954</v>
      </c>
      <c r="W2976" s="1" t="s">
        <v>962</v>
      </c>
      <c r="AB2976" t="s">
        <v>86</v>
      </c>
      <c r="AC2976" t="str">
        <f t="shared" si="61"/>
        <v>H-6SO-A5</v>
      </c>
      <c r="AF2976" t="s">
        <v>246</v>
      </c>
    </row>
    <row r="2977" spans="1:32" x14ac:dyDescent="0.25">
      <c r="A2977">
        <v>29</v>
      </c>
      <c r="C2977" t="s">
        <v>201</v>
      </c>
      <c r="G2977" s="1" t="s">
        <v>78</v>
      </c>
      <c r="I2977" s="1" t="s">
        <v>449</v>
      </c>
      <c r="J2977">
        <v>6</v>
      </c>
      <c r="K2977" s="1" t="s">
        <v>954</v>
      </c>
      <c r="W2977" s="1" t="s">
        <v>962</v>
      </c>
      <c r="AB2977" t="s">
        <v>86</v>
      </c>
      <c r="AC2977" t="str">
        <f t="shared" si="61"/>
        <v>H-6SO-B8</v>
      </c>
      <c r="AF2977" t="s">
        <v>173</v>
      </c>
    </row>
    <row r="2978" spans="1:32" x14ac:dyDescent="0.25">
      <c r="A2978">
        <v>30</v>
      </c>
      <c r="C2978" t="s">
        <v>201</v>
      </c>
      <c r="G2978" s="1" t="s">
        <v>78</v>
      </c>
      <c r="I2978" s="1" t="s">
        <v>449</v>
      </c>
      <c r="J2978">
        <v>6</v>
      </c>
      <c r="K2978" s="1" t="s">
        <v>954</v>
      </c>
      <c r="W2978" s="1" t="s">
        <v>962</v>
      </c>
      <c r="AB2978" t="s">
        <v>86</v>
      </c>
      <c r="AC2978" t="str">
        <f t="shared" si="61"/>
        <v>H-6SO-F1</v>
      </c>
      <c r="AF2978" t="s">
        <v>157</v>
      </c>
    </row>
    <row r="2979" spans="1:32" x14ac:dyDescent="0.25">
      <c r="A2979">
        <v>31</v>
      </c>
      <c r="C2979" t="s">
        <v>201</v>
      </c>
      <c r="G2979" s="1" t="s">
        <v>78</v>
      </c>
      <c r="I2979" s="1" t="s">
        <v>449</v>
      </c>
      <c r="J2979">
        <v>6</v>
      </c>
      <c r="K2979" s="1" t="s">
        <v>954</v>
      </c>
      <c r="W2979" s="1" t="s">
        <v>962</v>
      </c>
      <c r="AB2979" t="s">
        <v>86</v>
      </c>
      <c r="AC2979" t="str">
        <f t="shared" si="61"/>
        <v>H-6SO-H6</v>
      </c>
      <c r="AF2979" t="s">
        <v>143</v>
      </c>
    </row>
    <row r="2980" spans="1:32" x14ac:dyDescent="0.25">
      <c r="A2980">
        <v>32</v>
      </c>
      <c r="C2980" t="s">
        <v>201</v>
      </c>
      <c r="G2980" s="1" t="s">
        <v>78</v>
      </c>
      <c r="I2980" s="1" t="s">
        <v>449</v>
      </c>
      <c r="J2980">
        <v>6</v>
      </c>
      <c r="K2980" s="1" t="s">
        <v>954</v>
      </c>
      <c r="W2980" s="1" t="s">
        <v>962</v>
      </c>
      <c r="AB2980" t="s">
        <v>86</v>
      </c>
      <c r="AC2980" t="str">
        <f t="shared" si="61"/>
        <v>H-6SO-E1</v>
      </c>
      <c r="AF2980" t="s">
        <v>137</v>
      </c>
    </row>
    <row r="2981" spans="1:32" x14ac:dyDescent="0.25">
      <c r="A2981">
        <v>33</v>
      </c>
      <c r="C2981" t="s">
        <v>201</v>
      </c>
      <c r="G2981" s="1" t="s">
        <v>78</v>
      </c>
      <c r="I2981" s="1" t="s">
        <v>449</v>
      </c>
      <c r="J2981">
        <v>6</v>
      </c>
      <c r="K2981" s="1" t="s">
        <v>954</v>
      </c>
      <c r="W2981" s="1" t="s">
        <v>962</v>
      </c>
      <c r="AB2981" t="s">
        <v>86</v>
      </c>
      <c r="AC2981" t="str">
        <f t="shared" ref="AC2981:AC3002" si="62">"H-6"&amp;AB2981&amp;"-"&amp;AF2981</f>
        <v>H-6SO-G8</v>
      </c>
      <c r="AF2981" t="s">
        <v>148</v>
      </c>
    </row>
    <row r="2982" spans="1:32" x14ac:dyDescent="0.25">
      <c r="A2982">
        <v>34</v>
      </c>
      <c r="C2982" t="s">
        <v>201</v>
      </c>
      <c r="G2982" s="1" t="s">
        <v>78</v>
      </c>
      <c r="I2982" s="1" t="s">
        <v>449</v>
      </c>
      <c r="J2982">
        <v>6</v>
      </c>
      <c r="K2982" s="1" t="s">
        <v>954</v>
      </c>
      <c r="W2982" s="1" t="s">
        <v>962</v>
      </c>
      <c r="AB2982" t="s">
        <v>86</v>
      </c>
      <c r="AC2982" t="str">
        <f t="shared" si="62"/>
        <v>H-6SO-D11</v>
      </c>
      <c r="AF2982" t="s">
        <v>128</v>
      </c>
    </row>
    <row r="2983" spans="1:32" x14ac:dyDescent="0.25">
      <c r="A2983">
        <v>35</v>
      </c>
      <c r="C2983" t="s">
        <v>201</v>
      </c>
      <c r="G2983" s="1" t="s">
        <v>78</v>
      </c>
      <c r="I2983" s="1" t="s">
        <v>449</v>
      </c>
      <c r="J2983">
        <v>6</v>
      </c>
      <c r="K2983" s="1" t="s">
        <v>954</v>
      </c>
      <c r="W2983" s="1" t="s">
        <v>962</v>
      </c>
      <c r="AB2983" t="s">
        <v>86</v>
      </c>
      <c r="AC2983" t="str">
        <f t="shared" si="62"/>
        <v>H-6SO-G1</v>
      </c>
      <c r="AF2983" t="s">
        <v>290</v>
      </c>
    </row>
    <row r="2984" spans="1:32" x14ac:dyDescent="0.25">
      <c r="A2984">
        <v>36</v>
      </c>
      <c r="C2984" t="s">
        <v>201</v>
      </c>
      <c r="G2984" s="1" t="s">
        <v>78</v>
      </c>
      <c r="I2984" s="1" t="s">
        <v>449</v>
      </c>
      <c r="J2984">
        <v>6</v>
      </c>
      <c r="K2984" s="1" t="s">
        <v>954</v>
      </c>
      <c r="W2984" s="1" t="s">
        <v>962</v>
      </c>
      <c r="AB2984" t="s">
        <v>86</v>
      </c>
      <c r="AC2984" t="str">
        <f t="shared" si="62"/>
        <v>H-6SO-G10</v>
      </c>
      <c r="AF2984" t="s">
        <v>302</v>
      </c>
    </row>
    <row r="2985" spans="1:32" x14ac:dyDescent="0.25">
      <c r="A2985">
        <v>37</v>
      </c>
      <c r="C2985" t="s">
        <v>201</v>
      </c>
      <c r="G2985" s="1" t="s">
        <v>78</v>
      </c>
      <c r="I2985" s="1" t="s">
        <v>449</v>
      </c>
      <c r="J2985">
        <v>6</v>
      </c>
      <c r="K2985" s="1" t="s">
        <v>954</v>
      </c>
      <c r="W2985" s="1" t="s">
        <v>962</v>
      </c>
      <c r="AB2985" t="s">
        <v>86</v>
      </c>
      <c r="AC2985" t="str">
        <f t="shared" si="62"/>
        <v>H-6SO-G11</v>
      </c>
      <c r="AF2985" t="s">
        <v>249</v>
      </c>
    </row>
    <row r="2986" spans="1:32" x14ac:dyDescent="0.25">
      <c r="A2986">
        <v>38</v>
      </c>
      <c r="C2986" t="s">
        <v>201</v>
      </c>
      <c r="G2986" s="1" t="s">
        <v>78</v>
      </c>
      <c r="I2986" s="1" t="s">
        <v>449</v>
      </c>
      <c r="J2986">
        <v>6</v>
      </c>
      <c r="K2986" s="1" t="s">
        <v>954</v>
      </c>
      <c r="W2986" s="1" t="s">
        <v>962</v>
      </c>
      <c r="AB2986" t="s">
        <v>86</v>
      </c>
      <c r="AC2986" t="str">
        <f t="shared" si="62"/>
        <v>H-6SO-F2</v>
      </c>
      <c r="AF2986" t="s">
        <v>370</v>
      </c>
    </row>
    <row r="2987" spans="1:32" x14ac:dyDescent="0.25">
      <c r="A2987">
        <v>39</v>
      </c>
      <c r="C2987" t="s">
        <v>201</v>
      </c>
      <c r="G2987" s="1" t="s">
        <v>78</v>
      </c>
      <c r="I2987" s="1" t="s">
        <v>449</v>
      </c>
      <c r="J2987">
        <v>6</v>
      </c>
      <c r="K2987" s="1" t="s">
        <v>954</v>
      </c>
      <c r="W2987" s="1" t="s">
        <v>962</v>
      </c>
      <c r="AB2987" t="s">
        <v>86</v>
      </c>
      <c r="AC2987" t="str">
        <f t="shared" si="62"/>
        <v>H-6SO-F9</v>
      </c>
      <c r="AF2987" t="s">
        <v>240</v>
      </c>
    </row>
    <row r="2988" spans="1:32" x14ac:dyDescent="0.25">
      <c r="A2988">
        <v>40</v>
      </c>
      <c r="C2988" t="s">
        <v>201</v>
      </c>
      <c r="G2988" s="1" t="s">
        <v>78</v>
      </c>
      <c r="I2988" s="1" t="s">
        <v>449</v>
      </c>
      <c r="J2988">
        <v>6</v>
      </c>
      <c r="K2988" s="1" t="s">
        <v>954</v>
      </c>
      <c r="W2988" s="1" t="s">
        <v>962</v>
      </c>
      <c r="AB2988" t="s">
        <v>86</v>
      </c>
      <c r="AC2988" t="str">
        <f t="shared" si="62"/>
        <v>H-6SO-E8</v>
      </c>
      <c r="AF2988" t="s">
        <v>292</v>
      </c>
    </row>
    <row r="2989" spans="1:32" x14ac:dyDescent="0.25">
      <c r="A2989">
        <v>41</v>
      </c>
      <c r="C2989" t="s">
        <v>201</v>
      </c>
      <c r="G2989" s="1" t="s">
        <v>78</v>
      </c>
      <c r="I2989" s="1" t="s">
        <v>449</v>
      </c>
      <c r="J2989">
        <v>6</v>
      </c>
      <c r="K2989" s="1" t="s">
        <v>954</v>
      </c>
      <c r="W2989" s="1" t="s">
        <v>962</v>
      </c>
      <c r="AB2989" t="s">
        <v>86</v>
      </c>
      <c r="AC2989" t="str">
        <f t="shared" si="62"/>
        <v>H-6SO-H1</v>
      </c>
      <c r="AF2989" t="s">
        <v>239</v>
      </c>
    </row>
    <row r="2990" spans="1:32" x14ac:dyDescent="0.25">
      <c r="A2990">
        <v>42</v>
      </c>
      <c r="C2990" t="s">
        <v>201</v>
      </c>
      <c r="G2990" s="1" t="s">
        <v>78</v>
      </c>
      <c r="I2990" s="1" t="s">
        <v>449</v>
      </c>
      <c r="J2990">
        <v>6</v>
      </c>
      <c r="K2990" s="1" t="s">
        <v>954</v>
      </c>
      <c r="W2990" s="1" t="s">
        <v>962</v>
      </c>
      <c r="AB2990" t="s">
        <v>86</v>
      </c>
      <c r="AC2990" t="str">
        <f t="shared" si="62"/>
        <v>H-6SO-C11</v>
      </c>
      <c r="AF2990" t="s">
        <v>144</v>
      </c>
    </row>
    <row r="2991" spans="1:32" x14ac:dyDescent="0.25">
      <c r="A2991">
        <v>43</v>
      </c>
      <c r="C2991" t="s">
        <v>201</v>
      </c>
      <c r="G2991" s="1" t="s">
        <v>78</v>
      </c>
      <c r="I2991" s="1" t="s">
        <v>449</v>
      </c>
      <c r="J2991">
        <v>6</v>
      </c>
      <c r="K2991" s="1" t="s">
        <v>954</v>
      </c>
      <c r="W2991" s="1" t="s">
        <v>962</v>
      </c>
      <c r="AB2991" t="s">
        <v>86</v>
      </c>
      <c r="AC2991" t="str">
        <f t="shared" si="62"/>
        <v>H-6SO-F7</v>
      </c>
      <c r="AF2991" t="s">
        <v>171</v>
      </c>
    </row>
    <row r="2992" spans="1:32" x14ac:dyDescent="0.25">
      <c r="A2992">
        <v>44</v>
      </c>
      <c r="C2992" t="s">
        <v>201</v>
      </c>
      <c r="G2992" s="1" t="s">
        <v>78</v>
      </c>
      <c r="I2992" s="1" t="s">
        <v>449</v>
      </c>
      <c r="J2992">
        <v>6</v>
      </c>
      <c r="K2992" s="1" t="s">
        <v>954</v>
      </c>
      <c r="W2992" s="1" t="s">
        <v>962</v>
      </c>
      <c r="AB2992" t="s">
        <v>86</v>
      </c>
      <c r="AC2992" t="str">
        <f t="shared" si="62"/>
        <v>H-6SO-E10</v>
      </c>
      <c r="AF2992" t="s">
        <v>248</v>
      </c>
    </row>
    <row r="2993" spans="1:32" x14ac:dyDescent="0.25">
      <c r="A2993">
        <v>45</v>
      </c>
      <c r="C2993" t="s">
        <v>201</v>
      </c>
      <c r="G2993" s="1" t="s">
        <v>78</v>
      </c>
      <c r="I2993" s="1" t="s">
        <v>449</v>
      </c>
      <c r="J2993">
        <v>6</v>
      </c>
      <c r="K2993" s="1" t="s">
        <v>954</v>
      </c>
      <c r="W2993" s="1" t="s">
        <v>962</v>
      </c>
      <c r="AB2993" t="s">
        <v>86</v>
      </c>
      <c r="AC2993" t="str">
        <f t="shared" si="62"/>
        <v>H-6SO-G5</v>
      </c>
      <c r="AF2993" t="s">
        <v>337</v>
      </c>
    </row>
    <row r="2994" spans="1:32" x14ac:dyDescent="0.25">
      <c r="A2994">
        <v>46</v>
      </c>
      <c r="C2994" t="s">
        <v>201</v>
      </c>
      <c r="G2994" s="1" t="s">
        <v>78</v>
      </c>
      <c r="I2994" s="1" t="s">
        <v>449</v>
      </c>
      <c r="J2994">
        <v>6</v>
      </c>
      <c r="K2994" s="1" t="s">
        <v>954</v>
      </c>
      <c r="W2994" s="1" t="s">
        <v>962</v>
      </c>
      <c r="AB2994" t="s">
        <v>86</v>
      </c>
      <c r="AC2994" t="str">
        <f t="shared" si="62"/>
        <v>H-6SO-A7</v>
      </c>
      <c r="AF2994" t="s">
        <v>164</v>
      </c>
    </row>
    <row r="2995" spans="1:32" x14ac:dyDescent="0.25">
      <c r="A2995">
        <v>47</v>
      </c>
      <c r="C2995" t="s">
        <v>201</v>
      </c>
      <c r="G2995" s="1" t="s">
        <v>78</v>
      </c>
      <c r="I2995" s="1" t="s">
        <v>449</v>
      </c>
      <c r="J2995">
        <v>6</v>
      </c>
      <c r="K2995" s="1" t="s">
        <v>954</v>
      </c>
      <c r="W2995" s="1" t="s">
        <v>962</v>
      </c>
      <c r="AB2995" t="s">
        <v>86</v>
      </c>
      <c r="AC2995" t="str">
        <f t="shared" si="62"/>
        <v>H-6SO-H4</v>
      </c>
      <c r="AF2995" t="s">
        <v>140</v>
      </c>
    </row>
    <row r="2996" spans="1:32" x14ac:dyDescent="0.25">
      <c r="A2996">
        <v>48</v>
      </c>
      <c r="C2996" t="s">
        <v>201</v>
      </c>
      <c r="G2996" s="1" t="s">
        <v>78</v>
      </c>
      <c r="I2996" s="1" t="s">
        <v>449</v>
      </c>
      <c r="J2996">
        <v>6</v>
      </c>
      <c r="K2996" s="1" t="s">
        <v>954</v>
      </c>
      <c r="W2996" s="1" t="s">
        <v>962</v>
      </c>
      <c r="AB2996" t="s">
        <v>86</v>
      </c>
      <c r="AC2996" t="str">
        <f t="shared" si="62"/>
        <v>H-6SO-C7</v>
      </c>
      <c r="AF2996" t="s">
        <v>135</v>
      </c>
    </row>
    <row r="2997" spans="1:32" x14ac:dyDescent="0.25">
      <c r="A2997">
        <v>49</v>
      </c>
      <c r="C2997" t="s">
        <v>201</v>
      </c>
      <c r="G2997" s="1" t="s">
        <v>78</v>
      </c>
      <c r="I2997" s="1" t="s">
        <v>449</v>
      </c>
      <c r="J2997">
        <v>6</v>
      </c>
      <c r="K2997" s="1" t="s">
        <v>954</v>
      </c>
      <c r="W2997" s="1" t="s">
        <v>962</v>
      </c>
      <c r="AB2997" t="s">
        <v>86</v>
      </c>
      <c r="AC2997" t="str">
        <f t="shared" si="62"/>
        <v>H-6SO-A8</v>
      </c>
      <c r="AF2997" t="s">
        <v>166</v>
      </c>
    </row>
    <row r="2998" spans="1:32" x14ac:dyDescent="0.25">
      <c r="A2998">
        <v>50</v>
      </c>
      <c r="C2998" t="s">
        <v>201</v>
      </c>
      <c r="G2998" s="1" t="s">
        <v>78</v>
      </c>
      <c r="I2998" s="1" t="s">
        <v>449</v>
      </c>
      <c r="J2998">
        <v>6</v>
      </c>
      <c r="K2998" s="1" t="s">
        <v>954</v>
      </c>
      <c r="W2998" s="1" t="s">
        <v>962</v>
      </c>
      <c r="AB2998" t="s">
        <v>86</v>
      </c>
      <c r="AC2998" t="str">
        <f t="shared" si="62"/>
        <v>H-6SO-C4</v>
      </c>
      <c r="AF2998" t="s">
        <v>161</v>
      </c>
    </row>
    <row r="2999" spans="1:32" x14ac:dyDescent="0.25">
      <c r="A2999">
        <v>51</v>
      </c>
      <c r="C2999" t="s">
        <v>201</v>
      </c>
      <c r="G2999" s="1" t="s">
        <v>78</v>
      </c>
      <c r="I2999" s="1" t="s">
        <v>449</v>
      </c>
      <c r="J2999">
        <v>6</v>
      </c>
      <c r="K2999" s="1" t="s">
        <v>954</v>
      </c>
      <c r="W2999" s="1" t="s">
        <v>962</v>
      </c>
      <c r="AB2999" t="s">
        <v>86</v>
      </c>
      <c r="AC2999" t="str">
        <f t="shared" si="62"/>
        <v>H-6SO-D5</v>
      </c>
      <c r="AF2999" t="s">
        <v>251</v>
      </c>
    </row>
    <row r="3000" spans="1:32" x14ac:dyDescent="0.25">
      <c r="A3000">
        <v>52</v>
      </c>
      <c r="C3000" t="s">
        <v>201</v>
      </c>
      <c r="G3000" s="1" t="s">
        <v>78</v>
      </c>
      <c r="I3000" s="1" t="s">
        <v>449</v>
      </c>
      <c r="J3000">
        <v>6</v>
      </c>
      <c r="K3000" s="1" t="s">
        <v>954</v>
      </c>
      <c r="W3000" s="1" t="s">
        <v>962</v>
      </c>
      <c r="AB3000" t="s">
        <v>86</v>
      </c>
      <c r="AC3000" t="str">
        <f t="shared" si="62"/>
        <v>H-6SO-B2</v>
      </c>
      <c r="AF3000" t="s">
        <v>142</v>
      </c>
    </row>
    <row r="3001" spans="1:32" x14ac:dyDescent="0.25">
      <c r="A3001">
        <v>53</v>
      </c>
      <c r="C3001" t="s">
        <v>201</v>
      </c>
      <c r="G3001" s="1" t="s">
        <v>78</v>
      </c>
      <c r="I3001" s="1" t="s">
        <v>449</v>
      </c>
      <c r="J3001">
        <v>6</v>
      </c>
      <c r="K3001" s="1" t="s">
        <v>954</v>
      </c>
      <c r="W3001" s="1" t="s">
        <v>962</v>
      </c>
      <c r="AB3001" t="s">
        <v>86</v>
      </c>
      <c r="AC3001" t="str">
        <f t="shared" si="62"/>
        <v>H-6SO-F6</v>
      </c>
      <c r="AF3001" t="s">
        <v>291</v>
      </c>
    </row>
    <row r="3002" spans="1:32" x14ac:dyDescent="0.25">
      <c r="A3002">
        <v>54</v>
      </c>
      <c r="C3002" t="s">
        <v>201</v>
      </c>
      <c r="G3002" s="1" t="s">
        <v>78</v>
      </c>
      <c r="I3002" s="1" t="s">
        <v>449</v>
      </c>
      <c r="J3002">
        <v>6</v>
      </c>
      <c r="K3002" s="1" t="s">
        <v>954</v>
      </c>
      <c r="W3002" s="1" t="s">
        <v>962</v>
      </c>
      <c r="AB3002" t="s">
        <v>86</v>
      </c>
      <c r="AC3002" t="str">
        <f t="shared" si="62"/>
        <v>H-6SO-D12</v>
      </c>
      <c r="AF3002" t="s">
        <v>162</v>
      </c>
    </row>
    <row r="3003" spans="1:32" x14ac:dyDescent="0.25">
      <c r="A3003">
        <v>55</v>
      </c>
      <c r="C3003" t="s">
        <v>201</v>
      </c>
      <c r="G3003" s="1" t="s">
        <v>78</v>
      </c>
      <c r="I3003" s="1" t="s">
        <v>449</v>
      </c>
      <c r="J3003">
        <v>6</v>
      </c>
      <c r="K3003" s="1" t="s">
        <v>954</v>
      </c>
      <c r="W3003" s="1" t="s">
        <v>962</v>
      </c>
      <c r="AB3003" t="s">
        <v>84</v>
      </c>
      <c r="AC3003" t="s">
        <v>1584</v>
      </c>
    </row>
    <row r="3004" spans="1:32" x14ac:dyDescent="0.25">
      <c r="A3004">
        <v>56</v>
      </c>
      <c r="C3004" t="s">
        <v>201</v>
      </c>
      <c r="G3004" s="1" t="s">
        <v>78</v>
      </c>
      <c r="I3004" s="1" t="s">
        <v>449</v>
      </c>
      <c r="J3004">
        <v>6</v>
      </c>
      <c r="K3004" s="1" t="s">
        <v>954</v>
      </c>
      <c r="W3004" s="1" t="s">
        <v>962</v>
      </c>
      <c r="AB3004" t="s">
        <v>84</v>
      </c>
      <c r="AC3004" t="s">
        <v>1585</v>
      </c>
    </row>
    <row r="3005" spans="1:32" x14ac:dyDescent="0.25">
      <c r="A3005">
        <v>57</v>
      </c>
      <c r="C3005" t="s">
        <v>201</v>
      </c>
      <c r="G3005" s="1" t="s">
        <v>78</v>
      </c>
      <c r="I3005" s="1" t="s">
        <v>449</v>
      </c>
      <c r="J3005">
        <v>6</v>
      </c>
      <c r="K3005" s="1" t="s">
        <v>954</v>
      </c>
      <c r="W3005" s="1" t="s">
        <v>962</v>
      </c>
      <c r="AB3005" t="s">
        <v>84</v>
      </c>
      <c r="AC3005" t="s">
        <v>1586</v>
      </c>
    </row>
    <row r="3006" spans="1:32" x14ac:dyDescent="0.25">
      <c r="A3006">
        <v>58</v>
      </c>
      <c r="C3006" t="s">
        <v>201</v>
      </c>
      <c r="G3006" s="1" t="s">
        <v>78</v>
      </c>
      <c r="I3006" s="1" t="s">
        <v>449</v>
      </c>
      <c r="J3006">
        <v>6</v>
      </c>
      <c r="K3006" s="1" t="s">
        <v>954</v>
      </c>
      <c r="W3006" s="1" t="s">
        <v>962</v>
      </c>
      <c r="AB3006" t="s">
        <v>84</v>
      </c>
      <c r="AC3006" t="s">
        <v>1587</v>
      </c>
    </row>
    <row r="3007" spans="1:32" x14ac:dyDescent="0.25">
      <c r="A3007">
        <v>59</v>
      </c>
      <c r="C3007" t="s">
        <v>201</v>
      </c>
      <c r="G3007" s="1" t="s">
        <v>78</v>
      </c>
      <c r="I3007" s="1" t="s">
        <v>449</v>
      </c>
      <c r="J3007">
        <v>6</v>
      </c>
      <c r="K3007" s="1" t="s">
        <v>954</v>
      </c>
      <c r="W3007" s="1" t="s">
        <v>962</v>
      </c>
      <c r="AB3007" t="s">
        <v>84</v>
      </c>
      <c r="AC3007" t="s">
        <v>1588</v>
      </c>
    </row>
    <row r="3008" spans="1:32" x14ac:dyDescent="0.25">
      <c r="A3008">
        <v>60</v>
      </c>
      <c r="C3008" t="s">
        <v>201</v>
      </c>
      <c r="G3008" s="1" t="s">
        <v>78</v>
      </c>
      <c r="I3008" s="1" t="s">
        <v>449</v>
      </c>
      <c r="J3008">
        <v>6</v>
      </c>
      <c r="K3008" s="1" t="s">
        <v>954</v>
      </c>
      <c r="W3008" s="1" t="s">
        <v>962</v>
      </c>
      <c r="AB3008" t="s">
        <v>84</v>
      </c>
      <c r="AC3008" t="s">
        <v>1589</v>
      </c>
    </row>
    <row r="3009" spans="1:32" x14ac:dyDescent="0.25">
      <c r="A3009">
        <v>1</v>
      </c>
      <c r="C3009" t="s">
        <v>58</v>
      </c>
      <c r="G3009" s="1" t="s">
        <v>78</v>
      </c>
      <c r="I3009" s="1" t="s">
        <v>449</v>
      </c>
      <c r="J3009">
        <v>6</v>
      </c>
      <c r="K3009" s="1" t="s">
        <v>60</v>
      </c>
      <c r="W3009" s="1" t="s">
        <v>962</v>
      </c>
      <c r="AB3009" t="s">
        <v>85</v>
      </c>
      <c r="AC3009" t="str">
        <f t="shared" ref="AC3009:AC3019" si="63">"A3-6"&amp;AB3009&amp;"-"&amp;AF3009</f>
        <v>A3-6RT-D3</v>
      </c>
      <c r="AF3009" t="s">
        <v>155</v>
      </c>
    </row>
    <row r="3010" spans="1:32" x14ac:dyDescent="0.25">
      <c r="A3010">
        <v>2</v>
      </c>
      <c r="C3010" t="s">
        <v>58</v>
      </c>
      <c r="G3010" s="1" t="s">
        <v>78</v>
      </c>
      <c r="I3010" s="1" t="s">
        <v>449</v>
      </c>
      <c r="J3010">
        <v>6</v>
      </c>
      <c r="K3010" s="1" t="s">
        <v>60</v>
      </c>
      <c r="W3010" s="1" t="s">
        <v>962</v>
      </c>
      <c r="AB3010" t="s">
        <v>85</v>
      </c>
      <c r="AC3010" t="str">
        <f t="shared" si="63"/>
        <v>A3-6RT-A2</v>
      </c>
      <c r="AF3010" t="s">
        <v>120</v>
      </c>
    </row>
    <row r="3011" spans="1:32" x14ac:dyDescent="0.25">
      <c r="A3011">
        <v>3</v>
      </c>
      <c r="C3011" t="s">
        <v>58</v>
      </c>
      <c r="G3011" s="1" t="s">
        <v>78</v>
      </c>
      <c r="I3011" s="1" t="s">
        <v>449</v>
      </c>
      <c r="J3011">
        <v>6</v>
      </c>
      <c r="K3011" s="1" t="s">
        <v>60</v>
      </c>
      <c r="W3011" s="1" t="s">
        <v>962</v>
      </c>
      <c r="AB3011" t="s">
        <v>85</v>
      </c>
      <c r="AC3011" t="str">
        <f t="shared" si="63"/>
        <v>A3-6RT-B4</v>
      </c>
      <c r="AF3011" t="s">
        <v>124</v>
      </c>
    </row>
    <row r="3012" spans="1:32" x14ac:dyDescent="0.25">
      <c r="A3012">
        <v>4</v>
      </c>
      <c r="C3012" t="s">
        <v>58</v>
      </c>
      <c r="G3012" s="1" t="s">
        <v>78</v>
      </c>
      <c r="I3012" s="1" t="s">
        <v>449</v>
      </c>
      <c r="J3012">
        <v>6</v>
      </c>
      <c r="K3012" s="1" t="s">
        <v>60</v>
      </c>
      <c r="W3012" s="1" t="s">
        <v>962</v>
      </c>
      <c r="AB3012" t="s">
        <v>85</v>
      </c>
      <c r="AC3012" t="str">
        <f t="shared" si="63"/>
        <v>A3-6RT-H12</v>
      </c>
      <c r="AF3012" t="s">
        <v>153</v>
      </c>
    </row>
    <row r="3013" spans="1:32" x14ac:dyDescent="0.25">
      <c r="A3013">
        <v>5</v>
      </c>
      <c r="C3013" t="s">
        <v>58</v>
      </c>
      <c r="G3013" s="1" t="s">
        <v>78</v>
      </c>
      <c r="I3013" s="1" t="s">
        <v>449</v>
      </c>
      <c r="J3013">
        <v>6</v>
      </c>
      <c r="K3013" s="1" t="s">
        <v>60</v>
      </c>
      <c r="W3013" s="1" t="s">
        <v>962</v>
      </c>
      <c r="AB3013" t="s">
        <v>85</v>
      </c>
      <c r="AC3013" t="str">
        <f t="shared" si="63"/>
        <v>A3-6RT-E5</v>
      </c>
      <c r="AF3013" t="s">
        <v>305</v>
      </c>
    </row>
    <row r="3014" spans="1:32" x14ac:dyDescent="0.25">
      <c r="A3014">
        <v>6</v>
      </c>
      <c r="C3014" t="s">
        <v>58</v>
      </c>
      <c r="G3014" s="1" t="s">
        <v>78</v>
      </c>
      <c r="I3014" s="1" t="s">
        <v>449</v>
      </c>
      <c r="J3014">
        <v>6</v>
      </c>
      <c r="K3014" s="1" t="s">
        <v>60</v>
      </c>
      <c r="W3014" s="1" t="s">
        <v>962</v>
      </c>
      <c r="AB3014" t="s">
        <v>85</v>
      </c>
      <c r="AC3014" t="str">
        <f t="shared" si="63"/>
        <v>A3-6RT-C9</v>
      </c>
      <c r="AF3014" t="s">
        <v>176</v>
      </c>
    </row>
    <row r="3015" spans="1:32" x14ac:dyDescent="0.25">
      <c r="A3015">
        <v>7</v>
      </c>
      <c r="C3015" t="s">
        <v>58</v>
      </c>
      <c r="G3015" s="1" t="s">
        <v>78</v>
      </c>
      <c r="I3015" s="1" t="s">
        <v>449</v>
      </c>
      <c r="J3015">
        <v>6</v>
      </c>
      <c r="K3015" s="1" t="s">
        <v>60</v>
      </c>
      <c r="W3015" s="1" t="s">
        <v>962</v>
      </c>
      <c r="AB3015" t="s">
        <v>86</v>
      </c>
      <c r="AC3015" t="str">
        <f t="shared" si="63"/>
        <v>A3-6SO-E1</v>
      </c>
      <c r="AF3015" t="s">
        <v>137</v>
      </c>
    </row>
    <row r="3016" spans="1:32" x14ac:dyDescent="0.25">
      <c r="A3016">
        <v>8</v>
      </c>
      <c r="C3016" t="s">
        <v>58</v>
      </c>
      <c r="G3016" s="1" t="s">
        <v>78</v>
      </c>
      <c r="I3016" s="1" t="s">
        <v>449</v>
      </c>
      <c r="J3016">
        <v>6</v>
      </c>
      <c r="K3016" s="1" t="s">
        <v>60</v>
      </c>
      <c r="W3016" s="1" t="s">
        <v>962</v>
      </c>
      <c r="AB3016" t="s">
        <v>86</v>
      </c>
      <c r="AC3016" t="str">
        <f t="shared" si="63"/>
        <v>A3-6SO-E3</v>
      </c>
      <c r="AF3016" t="s">
        <v>179</v>
      </c>
    </row>
    <row r="3017" spans="1:32" x14ac:dyDescent="0.25">
      <c r="A3017">
        <v>9</v>
      </c>
      <c r="C3017" t="s">
        <v>58</v>
      </c>
      <c r="G3017" s="1" t="s">
        <v>78</v>
      </c>
      <c r="I3017" s="1" t="s">
        <v>449</v>
      </c>
      <c r="J3017">
        <v>6</v>
      </c>
      <c r="K3017" s="1" t="s">
        <v>60</v>
      </c>
      <c r="W3017" s="1" t="s">
        <v>962</v>
      </c>
      <c r="AB3017" t="s">
        <v>86</v>
      </c>
      <c r="AC3017" t="str">
        <f t="shared" si="63"/>
        <v>A3-6SO-D3</v>
      </c>
      <c r="AF3017" t="s">
        <v>155</v>
      </c>
    </row>
    <row r="3018" spans="1:32" x14ac:dyDescent="0.25">
      <c r="A3018">
        <v>10</v>
      </c>
      <c r="C3018" t="s">
        <v>58</v>
      </c>
      <c r="G3018" s="1" t="s">
        <v>78</v>
      </c>
      <c r="I3018" s="1" t="s">
        <v>449</v>
      </c>
      <c r="J3018">
        <v>6</v>
      </c>
      <c r="K3018" s="1" t="s">
        <v>60</v>
      </c>
      <c r="W3018" s="1" t="s">
        <v>962</v>
      </c>
      <c r="AB3018" t="s">
        <v>86</v>
      </c>
      <c r="AC3018" t="str">
        <f t="shared" si="63"/>
        <v>A3-6SO-C10</v>
      </c>
      <c r="AF3018" t="s">
        <v>126</v>
      </c>
    </row>
    <row r="3019" spans="1:32" x14ac:dyDescent="0.25">
      <c r="A3019">
        <v>11</v>
      </c>
      <c r="C3019" t="s">
        <v>58</v>
      </c>
      <c r="G3019" s="1" t="s">
        <v>78</v>
      </c>
      <c r="I3019" s="1" t="s">
        <v>449</v>
      </c>
      <c r="J3019">
        <v>6</v>
      </c>
      <c r="K3019" s="1" t="s">
        <v>60</v>
      </c>
      <c r="W3019" s="1" t="s">
        <v>962</v>
      </c>
      <c r="AB3019" t="s">
        <v>86</v>
      </c>
      <c r="AC3019" t="str">
        <f t="shared" si="63"/>
        <v>A3-6SO-G1</v>
      </c>
      <c r="AF3019" t="s">
        <v>290</v>
      </c>
    </row>
    <row r="3020" spans="1:32" x14ac:dyDescent="0.25">
      <c r="A3020">
        <v>51</v>
      </c>
      <c r="B3020" t="s">
        <v>89</v>
      </c>
      <c r="C3020" t="s">
        <v>201</v>
      </c>
      <c r="G3020" s="1" t="s">
        <v>78</v>
      </c>
      <c r="I3020" s="1" t="s">
        <v>193</v>
      </c>
      <c r="J3020">
        <v>2</v>
      </c>
      <c r="K3020" t="s">
        <v>954</v>
      </c>
      <c r="L3020">
        <v>7000</v>
      </c>
      <c r="S3020" s="74">
        <v>8.6470000000000002</v>
      </c>
      <c r="T3020" s="53">
        <v>0.91875000000000007</v>
      </c>
      <c r="U3020" s="18">
        <v>0.39163194444444444</v>
      </c>
      <c r="V3020" s="19">
        <v>5.456449E-2</v>
      </c>
      <c r="AB3020" t="s">
        <v>86</v>
      </c>
      <c r="AC3020" t="str">
        <f t="shared" ref="AC3020:AC3044" si="64">"h-2"&amp;AB3020&amp;"-"&amp;AF3020</f>
        <v>h-2SO-G8</v>
      </c>
      <c r="AF3020" t="s">
        <v>148</v>
      </c>
    </row>
    <row r="3021" spans="1:32" x14ac:dyDescent="0.25">
      <c r="A3021">
        <v>52</v>
      </c>
      <c r="B3021" t="s">
        <v>89</v>
      </c>
      <c r="C3021" t="s">
        <v>201</v>
      </c>
      <c r="G3021" s="1" t="s">
        <v>78</v>
      </c>
      <c r="I3021" s="1" t="s">
        <v>193</v>
      </c>
      <c r="J3021">
        <v>2</v>
      </c>
      <c r="K3021" t="s">
        <v>954</v>
      </c>
      <c r="L3021">
        <v>7000</v>
      </c>
      <c r="S3021" s="74">
        <v>4.7649999999999997</v>
      </c>
      <c r="U3021" s="18">
        <v>0.3929050925925926</v>
      </c>
      <c r="V3021">
        <v>0.4889366</v>
      </c>
      <c r="AB3021" t="s">
        <v>85</v>
      </c>
      <c r="AC3021" t="str">
        <f t="shared" si="64"/>
        <v>h-2RT-F3</v>
      </c>
      <c r="AF3021" t="s">
        <v>241</v>
      </c>
    </row>
    <row r="3022" spans="1:32" x14ac:dyDescent="0.25">
      <c r="A3022">
        <v>53</v>
      </c>
      <c r="B3022" t="s">
        <v>89</v>
      </c>
      <c r="C3022" t="s">
        <v>201</v>
      </c>
      <c r="G3022" s="1" t="s">
        <v>78</v>
      </c>
      <c r="I3022" s="1" t="s">
        <v>193</v>
      </c>
      <c r="J3022">
        <v>2</v>
      </c>
      <c r="K3022" t="s">
        <v>954</v>
      </c>
      <c r="L3022">
        <v>7000</v>
      </c>
      <c r="S3022" s="74">
        <v>10.15</v>
      </c>
      <c r="U3022" s="18">
        <v>0.39378472222222222</v>
      </c>
      <c r="V3022" s="19">
        <v>4.0258660000000002E-2</v>
      </c>
      <c r="AB3022" t="s">
        <v>86</v>
      </c>
      <c r="AC3022" t="str">
        <f t="shared" si="64"/>
        <v>h-2SO-D11</v>
      </c>
      <c r="AF3022" t="s">
        <v>128</v>
      </c>
    </row>
    <row r="3023" spans="1:32" x14ac:dyDescent="0.25">
      <c r="A3023">
        <v>54</v>
      </c>
      <c r="B3023" t="s">
        <v>89</v>
      </c>
      <c r="C3023" t="s">
        <v>201</v>
      </c>
      <c r="G3023" s="1" t="s">
        <v>78</v>
      </c>
      <c r="I3023" s="1" t="s">
        <v>193</v>
      </c>
      <c r="J3023">
        <v>2</v>
      </c>
      <c r="K3023" t="s">
        <v>954</v>
      </c>
      <c r="L3023">
        <v>7000</v>
      </c>
      <c r="S3023" s="74">
        <v>8.3420000000000005</v>
      </c>
      <c r="U3023" s="18">
        <v>0.3946412037037037</v>
      </c>
      <c r="V3023" s="19">
        <v>7.3224129999999998E-2</v>
      </c>
      <c r="AB3023" t="s">
        <v>86</v>
      </c>
      <c r="AC3023" t="str">
        <f t="shared" si="64"/>
        <v>h-2SO-H7</v>
      </c>
      <c r="AF3023" t="s">
        <v>286</v>
      </c>
    </row>
    <row r="3024" spans="1:32" x14ac:dyDescent="0.25">
      <c r="A3024">
        <v>55</v>
      </c>
      <c r="B3024" t="s">
        <v>89</v>
      </c>
      <c r="C3024" t="s">
        <v>201</v>
      </c>
      <c r="G3024" s="1" t="s">
        <v>78</v>
      </c>
      <c r="I3024" s="1" t="s">
        <v>193</v>
      </c>
      <c r="J3024">
        <v>2</v>
      </c>
      <c r="K3024" t="s">
        <v>954</v>
      </c>
      <c r="L3024">
        <v>7000</v>
      </c>
      <c r="S3024" s="74">
        <v>7.5460000000000003</v>
      </c>
      <c r="U3024" s="18">
        <v>0.39570601851851855</v>
      </c>
      <c r="V3024" s="19">
        <v>3.7015409999999999E-2</v>
      </c>
      <c r="AB3024" t="s">
        <v>85</v>
      </c>
      <c r="AC3024" t="str">
        <f t="shared" si="64"/>
        <v>h-2RT-B6</v>
      </c>
      <c r="AF3024" t="s">
        <v>130</v>
      </c>
    </row>
    <row r="3025" spans="1:44" x14ac:dyDescent="0.25">
      <c r="A3025">
        <v>56</v>
      </c>
      <c r="B3025" t="s">
        <v>89</v>
      </c>
      <c r="C3025" t="s">
        <v>201</v>
      </c>
      <c r="G3025" s="1" t="s">
        <v>78</v>
      </c>
      <c r="I3025" s="1" t="s">
        <v>193</v>
      </c>
      <c r="J3025">
        <v>2</v>
      </c>
      <c r="K3025" t="s">
        <v>954</v>
      </c>
      <c r="L3025">
        <v>7000</v>
      </c>
      <c r="S3025" s="74">
        <v>6.726</v>
      </c>
      <c r="U3025" s="18">
        <v>0.39644675925925926</v>
      </c>
      <c r="V3025" s="19">
        <v>2.3569030000000001E-2</v>
      </c>
      <c r="AB3025" t="s">
        <v>85</v>
      </c>
      <c r="AC3025" t="str">
        <f t="shared" si="64"/>
        <v>h-2RT-D4</v>
      </c>
      <c r="AF3025" t="s">
        <v>236</v>
      </c>
    </row>
    <row r="3026" spans="1:44" x14ac:dyDescent="0.25">
      <c r="A3026">
        <v>57</v>
      </c>
      <c r="B3026" t="s">
        <v>89</v>
      </c>
      <c r="C3026" t="s">
        <v>201</v>
      </c>
      <c r="G3026" s="1" t="s">
        <v>78</v>
      </c>
      <c r="I3026" s="1" t="s">
        <v>193</v>
      </c>
      <c r="J3026">
        <v>2</v>
      </c>
      <c r="K3026" t="s">
        <v>954</v>
      </c>
      <c r="L3026">
        <v>7000</v>
      </c>
      <c r="S3026" s="74">
        <v>6.6760000000000002</v>
      </c>
      <c r="U3026" s="18">
        <v>0.39724537037037039</v>
      </c>
      <c r="V3026" s="19">
        <v>3.3018480000000003E-2</v>
      </c>
      <c r="AB3026" t="s">
        <v>86</v>
      </c>
      <c r="AC3026" t="str">
        <f t="shared" si="64"/>
        <v>h-2SO-E3</v>
      </c>
      <c r="AF3026" t="s">
        <v>179</v>
      </c>
    </row>
    <row r="3027" spans="1:44" x14ac:dyDescent="0.25">
      <c r="A3027">
        <v>58</v>
      </c>
      <c r="B3027" t="s">
        <v>89</v>
      </c>
      <c r="C3027" t="s">
        <v>201</v>
      </c>
      <c r="G3027" s="1" t="s">
        <v>78</v>
      </c>
      <c r="I3027" s="1" t="s">
        <v>193</v>
      </c>
      <c r="J3027">
        <v>2</v>
      </c>
      <c r="K3027" t="s">
        <v>954</v>
      </c>
      <c r="L3027">
        <v>7000</v>
      </c>
      <c r="S3027" s="74">
        <v>2.637</v>
      </c>
      <c r="U3027" s="18">
        <v>0.39839120370370368</v>
      </c>
      <c r="V3027" s="19">
        <v>2.663834E-2</v>
      </c>
      <c r="AB3027" t="s">
        <v>86</v>
      </c>
      <c r="AC3027" t="str">
        <f t="shared" si="64"/>
        <v>h-2SO-F7</v>
      </c>
      <c r="AF3027" t="s">
        <v>171</v>
      </c>
    </row>
    <row r="3028" spans="1:44" x14ac:dyDescent="0.25">
      <c r="A3028">
        <v>59</v>
      </c>
      <c r="B3028" t="s">
        <v>89</v>
      </c>
      <c r="C3028" t="s">
        <v>201</v>
      </c>
      <c r="G3028" s="1" t="s">
        <v>78</v>
      </c>
      <c r="I3028" s="1" t="s">
        <v>193</v>
      </c>
      <c r="J3028">
        <v>2</v>
      </c>
      <c r="K3028" t="s">
        <v>954</v>
      </c>
      <c r="L3028">
        <v>7000</v>
      </c>
      <c r="S3028" s="74">
        <v>7.4669999999999996</v>
      </c>
      <c r="U3028" s="18">
        <v>0.39924768518518516</v>
      </c>
      <c r="V3028" s="19">
        <v>3.0948360000000001E-2</v>
      </c>
      <c r="AB3028" t="s">
        <v>85</v>
      </c>
      <c r="AC3028" t="str">
        <f t="shared" si="64"/>
        <v>h-2RT-G1</v>
      </c>
      <c r="AF3028" t="s">
        <v>290</v>
      </c>
    </row>
    <row r="3029" spans="1:44" x14ac:dyDescent="0.25">
      <c r="A3029">
        <v>60</v>
      </c>
      <c r="B3029" t="s">
        <v>89</v>
      </c>
      <c r="C3029" t="s">
        <v>201</v>
      </c>
      <c r="G3029" s="1" t="s">
        <v>78</v>
      </c>
      <c r="I3029" s="1" t="s">
        <v>193</v>
      </c>
      <c r="J3029">
        <v>2</v>
      </c>
      <c r="K3029" t="s">
        <v>954</v>
      </c>
      <c r="L3029">
        <v>7000</v>
      </c>
      <c r="S3029" s="74">
        <v>7.5880000000000001</v>
      </c>
      <c r="U3029" s="18">
        <v>0.39994212962962966</v>
      </c>
      <c r="V3029" s="19">
        <v>3.7632890000000002E-2</v>
      </c>
      <c r="AB3029" t="s">
        <v>86</v>
      </c>
      <c r="AC3029" t="str">
        <f t="shared" si="64"/>
        <v>h-2SO-A6</v>
      </c>
      <c r="AF3029" t="s">
        <v>244</v>
      </c>
    </row>
    <row r="3030" spans="1:44" x14ac:dyDescent="0.25">
      <c r="A3030">
        <v>61</v>
      </c>
      <c r="B3030" t="s">
        <v>89</v>
      </c>
      <c r="C3030" t="s">
        <v>201</v>
      </c>
      <c r="G3030" s="1" t="s">
        <v>78</v>
      </c>
      <c r="I3030" s="1" t="s">
        <v>193</v>
      </c>
      <c r="J3030">
        <v>2</v>
      </c>
      <c r="K3030" t="s">
        <v>954</v>
      </c>
      <c r="L3030">
        <v>7000</v>
      </c>
      <c r="S3030" s="74">
        <v>7.3010000000000002</v>
      </c>
      <c r="U3030" s="18">
        <v>0.40067129629629633</v>
      </c>
      <c r="V3030" s="19">
        <v>2.607924E-2</v>
      </c>
      <c r="AB3030" t="s">
        <v>85</v>
      </c>
      <c r="AC3030" t="str">
        <f t="shared" si="64"/>
        <v>h-2RT-D7</v>
      </c>
      <c r="AF3030" t="s">
        <v>285</v>
      </c>
    </row>
    <row r="3031" spans="1:44" x14ac:dyDescent="0.25">
      <c r="A3031">
        <v>62</v>
      </c>
      <c r="B3031" t="s">
        <v>89</v>
      </c>
      <c r="C3031" t="s">
        <v>201</v>
      </c>
      <c r="G3031" s="1" t="s">
        <v>78</v>
      </c>
      <c r="I3031" s="1" t="s">
        <v>193</v>
      </c>
      <c r="J3031">
        <v>2</v>
      </c>
      <c r="K3031" t="s">
        <v>954</v>
      </c>
      <c r="L3031">
        <v>7000</v>
      </c>
      <c r="S3031" s="74">
        <v>2.82</v>
      </c>
      <c r="U3031" s="18">
        <v>0.40150462962962963</v>
      </c>
      <c r="V3031">
        <v>0.82164280000000001</v>
      </c>
      <c r="AB3031" t="s">
        <v>85</v>
      </c>
      <c r="AC3031" t="str">
        <f t="shared" si="64"/>
        <v>h-2RT-B11</v>
      </c>
      <c r="AD3031" s="8">
        <v>43387</v>
      </c>
      <c r="AE3031">
        <v>22</v>
      </c>
      <c r="AF3031" t="s">
        <v>129</v>
      </c>
      <c r="AG3031" t="s">
        <v>593</v>
      </c>
      <c r="AI3031">
        <v>14</v>
      </c>
      <c r="AJ3031">
        <v>6</v>
      </c>
      <c r="AK3031" s="53">
        <v>0.61111111111111105</v>
      </c>
      <c r="AL3031" s="8">
        <v>43394</v>
      </c>
      <c r="AM3031" s="53">
        <v>0.82638888888888884</v>
      </c>
      <c r="AO3031">
        <v>4</v>
      </c>
      <c r="AP3031">
        <v>4</v>
      </c>
      <c r="AQ3031" s="8">
        <v>43394</v>
      </c>
      <c r="AR3031" s="53">
        <v>0.82638888888888884</v>
      </c>
    </row>
    <row r="3032" spans="1:44" x14ac:dyDescent="0.25">
      <c r="A3032">
        <v>63</v>
      </c>
      <c r="B3032" t="s">
        <v>89</v>
      </c>
      <c r="C3032" t="s">
        <v>201</v>
      </c>
      <c r="G3032" s="1" t="s">
        <v>78</v>
      </c>
      <c r="I3032" s="1" t="s">
        <v>193</v>
      </c>
      <c r="J3032">
        <v>2</v>
      </c>
      <c r="K3032" t="s">
        <v>954</v>
      </c>
      <c r="L3032">
        <v>7000</v>
      </c>
      <c r="S3032" s="74">
        <v>6.8010000000000002</v>
      </c>
      <c r="U3032" s="18">
        <v>0.40256944444444448</v>
      </c>
      <c r="V3032" s="19">
        <v>4.8921190000000003E-2</v>
      </c>
      <c r="AB3032" t="s">
        <v>86</v>
      </c>
      <c r="AC3032" t="str">
        <f t="shared" si="64"/>
        <v>h-2SO-B8</v>
      </c>
      <c r="AF3032" t="s">
        <v>173</v>
      </c>
    </row>
    <row r="3033" spans="1:44" x14ac:dyDescent="0.25">
      <c r="A3033">
        <v>64</v>
      </c>
      <c r="B3033" t="s">
        <v>89</v>
      </c>
      <c r="C3033" t="s">
        <v>201</v>
      </c>
      <c r="G3033" s="1" t="s">
        <v>78</v>
      </c>
      <c r="I3033" s="1" t="s">
        <v>193</v>
      </c>
      <c r="J3033">
        <v>2</v>
      </c>
      <c r="K3033" t="s">
        <v>954</v>
      </c>
      <c r="L3033">
        <v>7000</v>
      </c>
      <c r="S3033" s="74">
        <v>6.8579999999999997</v>
      </c>
      <c r="U3033" s="18">
        <v>0.40348379629629627</v>
      </c>
      <c r="V3033" s="19">
        <v>4.6561350000000001E-2</v>
      </c>
      <c r="AB3033" t="s">
        <v>86</v>
      </c>
      <c r="AC3033" t="str">
        <f t="shared" si="64"/>
        <v>h-2SO-G12</v>
      </c>
      <c r="AF3033" t="s">
        <v>147</v>
      </c>
    </row>
    <row r="3034" spans="1:44" x14ac:dyDescent="0.25">
      <c r="A3034">
        <v>65</v>
      </c>
      <c r="B3034" t="s">
        <v>89</v>
      </c>
      <c r="C3034" t="s">
        <v>201</v>
      </c>
      <c r="G3034" s="1" t="s">
        <v>78</v>
      </c>
      <c r="I3034" s="1" t="s">
        <v>193</v>
      </c>
      <c r="J3034">
        <v>2</v>
      </c>
      <c r="K3034" t="s">
        <v>954</v>
      </c>
      <c r="L3034">
        <v>7000</v>
      </c>
      <c r="S3034" s="74">
        <v>4.7850000000000001</v>
      </c>
      <c r="U3034" s="18">
        <v>0.4045023148148148</v>
      </c>
      <c r="V3034" s="19">
        <v>3.7390270000000003E-2</v>
      </c>
      <c r="AB3034" t="s">
        <v>85</v>
      </c>
      <c r="AC3034" t="str">
        <f t="shared" si="64"/>
        <v>h-2RT-A7</v>
      </c>
      <c r="AF3034" t="s">
        <v>164</v>
      </c>
    </row>
    <row r="3035" spans="1:44" x14ac:dyDescent="0.25">
      <c r="A3035">
        <v>66</v>
      </c>
      <c r="B3035" t="s">
        <v>89</v>
      </c>
      <c r="C3035" t="s">
        <v>201</v>
      </c>
      <c r="G3035" s="1" t="s">
        <v>78</v>
      </c>
      <c r="I3035" s="1" t="s">
        <v>193</v>
      </c>
      <c r="J3035">
        <v>2</v>
      </c>
      <c r="K3035" t="s">
        <v>954</v>
      </c>
      <c r="L3035">
        <v>7000</v>
      </c>
      <c r="S3035" s="74">
        <v>4.3220000000000001</v>
      </c>
      <c r="U3035" s="18">
        <v>0.40550925925925929</v>
      </c>
      <c r="V3035" s="19">
        <v>2.4632310000000001E-2</v>
      </c>
      <c r="AB3035" t="s">
        <v>86</v>
      </c>
      <c r="AC3035" t="str">
        <f t="shared" si="64"/>
        <v>h-2SO-A3</v>
      </c>
      <c r="AF3035" t="s">
        <v>245</v>
      </c>
    </row>
    <row r="3036" spans="1:44" x14ac:dyDescent="0.25">
      <c r="A3036">
        <v>67</v>
      </c>
      <c r="B3036" t="s">
        <v>89</v>
      </c>
      <c r="C3036" t="s">
        <v>201</v>
      </c>
      <c r="G3036" s="1" t="s">
        <v>78</v>
      </c>
      <c r="I3036" s="1" t="s">
        <v>193</v>
      </c>
      <c r="J3036">
        <v>2</v>
      </c>
      <c r="K3036" t="s">
        <v>954</v>
      </c>
      <c r="L3036">
        <v>7000</v>
      </c>
      <c r="S3036" s="74">
        <v>8.1443999999999992</v>
      </c>
      <c r="U3036" s="18">
        <v>0.40634259259259259</v>
      </c>
      <c r="V3036" s="19">
        <v>4.8401470000000002E-2</v>
      </c>
      <c r="AB3036" t="s">
        <v>86</v>
      </c>
      <c r="AC3036" t="str">
        <f t="shared" si="64"/>
        <v>h-2SO-G5</v>
      </c>
      <c r="AF3036" t="s">
        <v>337</v>
      </c>
    </row>
    <row r="3037" spans="1:44" x14ac:dyDescent="0.25">
      <c r="A3037">
        <v>68</v>
      </c>
      <c r="B3037" t="s">
        <v>89</v>
      </c>
      <c r="C3037" t="s">
        <v>201</v>
      </c>
      <c r="G3037" s="1" t="s">
        <v>78</v>
      </c>
      <c r="I3037" s="1" t="s">
        <v>193</v>
      </c>
      <c r="J3037">
        <v>2</v>
      </c>
      <c r="K3037" t="s">
        <v>954</v>
      </c>
      <c r="L3037">
        <v>7000</v>
      </c>
      <c r="S3037" s="74">
        <v>3.6190000000000002</v>
      </c>
      <c r="U3037" s="18">
        <v>0.40711805555555558</v>
      </c>
      <c r="V3037" s="19">
        <v>2.9889860000000001E-2</v>
      </c>
      <c r="AB3037" t="s">
        <v>85</v>
      </c>
      <c r="AC3037" t="str">
        <f t="shared" si="64"/>
        <v>h-2RT-C2</v>
      </c>
      <c r="AF3037" t="s">
        <v>149</v>
      </c>
    </row>
    <row r="3038" spans="1:44" x14ac:dyDescent="0.25">
      <c r="A3038">
        <v>69</v>
      </c>
      <c r="B3038" t="s">
        <v>89</v>
      </c>
      <c r="C3038" t="s">
        <v>201</v>
      </c>
      <c r="G3038" s="1" t="s">
        <v>78</v>
      </c>
      <c r="I3038" s="1" t="s">
        <v>193</v>
      </c>
      <c r="J3038">
        <v>2</v>
      </c>
      <c r="K3038" t="s">
        <v>954</v>
      </c>
      <c r="L3038">
        <v>7000</v>
      </c>
      <c r="S3038" s="74">
        <v>7.952</v>
      </c>
      <c r="U3038" s="18">
        <v>0.40795138888888888</v>
      </c>
      <c r="V3038">
        <v>0.3707877</v>
      </c>
      <c r="AB3038" t="s">
        <v>86</v>
      </c>
      <c r="AC3038" t="str">
        <f t="shared" si="64"/>
        <v>h-2SO-A12</v>
      </c>
      <c r="AF3038" t="s">
        <v>284</v>
      </c>
    </row>
    <row r="3039" spans="1:44" x14ac:dyDescent="0.25">
      <c r="A3039">
        <v>70</v>
      </c>
      <c r="B3039" t="s">
        <v>89</v>
      </c>
      <c r="C3039" t="s">
        <v>201</v>
      </c>
      <c r="G3039" s="1" t="s">
        <v>78</v>
      </c>
      <c r="I3039" s="1" t="s">
        <v>193</v>
      </c>
      <c r="J3039">
        <v>2</v>
      </c>
      <c r="K3039" t="s">
        <v>954</v>
      </c>
      <c r="L3039">
        <v>7000</v>
      </c>
      <c r="S3039" s="74">
        <v>5.7869999999999999</v>
      </c>
      <c r="U3039" s="18">
        <v>0.4088310185185185</v>
      </c>
      <c r="V3039">
        <v>6.9159399999999996E-2</v>
      </c>
      <c r="AB3039" t="s">
        <v>85</v>
      </c>
      <c r="AC3039" t="str">
        <f t="shared" si="64"/>
        <v>h-2RT-H11</v>
      </c>
      <c r="AF3039" t="s">
        <v>141</v>
      </c>
    </row>
    <row r="3040" spans="1:44" x14ac:dyDescent="0.25">
      <c r="A3040">
        <v>71</v>
      </c>
      <c r="B3040" t="s">
        <v>89</v>
      </c>
      <c r="C3040" t="s">
        <v>201</v>
      </c>
      <c r="G3040" s="1" t="s">
        <v>78</v>
      </c>
      <c r="I3040" s="1" t="s">
        <v>193</v>
      </c>
      <c r="J3040">
        <v>2</v>
      </c>
      <c r="K3040" t="s">
        <v>954</v>
      </c>
      <c r="L3040">
        <v>7000</v>
      </c>
      <c r="S3040" s="74">
        <v>5.1719999999999997</v>
      </c>
      <c r="U3040" s="18">
        <v>0.40991898148148148</v>
      </c>
      <c r="V3040" s="19">
        <v>4.7655009999999998E-2</v>
      </c>
      <c r="AB3040" t="s">
        <v>85</v>
      </c>
      <c r="AC3040" t="str">
        <f t="shared" si="64"/>
        <v>h-2RT-E5</v>
      </c>
      <c r="AF3040" t="s">
        <v>305</v>
      </c>
    </row>
    <row r="3041" spans="1:49" x14ac:dyDescent="0.25">
      <c r="A3041">
        <v>72</v>
      </c>
      <c r="B3041" t="s">
        <v>89</v>
      </c>
      <c r="C3041" t="s">
        <v>201</v>
      </c>
      <c r="G3041" s="1" t="s">
        <v>78</v>
      </c>
      <c r="I3041" s="1" t="s">
        <v>193</v>
      </c>
      <c r="J3041">
        <v>2</v>
      </c>
      <c r="K3041" t="s">
        <v>954</v>
      </c>
      <c r="L3041">
        <v>7000</v>
      </c>
      <c r="S3041" s="74">
        <v>4.8739999999999997</v>
      </c>
      <c r="U3041" s="18">
        <v>0.41067129629629634</v>
      </c>
      <c r="V3041" s="19">
        <v>4.7017650000000001E-2</v>
      </c>
      <c r="AB3041" t="s">
        <v>86</v>
      </c>
      <c r="AC3041" t="str">
        <f t="shared" si="64"/>
        <v>h-2SO-A4</v>
      </c>
      <c r="AF3041" t="s">
        <v>252</v>
      </c>
    </row>
    <row r="3042" spans="1:49" x14ac:dyDescent="0.25">
      <c r="A3042">
        <v>73</v>
      </c>
      <c r="B3042" t="s">
        <v>89</v>
      </c>
      <c r="C3042" t="s">
        <v>201</v>
      </c>
      <c r="G3042" s="1" t="s">
        <v>78</v>
      </c>
      <c r="I3042" s="1" t="s">
        <v>193</v>
      </c>
      <c r="J3042">
        <v>2</v>
      </c>
      <c r="K3042" t="s">
        <v>954</v>
      </c>
      <c r="L3042">
        <v>7000</v>
      </c>
      <c r="S3042" s="74">
        <v>4.2519999999999998</v>
      </c>
      <c r="U3042" s="18">
        <v>0.41165509259259259</v>
      </c>
      <c r="V3042" s="19">
        <v>8.7561879999999995E-2</v>
      </c>
      <c r="AB3042" t="s">
        <v>85</v>
      </c>
      <c r="AC3042" t="str">
        <f t="shared" si="64"/>
        <v>h-2RT-B2</v>
      </c>
      <c r="AF3042" t="s">
        <v>142</v>
      </c>
    </row>
    <row r="3043" spans="1:49" x14ac:dyDescent="0.25">
      <c r="A3043">
        <v>74</v>
      </c>
      <c r="B3043" t="s">
        <v>89</v>
      </c>
      <c r="C3043" t="s">
        <v>201</v>
      </c>
      <c r="G3043" s="1" t="s">
        <v>78</v>
      </c>
      <c r="I3043" s="1" t="s">
        <v>193</v>
      </c>
      <c r="J3043">
        <v>2</v>
      </c>
      <c r="K3043" t="s">
        <v>954</v>
      </c>
      <c r="L3043">
        <v>7000</v>
      </c>
      <c r="S3043" s="74">
        <v>4.3470000000000004</v>
      </c>
      <c r="U3043" s="18">
        <v>0.41282407407407407</v>
      </c>
      <c r="V3043" s="19">
        <v>2.9674269999999999E-2</v>
      </c>
      <c r="AB3043" t="s">
        <v>85</v>
      </c>
      <c r="AC3043" t="str">
        <f t="shared" si="64"/>
        <v>h-2RT-A5</v>
      </c>
      <c r="AF3043" t="s">
        <v>246</v>
      </c>
    </row>
    <row r="3044" spans="1:49" x14ac:dyDescent="0.25">
      <c r="A3044">
        <v>75</v>
      </c>
      <c r="B3044" t="s">
        <v>89</v>
      </c>
      <c r="C3044" t="s">
        <v>201</v>
      </c>
      <c r="G3044" s="1" t="s">
        <v>78</v>
      </c>
      <c r="I3044" s="1" t="s">
        <v>193</v>
      </c>
      <c r="J3044">
        <v>2</v>
      </c>
      <c r="K3044" t="s">
        <v>954</v>
      </c>
      <c r="L3044">
        <v>7000</v>
      </c>
      <c r="S3044" s="74">
        <v>7.952</v>
      </c>
      <c r="U3044" s="18">
        <v>0.41363425925925923</v>
      </c>
      <c r="V3044" s="19">
        <v>6.4537349999999993E-2</v>
      </c>
      <c r="AB3044" t="s">
        <v>85</v>
      </c>
      <c r="AC3044" t="str">
        <f t="shared" si="64"/>
        <v>h-2RT-C1</v>
      </c>
      <c r="AD3044" s="8">
        <v>43437</v>
      </c>
      <c r="AE3044" s="83">
        <f>AD3044-I3044</f>
        <v>72</v>
      </c>
      <c r="AF3044" t="s">
        <v>146</v>
      </c>
      <c r="AG3044" t="s">
        <v>956</v>
      </c>
      <c r="AH3044" s="8">
        <v>43437</v>
      </c>
      <c r="AI3044">
        <v>31</v>
      </c>
      <c r="AJ3044">
        <v>1</v>
      </c>
      <c r="AK3044" s="53">
        <v>0.61111111111111105</v>
      </c>
      <c r="AL3044" s="8">
        <v>43445</v>
      </c>
      <c r="AM3044" s="53">
        <v>0.84027777777777779</v>
      </c>
      <c r="AO3044">
        <v>3</v>
      </c>
      <c r="AP3044">
        <v>27</v>
      </c>
      <c r="AQ3044" s="8">
        <v>43445</v>
      </c>
      <c r="AR3044" s="53">
        <v>0.84027777777777779</v>
      </c>
      <c r="AS3044" s="8">
        <v>43551</v>
      </c>
      <c r="AT3044" s="53">
        <v>0.83333333333333337</v>
      </c>
      <c r="AU3044" t="s">
        <v>1840</v>
      </c>
      <c r="AV3044" s="8">
        <v>43551</v>
      </c>
      <c r="AW3044">
        <v>0</v>
      </c>
    </row>
    <row r="3045" spans="1:49" x14ac:dyDescent="0.25">
      <c r="A3045">
        <v>76</v>
      </c>
      <c r="B3045" t="s">
        <v>89</v>
      </c>
      <c r="C3045" t="s">
        <v>608</v>
      </c>
      <c r="G3045" s="1" t="s">
        <v>78</v>
      </c>
      <c r="I3045" s="1" t="s">
        <v>193</v>
      </c>
      <c r="J3045">
        <v>2</v>
      </c>
      <c r="K3045" t="s">
        <v>954</v>
      </c>
      <c r="L3045">
        <v>7000</v>
      </c>
      <c r="U3045" s="18">
        <v>0.4145138888888889</v>
      </c>
      <c r="V3045" s="19">
        <v>7.7890600000000004E-3</v>
      </c>
    </row>
    <row r="3046" spans="1:49" x14ac:dyDescent="0.25">
      <c r="A3046">
        <v>77</v>
      </c>
      <c r="B3046" t="s">
        <v>89</v>
      </c>
      <c r="C3046" t="s">
        <v>608</v>
      </c>
      <c r="G3046" s="1" t="s">
        <v>78</v>
      </c>
      <c r="I3046" s="1" t="s">
        <v>193</v>
      </c>
      <c r="J3046">
        <v>2</v>
      </c>
      <c r="K3046" t="s">
        <v>954</v>
      </c>
      <c r="L3046">
        <v>7000</v>
      </c>
      <c r="T3046" s="53">
        <v>0.92222222222222217</v>
      </c>
      <c r="U3046" s="18">
        <v>0.41594907407407411</v>
      </c>
      <c r="V3046" s="19">
        <v>5.6044909999999996E-3</v>
      </c>
    </row>
    <row r="3047" spans="1:49" x14ac:dyDescent="0.25">
      <c r="A3047">
        <v>51</v>
      </c>
      <c r="B3047" t="s">
        <v>230</v>
      </c>
      <c r="C3047" t="s">
        <v>201</v>
      </c>
      <c r="G3047" s="1" t="s">
        <v>78</v>
      </c>
      <c r="I3047" s="1" t="s">
        <v>193</v>
      </c>
      <c r="J3047">
        <v>2</v>
      </c>
      <c r="K3047" t="s">
        <v>954</v>
      </c>
      <c r="L3047">
        <v>6262</v>
      </c>
      <c r="S3047" s="74">
        <v>5.157</v>
      </c>
      <c r="T3047" s="53">
        <v>0.91527777777777775</v>
      </c>
      <c r="U3047" s="18">
        <v>0.39163194444444444</v>
      </c>
      <c r="V3047">
        <v>1.155432</v>
      </c>
      <c r="AB3047" t="s">
        <v>86</v>
      </c>
      <c r="AC3047" t="str">
        <f t="shared" ref="AC3047:AC3071" si="65">"h-2"&amp;AB3047&amp;"-"&amp;AF3047</f>
        <v>h-2SO-H6</v>
      </c>
      <c r="AF3047" t="s">
        <v>143</v>
      </c>
    </row>
    <row r="3048" spans="1:49" x14ac:dyDescent="0.25">
      <c r="A3048">
        <v>52</v>
      </c>
      <c r="B3048" t="s">
        <v>230</v>
      </c>
      <c r="C3048" t="s">
        <v>201</v>
      </c>
      <c r="G3048" s="1" t="s">
        <v>78</v>
      </c>
      <c r="I3048" s="1" t="s">
        <v>193</v>
      </c>
      <c r="J3048">
        <v>2</v>
      </c>
      <c r="K3048" t="s">
        <v>954</v>
      </c>
      <c r="L3048">
        <v>6262</v>
      </c>
      <c r="S3048" s="74">
        <v>7.4969999999999999</v>
      </c>
      <c r="U3048" s="18">
        <v>0.3929050925925926</v>
      </c>
      <c r="V3048" s="19">
        <v>5.676585E-2</v>
      </c>
      <c r="AB3048" t="s">
        <v>86</v>
      </c>
      <c r="AC3048" t="str">
        <f t="shared" si="65"/>
        <v>h-2SO-E5</v>
      </c>
      <c r="AF3048" t="s">
        <v>305</v>
      </c>
    </row>
    <row r="3049" spans="1:49" x14ac:dyDescent="0.25">
      <c r="A3049">
        <v>53</v>
      </c>
      <c r="B3049" t="s">
        <v>230</v>
      </c>
      <c r="C3049" t="s">
        <v>201</v>
      </c>
      <c r="G3049" s="1" t="s">
        <v>78</v>
      </c>
      <c r="I3049" s="1" t="s">
        <v>193</v>
      </c>
      <c r="J3049">
        <v>2</v>
      </c>
      <c r="K3049" t="s">
        <v>954</v>
      </c>
      <c r="L3049">
        <v>6262</v>
      </c>
      <c r="S3049" s="74">
        <v>6.8860000000000001</v>
      </c>
      <c r="U3049" s="18">
        <v>0.39378472222222222</v>
      </c>
      <c r="V3049" s="19">
        <v>4.295641E-2</v>
      </c>
      <c r="AB3049" t="s">
        <v>86</v>
      </c>
      <c r="AC3049" t="str">
        <f t="shared" si="65"/>
        <v>h-2SO-B1</v>
      </c>
      <c r="AF3049" t="s">
        <v>169</v>
      </c>
    </row>
    <row r="3050" spans="1:49" x14ac:dyDescent="0.25">
      <c r="A3050">
        <v>54</v>
      </c>
      <c r="B3050" t="s">
        <v>230</v>
      </c>
      <c r="C3050" t="s">
        <v>201</v>
      </c>
      <c r="G3050" s="1" t="s">
        <v>78</v>
      </c>
      <c r="I3050" s="1" t="s">
        <v>193</v>
      </c>
      <c r="J3050">
        <v>2</v>
      </c>
      <c r="K3050" t="s">
        <v>954</v>
      </c>
      <c r="L3050">
        <v>6262</v>
      </c>
      <c r="S3050" s="74">
        <v>7.9669999999999996</v>
      </c>
      <c r="U3050" s="18">
        <v>0.3946412037037037</v>
      </c>
      <c r="V3050">
        <v>0.62788889999999997</v>
      </c>
      <c r="AB3050" t="s">
        <v>85</v>
      </c>
      <c r="AC3050" t="str">
        <f t="shared" si="65"/>
        <v>h-2RT-G6</v>
      </c>
      <c r="AD3050" s="8">
        <v>43397</v>
      </c>
      <c r="AE3050">
        <v>32</v>
      </c>
      <c r="AF3050" t="s">
        <v>235</v>
      </c>
      <c r="AG3050" t="s">
        <v>956</v>
      </c>
      <c r="AH3050" s="8">
        <v>43397</v>
      </c>
      <c r="AI3050">
        <v>1</v>
      </c>
      <c r="AJ3050">
        <v>2</v>
      </c>
      <c r="AK3050" s="53">
        <v>0.59097222222222223</v>
      </c>
      <c r="AL3050" s="8">
        <v>43406</v>
      </c>
      <c r="AM3050" s="53">
        <v>0.83333333333333337</v>
      </c>
      <c r="AO3050">
        <v>6</v>
      </c>
      <c r="AP3050">
        <v>3</v>
      </c>
      <c r="AQ3050" s="8">
        <v>43405</v>
      </c>
      <c r="AR3050" s="53">
        <v>0.83333333333333337</v>
      </c>
      <c r="AS3050" s="8">
        <v>43483</v>
      </c>
      <c r="AT3050" s="53">
        <v>0.85416666666666663</v>
      </c>
      <c r="AV3050" s="8">
        <v>43483</v>
      </c>
      <c r="AW3050">
        <v>0</v>
      </c>
    </row>
    <row r="3051" spans="1:49" x14ac:dyDescent="0.25">
      <c r="A3051">
        <v>55</v>
      </c>
      <c r="B3051" t="s">
        <v>230</v>
      </c>
      <c r="C3051" t="s">
        <v>201</v>
      </c>
      <c r="G3051" s="1" t="s">
        <v>78</v>
      </c>
      <c r="I3051" s="1" t="s">
        <v>193</v>
      </c>
      <c r="J3051">
        <v>2</v>
      </c>
      <c r="K3051" t="s">
        <v>954</v>
      </c>
      <c r="L3051">
        <v>6262</v>
      </c>
      <c r="S3051" s="74">
        <v>7.0789999999999997</v>
      </c>
      <c r="U3051" s="18">
        <v>0.39570601851851855</v>
      </c>
      <c r="V3051" s="19">
        <v>4.7922630000000001E-2</v>
      </c>
      <c r="AB3051" t="s">
        <v>85</v>
      </c>
      <c r="AC3051" t="str">
        <f t="shared" si="65"/>
        <v>h-2RT-C10</v>
      </c>
      <c r="AD3051" s="8">
        <v>43431</v>
      </c>
      <c r="AE3051" s="83">
        <f>AD3051-I3051</f>
        <v>66</v>
      </c>
      <c r="AF3051" t="s">
        <v>126</v>
      </c>
      <c r="AG3051" t="s">
        <v>956</v>
      </c>
      <c r="AH3051" s="8">
        <v>43431</v>
      </c>
      <c r="AI3051">
        <v>8</v>
      </c>
      <c r="AJ3051">
        <v>1</v>
      </c>
      <c r="AK3051" s="53">
        <v>0.58333333333333337</v>
      </c>
      <c r="AL3051" s="8">
        <v>43439</v>
      </c>
      <c r="AM3051" s="53">
        <v>0.83333333333333337</v>
      </c>
      <c r="AO3051">
        <v>3</v>
      </c>
      <c r="AP3051">
        <v>7</v>
      </c>
      <c r="AQ3051" s="8">
        <v>43439</v>
      </c>
      <c r="AR3051" s="53">
        <v>0.83333333333333337</v>
      </c>
      <c r="AS3051" s="8">
        <v>43516</v>
      </c>
      <c r="AT3051" s="53">
        <v>0.83333333333333337</v>
      </c>
      <c r="AV3051" s="8">
        <v>43516</v>
      </c>
      <c r="AW3051">
        <v>0</v>
      </c>
    </row>
    <row r="3052" spans="1:49" x14ac:dyDescent="0.25">
      <c r="A3052">
        <v>56</v>
      </c>
      <c r="B3052" t="s">
        <v>230</v>
      </c>
      <c r="C3052" t="s">
        <v>201</v>
      </c>
      <c r="G3052" s="1" t="s">
        <v>78</v>
      </c>
      <c r="I3052" s="1" t="s">
        <v>193</v>
      </c>
      <c r="J3052">
        <v>2</v>
      </c>
      <c r="K3052" t="s">
        <v>954</v>
      </c>
      <c r="L3052">
        <v>6262</v>
      </c>
      <c r="S3052" s="74">
        <v>10.635999999999999</v>
      </c>
      <c r="U3052" s="18">
        <v>0.39644675925925926</v>
      </c>
      <c r="V3052">
        <v>7.6250399999999996E-2</v>
      </c>
      <c r="AB3052" t="s">
        <v>86</v>
      </c>
      <c r="AC3052" t="str">
        <f t="shared" si="65"/>
        <v>h-2SO-F5</v>
      </c>
      <c r="AF3052" t="s">
        <v>250</v>
      </c>
    </row>
    <row r="3053" spans="1:49" x14ac:dyDescent="0.25">
      <c r="A3053">
        <v>57</v>
      </c>
      <c r="B3053" t="s">
        <v>230</v>
      </c>
      <c r="C3053" t="s">
        <v>201</v>
      </c>
      <c r="G3053" s="1" t="s">
        <v>78</v>
      </c>
      <c r="I3053" s="1" t="s">
        <v>193</v>
      </c>
      <c r="J3053">
        <v>2</v>
      </c>
      <c r="K3053" t="s">
        <v>954</v>
      </c>
      <c r="L3053">
        <v>6262</v>
      </c>
      <c r="S3053" s="74">
        <v>5.4119999999999999</v>
      </c>
      <c r="U3053" s="18">
        <v>0.39724537037037039</v>
      </c>
      <c r="V3053">
        <v>0.86123620000000001</v>
      </c>
      <c r="AB3053" t="s">
        <v>85</v>
      </c>
      <c r="AC3053" t="str">
        <f t="shared" si="65"/>
        <v>h-2RT-G5</v>
      </c>
      <c r="AD3053" s="8">
        <v>43393</v>
      </c>
      <c r="AE3053">
        <v>28</v>
      </c>
      <c r="AF3053" t="s">
        <v>337</v>
      </c>
      <c r="AG3053" t="s">
        <v>593</v>
      </c>
      <c r="AH3053" s="8">
        <v>43393</v>
      </c>
      <c r="AI3053">
        <v>10</v>
      </c>
      <c r="AJ3053">
        <v>6</v>
      </c>
      <c r="AK3053" s="53">
        <v>0.82638888888888884</v>
      </c>
      <c r="AL3053" s="8">
        <v>43400</v>
      </c>
      <c r="AM3053" s="53">
        <v>0</v>
      </c>
      <c r="AN3053" t="s">
        <v>1754</v>
      </c>
      <c r="AO3053">
        <v>6</v>
      </c>
      <c r="AP3053">
        <v>10</v>
      </c>
      <c r="AQ3053" s="8">
        <v>43400</v>
      </c>
      <c r="AR3053" s="53">
        <v>0</v>
      </c>
      <c r="AS3053" s="8">
        <v>43404</v>
      </c>
      <c r="AT3053" s="53">
        <v>0.83333333333333337</v>
      </c>
      <c r="AU3053" t="s">
        <v>1757</v>
      </c>
      <c r="AV3053" s="8">
        <v>43404</v>
      </c>
      <c r="AW3053">
        <v>1</v>
      </c>
    </row>
    <row r="3054" spans="1:49" x14ac:dyDescent="0.25">
      <c r="A3054">
        <v>58</v>
      </c>
      <c r="B3054" t="s">
        <v>230</v>
      </c>
      <c r="C3054" t="s">
        <v>201</v>
      </c>
      <c r="G3054" s="1" t="s">
        <v>78</v>
      </c>
      <c r="I3054" s="1" t="s">
        <v>193</v>
      </c>
      <c r="J3054">
        <v>2</v>
      </c>
      <c r="K3054" t="s">
        <v>954</v>
      </c>
      <c r="L3054">
        <v>6262</v>
      </c>
      <c r="S3054" s="74">
        <v>7.335</v>
      </c>
      <c r="U3054" s="18">
        <v>0.39839120370370368</v>
      </c>
      <c r="V3054" s="19">
        <v>5.9028669999999998E-2</v>
      </c>
      <c r="AB3054" t="s">
        <v>85</v>
      </c>
      <c r="AC3054" t="str">
        <f t="shared" si="65"/>
        <v>h-2RT-H9</v>
      </c>
      <c r="AF3054" t="s">
        <v>287</v>
      </c>
    </row>
    <row r="3055" spans="1:49" x14ac:dyDescent="0.25">
      <c r="A3055">
        <v>59</v>
      </c>
      <c r="B3055" t="s">
        <v>230</v>
      </c>
      <c r="C3055" t="s">
        <v>201</v>
      </c>
      <c r="G3055" s="1" t="s">
        <v>78</v>
      </c>
      <c r="I3055" s="1" t="s">
        <v>193</v>
      </c>
      <c r="J3055">
        <v>2</v>
      </c>
      <c r="K3055" t="s">
        <v>954</v>
      </c>
      <c r="L3055">
        <v>6262</v>
      </c>
      <c r="S3055" s="74">
        <v>5.01</v>
      </c>
      <c r="U3055" s="18">
        <v>0.39924768518518516</v>
      </c>
      <c r="V3055" s="19">
        <v>6.4661830000000003E-2</v>
      </c>
      <c r="AB3055" t="s">
        <v>86</v>
      </c>
      <c r="AC3055" t="str">
        <f t="shared" si="65"/>
        <v>h-2SO-E9</v>
      </c>
      <c r="AF3055" t="s">
        <v>167</v>
      </c>
    </row>
    <row r="3056" spans="1:49" x14ac:dyDescent="0.25">
      <c r="A3056">
        <v>60</v>
      </c>
      <c r="B3056" t="s">
        <v>230</v>
      </c>
      <c r="C3056" t="s">
        <v>201</v>
      </c>
      <c r="G3056" s="1" t="s">
        <v>78</v>
      </c>
      <c r="I3056" s="1" t="s">
        <v>193</v>
      </c>
      <c r="J3056">
        <v>2</v>
      </c>
      <c r="K3056" t="s">
        <v>954</v>
      </c>
      <c r="L3056">
        <v>6262</v>
      </c>
      <c r="S3056" s="74">
        <v>8.6750000000000007</v>
      </c>
      <c r="U3056" s="18">
        <v>0.39994212962962966</v>
      </c>
      <c r="V3056" s="19">
        <v>4.2749469999999998E-2</v>
      </c>
      <c r="AB3056" t="s">
        <v>86</v>
      </c>
      <c r="AC3056" t="str">
        <f t="shared" si="65"/>
        <v>h-2SO-C6</v>
      </c>
      <c r="AF3056" t="s">
        <v>168</v>
      </c>
    </row>
    <row r="3057" spans="1:49" x14ac:dyDescent="0.25">
      <c r="A3057">
        <v>61</v>
      </c>
      <c r="B3057" t="s">
        <v>230</v>
      </c>
      <c r="C3057" t="s">
        <v>201</v>
      </c>
      <c r="G3057" s="1" t="s">
        <v>78</v>
      </c>
      <c r="I3057" s="1" t="s">
        <v>193</v>
      </c>
      <c r="J3057">
        <v>2</v>
      </c>
      <c r="K3057" t="s">
        <v>954</v>
      </c>
      <c r="L3057">
        <v>6262</v>
      </c>
      <c r="S3057" s="74">
        <v>3.7080000000000002</v>
      </c>
      <c r="U3057" s="18">
        <v>0.40067129629629633</v>
      </c>
      <c r="V3057">
        <v>5.7509699999999997E-2</v>
      </c>
      <c r="AB3057" t="s">
        <v>86</v>
      </c>
      <c r="AC3057" t="str">
        <f t="shared" si="65"/>
        <v>h-2SO-A1</v>
      </c>
      <c r="AF3057" t="s">
        <v>247</v>
      </c>
    </row>
    <row r="3058" spans="1:49" x14ac:dyDescent="0.25">
      <c r="A3058">
        <v>62</v>
      </c>
      <c r="B3058" t="s">
        <v>230</v>
      </c>
      <c r="C3058" t="s">
        <v>201</v>
      </c>
      <c r="G3058" s="1" t="s">
        <v>78</v>
      </c>
      <c r="I3058" s="1" t="s">
        <v>193</v>
      </c>
      <c r="J3058">
        <v>2</v>
      </c>
      <c r="K3058" t="s">
        <v>954</v>
      </c>
      <c r="L3058">
        <v>6262</v>
      </c>
      <c r="S3058" s="74">
        <v>10.93</v>
      </c>
      <c r="U3058" s="18">
        <v>0.40150462962962963</v>
      </c>
      <c r="V3058" s="19">
        <v>9.0676140000000002E-2</v>
      </c>
      <c r="AB3058" t="s">
        <v>85</v>
      </c>
      <c r="AC3058" t="str">
        <f t="shared" si="65"/>
        <v>h-2RT-A2</v>
      </c>
      <c r="AF3058" t="s">
        <v>120</v>
      </c>
    </row>
    <row r="3059" spans="1:49" x14ac:dyDescent="0.25">
      <c r="A3059">
        <v>63</v>
      </c>
      <c r="B3059" t="s">
        <v>230</v>
      </c>
      <c r="C3059" t="s">
        <v>201</v>
      </c>
      <c r="G3059" s="1" t="s">
        <v>78</v>
      </c>
      <c r="I3059" s="1" t="s">
        <v>193</v>
      </c>
      <c r="J3059">
        <v>2</v>
      </c>
      <c r="K3059" t="s">
        <v>954</v>
      </c>
      <c r="L3059">
        <v>6262</v>
      </c>
      <c r="S3059" s="74">
        <v>6.2290000000000001</v>
      </c>
      <c r="U3059" s="18">
        <v>0.40256944444444448</v>
      </c>
      <c r="V3059" s="19">
        <v>4.8241119999999998E-2</v>
      </c>
      <c r="AB3059" t="s">
        <v>85</v>
      </c>
      <c r="AC3059" t="str">
        <f t="shared" si="65"/>
        <v>h-2RT-B9</v>
      </c>
      <c r="AF3059" t="s">
        <v>125</v>
      </c>
    </row>
    <row r="3060" spans="1:49" x14ac:dyDescent="0.25">
      <c r="A3060">
        <v>64</v>
      </c>
      <c r="B3060" t="s">
        <v>230</v>
      </c>
      <c r="C3060" t="s">
        <v>201</v>
      </c>
      <c r="G3060" s="1" t="s">
        <v>78</v>
      </c>
      <c r="I3060" s="1" t="s">
        <v>193</v>
      </c>
      <c r="J3060">
        <v>2</v>
      </c>
      <c r="K3060" t="s">
        <v>954</v>
      </c>
      <c r="L3060">
        <v>6262</v>
      </c>
      <c r="S3060" s="74">
        <v>8.4220000000000006</v>
      </c>
      <c r="U3060" s="18">
        <v>0.40348379629629627</v>
      </c>
      <c r="V3060">
        <v>0.69258140000000001</v>
      </c>
      <c r="AB3060" t="s">
        <v>86</v>
      </c>
      <c r="AC3060" t="str">
        <f t="shared" si="65"/>
        <v>h-2SO-H10</v>
      </c>
      <c r="AF3060" s="76" t="s">
        <v>174</v>
      </c>
    </row>
    <row r="3061" spans="1:49" x14ac:dyDescent="0.25">
      <c r="A3061">
        <v>65</v>
      </c>
      <c r="B3061" t="s">
        <v>230</v>
      </c>
      <c r="C3061" t="s">
        <v>201</v>
      </c>
      <c r="G3061" s="1" t="s">
        <v>78</v>
      </c>
      <c r="I3061" s="1" t="s">
        <v>193</v>
      </c>
      <c r="J3061">
        <v>2</v>
      </c>
      <c r="K3061" t="s">
        <v>954</v>
      </c>
      <c r="L3061">
        <v>6262</v>
      </c>
      <c r="S3061" s="74">
        <v>6.5759999999999996</v>
      </c>
      <c r="U3061" s="18">
        <v>0.4045023148148148</v>
      </c>
      <c r="V3061" s="19">
        <v>4.813655E-2</v>
      </c>
      <c r="AB3061" t="s">
        <v>85</v>
      </c>
      <c r="AC3061" t="str">
        <f t="shared" si="65"/>
        <v>h-2RT-B12</v>
      </c>
      <c r="AF3061" t="s">
        <v>132</v>
      </c>
    </row>
    <row r="3062" spans="1:49" x14ac:dyDescent="0.25">
      <c r="A3062">
        <v>66</v>
      </c>
      <c r="B3062" t="s">
        <v>230</v>
      </c>
      <c r="C3062" t="s">
        <v>201</v>
      </c>
      <c r="G3062" s="1" t="s">
        <v>78</v>
      </c>
      <c r="I3062" s="1" t="s">
        <v>193</v>
      </c>
      <c r="J3062">
        <v>2</v>
      </c>
      <c r="K3062" t="s">
        <v>954</v>
      </c>
      <c r="L3062">
        <v>6262</v>
      </c>
      <c r="S3062" s="74">
        <v>9.3810000000000002</v>
      </c>
      <c r="U3062" s="18">
        <v>0.40550925925925929</v>
      </c>
      <c r="V3062" s="19">
        <v>4.6152949999999998E-2</v>
      </c>
      <c r="AB3062" t="s">
        <v>85</v>
      </c>
      <c r="AC3062" t="str">
        <f t="shared" si="65"/>
        <v>h-2RT-F7</v>
      </c>
      <c r="AF3062" t="s">
        <v>171</v>
      </c>
    </row>
    <row r="3063" spans="1:49" x14ac:dyDescent="0.25">
      <c r="A3063">
        <v>67</v>
      </c>
      <c r="B3063" t="s">
        <v>230</v>
      </c>
      <c r="C3063" t="s">
        <v>201</v>
      </c>
      <c r="G3063" s="1" t="s">
        <v>78</v>
      </c>
      <c r="I3063" s="1" t="s">
        <v>193</v>
      </c>
      <c r="J3063">
        <v>2</v>
      </c>
      <c r="K3063" t="s">
        <v>954</v>
      </c>
      <c r="L3063">
        <v>6262</v>
      </c>
      <c r="S3063" s="74">
        <v>7.0149999999999997</v>
      </c>
      <c r="U3063" s="18">
        <v>0.40634259259259259</v>
      </c>
      <c r="V3063" s="19">
        <v>4.684079E-2</v>
      </c>
      <c r="AB3063" t="s">
        <v>85</v>
      </c>
      <c r="AC3063" t="str">
        <f t="shared" si="65"/>
        <v>h-2RT-G8</v>
      </c>
      <c r="AF3063" t="s">
        <v>148</v>
      </c>
    </row>
    <row r="3064" spans="1:49" x14ac:dyDescent="0.25">
      <c r="A3064">
        <v>68</v>
      </c>
      <c r="B3064" t="s">
        <v>230</v>
      </c>
      <c r="C3064" t="s">
        <v>201</v>
      </c>
      <c r="G3064" s="1" t="s">
        <v>78</v>
      </c>
      <c r="I3064" s="1" t="s">
        <v>193</v>
      </c>
      <c r="J3064">
        <v>2</v>
      </c>
      <c r="K3064" t="s">
        <v>954</v>
      </c>
      <c r="L3064">
        <v>6262</v>
      </c>
      <c r="S3064" s="74">
        <v>7.3440000000000003</v>
      </c>
      <c r="U3064" s="18">
        <v>0.40711805555555558</v>
      </c>
      <c r="V3064" s="19">
        <v>4.7676940000000001E-2</v>
      </c>
      <c r="AB3064" t="s">
        <v>86</v>
      </c>
      <c r="AC3064" t="str">
        <f t="shared" si="65"/>
        <v>h-2SO-D9</v>
      </c>
      <c r="AF3064" t="s">
        <v>151</v>
      </c>
    </row>
    <row r="3065" spans="1:49" x14ac:dyDescent="0.25">
      <c r="A3065">
        <v>69</v>
      </c>
      <c r="B3065" t="s">
        <v>230</v>
      </c>
      <c r="C3065" t="s">
        <v>201</v>
      </c>
      <c r="G3065" s="1" t="s">
        <v>78</v>
      </c>
      <c r="I3065" s="1" t="s">
        <v>193</v>
      </c>
      <c r="J3065">
        <v>2</v>
      </c>
      <c r="K3065" t="s">
        <v>954</v>
      </c>
      <c r="L3065">
        <v>6262</v>
      </c>
      <c r="S3065" s="74">
        <v>5.76</v>
      </c>
      <c r="U3065" s="18">
        <v>0.40795138888888888</v>
      </c>
      <c r="V3065">
        <v>0.1819114</v>
      </c>
      <c r="AB3065" t="s">
        <v>85</v>
      </c>
      <c r="AC3065" t="str">
        <f t="shared" si="65"/>
        <v>h-2RT-G2</v>
      </c>
      <c r="AF3065" t="s">
        <v>127</v>
      </c>
    </row>
    <row r="3066" spans="1:49" x14ac:dyDescent="0.25">
      <c r="A3066">
        <v>70</v>
      </c>
      <c r="B3066" t="s">
        <v>230</v>
      </c>
      <c r="C3066" t="s">
        <v>201</v>
      </c>
      <c r="G3066" s="1" t="s">
        <v>78</v>
      </c>
      <c r="I3066" s="1" t="s">
        <v>193</v>
      </c>
      <c r="J3066">
        <v>2</v>
      </c>
      <c r="K3066" t="s">
        <v>954</v>
      </c>
      <c r="L3066">
        <v>6262</v>
      </c>
      <c r="S3066" s="74">
        <v>7.194</v>
      </c>
      <c r="U3066" s="18">
        <v>0.4088310185185185</v>
      </c>
      <c r="V3066">
        <v>1.1385620000000001</v>
      </c>
      <c r="AB3066" t="s">
        <v>85</v>
      </c>
      <c r="AC3066" t="str">
        <f t="shared" si="65"/>
        <v>h-2RT-E1</v>
      </c>
      <c r="AD3066" s="8">
        <v>43393</v>
      </c>
      <c r="AE3066">
        <v>28</v>
      </c>
      <c r="AF3066" t="s">
        <v>137</v>
      </c>
      <c r="AG3066" t="s">
        <v>593</v>
      </c>
      <c r="AL3066" s="8">
        <v>43400</v>
      </c>
      <c r="AM3066" s="53">
        <v>0</v>
      </c>
      <c r="AN3066" t="s">
        <v>1754</v>
      </c>
      <c r="AO3066">
        <v>6</v>
      </c>
      <c r="AP3066">
        <v>13</v>
      </c>
      <c r="AQ3066" s="8">
        <v>43400</v>
      </c>
      <c r="AR3066" s="53">
        <v>0</v>
      </c>
      <c r="AS3066" s="8">
        <v>43418</v>
      </c>
      <c r="AT3066" s="53">
        <v>0.84722222222222221</v>
      </c>
      <c r="AU3066" t="s">
        <v>1792</v>
      </c>
      <c r="AV3066" s="8">
        <v>43418</v>
      </c>
      <c r="AW3066">
        <v>1</v>
      </c>
    </row>
    <row r="3067" spans="1:49" x14ac:dyDescent="0.25">
      <c r="A3067">
        <v>71</v>
      </c>
      <c r="B3067" t="s">
        <v>230</v>
      </c>
      <c r="C3067" t="s">
        <v>201</v>
      </c>
      <c r="G3067" s="1" t="s">
        <v>78</v>
      </c>
      <c r="I3067" s="1" t="s">
        <v>193</v>
      </c>
      <c r="J3067">
        <v>2</v>
      </c>
      <c r="K3067" t="s">
        <v>954</v>
      </c>
      <c r="L3067">
        <v>6262</v>
      </c>
      <c r="S3067" s="74">
        <v>7.0910000000000002</v>
      </c>
      <c r="U3067" s="18">
        <v>0.40991898148148148</v>
      </c>
      <c r="V3067">
        <v>6.21728E-2</v>
      </c>
      <c r="AB3067" t="s">
        <v>85</v>
      </c>
      <c r="AC3067" t="str">
        <f t="shared" si="65"/>
        <v>h-2RT-A4</v>
      </c>
      <c r="AF3067" t="s">
        <v>252</v>
      </c>
    </row>
    <row r="3068" spans="1:49" x14ac:dyDescent="0.25">
      <c r="A3068">
        <v>72</v>
      </c>
      <c r="B3068" t="s">
        <v>230</v>
      </c>
      <c r="C3068" t="s">
        <v>201</v>
      </c>
      <c r="G3068" s="1" t="s">
        <v>78</v>
      </c>
      <c r="I3068" s="1" t="s">
        <v>193</v>
      </c>
      <c r="J3068">
        <v>2</v>
      </c>
      <c r="K3068" t="s">
        <v>954</v>
      </c>
      <c r="L3068">
        <v>6262</v>
      </c>
      <c r="S3068" s="74">
        <v>7.3369999999999997</v>
      </c>
      <c r="U3068" s="18">
        <v>0.41067129629629634</v>
      </c>
      <c r="V3068">
        <v>1.0035719999999999</v>
      </c>
      <c r="AB3068" t="s">
        <v>85</v>
      </c>
      <c r="AC3068" t="str">
        <f t="shared" si="65"/>
        <v>h-2RT-E6</v>
      </c>
      <c r="AD3068" s="8">
        <v>43393</v>
      </c>
      <c r="AE3068">
        <v>28</v>
      </c>
      <c r="AF3068" t="s">
        <v>156</v>
      </c>
      <c r="AG3068" t="s">
        <v>593</v>
      </c>
      <c r="AN3068" t="s">
        <v>969</v>
      </c>
      <c r="AV3068" s="8">
        <v>43393</v>
      </c>
      <c r="AW3068">
        <v>1</v>
      </c>
    </row>
    <row r="3069" spans="1:49" x14ac:dyDescent="0.25">
      <c r="A3069">
        <v>73</v>
      </c>
      <c r="B3069" t="s">
        <v>230</v>
      </c>
      <c r="C3069" t="s">
        <v>201</v>
      </c>
      <c r="G3069" s="1" t="s">
        <v>78</v>
      </c>
      <c r="I3069" s="1" t="s">
        <v>193</v>
      </c>
      <c r="J3069">
        <v>2</v>
      </c>
      <c r="K3069" t="s">
        <v>954</v>
      </c>
      <c r="L3069">
        <v>6262</v>
      </c>
      <c r="S3069" s="74">
        <v>2.3450000000000002</v>
      </c>
      <c r="U3069" s="18">
        <v>0.41165509259259259</v>
      </c>
      <c r="V3069">
        <v>1.621116</v>
      </c>
      <c r="AB3069" t="s">
        <v>86</v>
      </c>
      <c r="AC3069" t="str">
        <f t="shared" si="65"/>
        <v>h-2SO-G7</v>
      </c>
      <c r="AF3069" t="s">
        <v>136</v>
      </c>
    </row>
    <row r="3070" spans="1:49" x14ac:dyDescent="0.25">
      <c r="A3070">
        <v>74</v>
      </c>
      <c r="B3070" t="s">
        <v>230</v>
      </c>
      <c r="C3070" t="s">
        <v>201</v>
      </c>
      <c r="G3070" s="1" t="s">
        <v>78</v>
      </c>
      <c r="I3070" s="1" t="s">
        <v>193</v>
      </c>
      <c r="J3070">
        <v>2</v>
      </c>
      <c r="K3070" t="s">
        <v>954</v>
      </c>
      <c r="L3070">
        <v>6262</v>
      </c>
      <c r="S3070" s="74">
        <v>6.2990000000000004</v>
      </c>
      <c r="U3070" s="18">
        <v>0.41282407407407407</v>
      </c>
      <c r="V3070">
        <v>0.1087267</v>
      </c>
      <c r="AB3070" t="s">
        <v>85</v>
      </c>
      <c r="AC3070" t="str">
        <f t="shared" si="65"/>
        <v>h-2RT-C4</v>
      </c>
      <c r="AF3070" t="s">
        <v>161</v>
      </c>
    </row>
    <row r="3071" spans="1:49" x14ac:dyDescent="0.25">
      <c r="A3071">
        <v>75</v>
      </c>
      <c r="B3071" t="s">
        <v>230</v>
      </c>
      <c r="C3071" t="s">
        <v>201</v>
      </c>
      <c r="G3071" s="1" t="s">
        <v>78</v>
      </c>
      <c r="I3071" s="1" t="s">
        <v>193</v>
      </c>
      <c r="J3071">
        <v>2</v>
      </c>
      <c r="K3071" t="s">
        <v>954</v>
      </c>
      <c r="L3071">
        <v>6262</v>
      </c>
      <c r="S3071" s="74">
        <v>7.242</v>
      </c>
      <c r="U3071" s="18">
        <v>0.41363425925925923</v>
      </c>
      <c r="V3071" s="19">
        <v>3.4897280000000003E-2</v>
      </c>
      <c r="AB3071" t="s">
        <v>85</v>
      </c>
      <c r="AC3071" t="str">
        <f t="shared" si="65"/>
        <v>h-2RT-H1</v>
      </c>
      <c r="AF3071" t="s">
        <v>239</v>
      </c>
    </row>
    <row r="3072" spans="1:49" x14ac:dyDescent="0.25">
      <c r="A3072">
        <v>76</v>
      </c>
      <c r="B3072" t="s">
        <v>230</v>
      </c>
      <c r="C3072" t="s">
        <v>608</v>
      </c>
      <c r="G3072" s="1" t="s">
        <v>78</v>
      </c>
      <c r="I3072" s="1" t="s">
        <v>193</v>
      </c>
      <c r="J3072">
        <v>2</v>
      </c>
      <c r="K3072" t="s">
        <v>954</v>
      </c>
      <c r="L3072">
        <v>6262</v>
      </c>
      <c r="U3072" s="18">
        <v>0.4145138888888889</v>
      </c>
      <c r="V3072" s="19">
        <v>1.2496459999999999E-2</v>
      </c>
    </row>
    <row r="3073" spans="1:49" x14ac:dyDescent="0.25">
      <c r="A3073">
        <v>77</v>
      </c>
      <c r="B3073" t="s">
        <v>230</v>
      </c>
      <c r="C3073" t="s">
        <v>608</v>
      </c>
      <c r="G3073" s="1" t="s">
        <v>78</v>
      </c>
      <c r="I3073" s="1" t="s">
        <v>193</v>
      </c>
      <c r="J3073">
        <v>2</v>
      </c>
      <c r="K3073" t="s">
        <v>954</v>
      </c>
      <c r="L3073">
        <v>6262</v>
      </c>
      <c r="T3073" s="53">
        <v>0.91875000000000007</v>
      </c>
      <c r="U3073" s="18">
        <v>0.41594907407407411</v>
      </c>
      <c r="V3073">
        <v>1.16057E-2</v>
      </c>
    </row>
    <row r="3074" spans="1:49" x14ac:dyDescent="0.25">
      <c r="A3074">
        <v>51</v>
      </c>
      <c r="B3074" t="s">
        <v>293</v>
      </c>
      <c r="C3074" t="s">
        <v>201</v>
      </c>
      <c r="G3074" s="1" t="s">
        <v>78</v>
      </c>
      <c r="I3074" s="1" t="s">
        <v>212</v>
      </c>
      <c r="J3074">
        <v>3</v>
      </c>
      <c r="K3074" t="s">
        <v>954</v>
      </c>
      <c r="L3074">
        <v>6262</v>
      </c>
      <c r="Z3074" t="s">
        <v>1615</v>
      </c>
    </row>
    <row r="3075" spans="1:49" x14ac:dyDescent="0.25">
      <c r="A3075">
        <v>52</v>
      </c>
      <c r="B3075" t="s">
        <v>293</v>
      </c>
      <c r="C3075" t="s">
        <v>201</v>
      </c>
      <c r="G3075" s="1" t="s">
        <v>78</v>
      </c>
      <c r="I3075" s="1" t="s">
        <v>212</v>
      </c>
      <c r="J3075">
        <v>3</v>
      </c>
      <c r="K3075" t="s">
        <v>954</v>
      </c>
      <c r="L3075">
        <v>6262</v>
      </c>
      <c r="S3075" s="74">
        <v>3.47</v>
      </c>
      <c r="T3075" s="53">
        <v>0.46388888888888885</v>
      </c>
      <c r="U3075" s="18">
        <v>0.34377314814814813</v>
      </c>
      <c r="V3075" s="19">
        <v>6.8555210000000005E-2</v>
      </c>
      <c r="AB3075" t="s">
        <v>85</v>
      </c>
      <c r="AC3075" t="str">
        <f t="shared" ref="AC3075:AC3098" si="66">"h-3"&amp;AB3075&amp;"-"&amp;AF3075</f>
        <v>h-3RT-H2</v>
      </c>
      <c r="AF3075" t="s">
        <v>122</v>
      </c>
    </row>
    <row r="3076" spans="1:49" x14ac:dyDescent="0.25">
      <c r="A3076">
        <v>53</v>
      </c>
      <c r="B3076" t="s">
        <v>293</v>
      </c>
      <c r="C3076" t="s">
        <v>201</v>
      </c>
      <c r="G3076" s="1" t="s">
        <v>78</v>
      </c>
      <c r="I3076" s="1" t="s">
        <v>212</v>
      </c>
      <c r="J3076">
        <v>3</v>
      </c>
      <c r="K3076" t="s">
        <v>954</v>
      </c>
      <c r="L3076">
        <v>6262</v>
      </c>
      <c r="S3076" s="74">
        <v>3.6869999999999998</v>
      </c>
      <c r="U3076" s="18">
        <v>0.34461805555555558</v>
      </c>
      <c r="V3076">
        <v>1.648911</v>
      </c>
      <c r="AB3076" t="s">
        <v>85</v>
      </c>
      <c r="AC3076" t="str">
        <f t="shared" si="66"/>
        <v>h-3RT-D5</v>
      </c>
      <c r="AD3076" s="8">
        <v>43389</v>
      </c>
      <c r="AE3076">
        <v>23</v>
      </c>
      <c r="AF3076" t="s">
        <v>251</v>
      </c>
      <c r="AG3076" t="s">
        <v>593</v>
      </c>
      <c r="AI3076">
        <v>5</v>
      </c>
      <c r="AJ3076">
        <v>2</v>
      </c>
      <c r="AK3076" s="53">
        <v>0.53472222222222221</v>
      </c>
      <c r="AL3076" s="8">
        <v>43397</v>
      </c>
      <c r="AM3076" s="53">
        <v>0.42708333333333331</v>
      </c>
      <c r="AV3076" s="8">
        <v>43397</v>
      </c>
      <c r="AW3076">
        <v>0</v>
      </c>
    </row>
    <row r="3077" spans="1:49" x14ac:dyDescent="0.25">
      <c r="A3077">
        <v>54</v>
      </c>
      <c r="B3077" t="s">
        <v>293</v>
      </c>
      <c r="C3077" t="s">
        <v>201</v>
      </c>
      <c r="G3077" s="1" t="s">
        <v>78</v>
      </c>
      <c r="I3077" s="1" t="s">
        <v>212</v>
      </c>
      <c r="J3077">
        <v>3</v>
      </c>
      <c r="K3077" t="s">
        <v>954</v>
      </c>
      <c r="L3077">
        <v>6262</v>
      </c>
      <c r="S3077" s="74">
        <v>3.3839999999999999</v>
      </c>
      <c r="U3077" s="18">
        <v>0.34561342592592598</v>
      </c>
      <c r="V3077" s="19">
        <v>8.9593249999999999E-2</v>
      </c>
      <c r="AB3077" t="s">
        <v>86</v>
      </c>
      <c r="AC3077" t="str">
        <f t="shared" si="66"/>
        <v>h-3SO-D12</v>
      </c>
      <c r="AF3077" t="s">
        <v>162</v>
      </c>
    </row>
    <row r="3078" spans="1:49" x14ac:dyDescent="0.25">
      <c r="A3078">
        <v>55</v>
      </c>
      <c r="B3078" t="s">
        <v>293</v>
      </c>
      <c r="C3078" t="s">
        <v>201</v>
      </c>
      <c r="G3078" s="1" t="s">
        <v>78</v>
      </c>
      <c r="I3078" s="1" t="s">
        <v>212</v>
      </c>
      <c r="J3078">
        <v>3</v>
      </c>
      <c r="K3078" t="s">
        <v>954</v>
      </c>
      <c r="L3078">
        <v>6262</v>
      </c>
      <c r="S3078" s="74">
        <v>3.4060000000000001</v>
      </c>
      <c r="U3078" s="18">
        <v>0.34640046296296295</v>
      </c>
      <c r="V3078">
        <v>1.4107419999999999</v>
      </c>
      <c r="AB3078" t="s">
        <v>86</v>
      </c>
      <c r="AC3078" t="str">
        <f t="shared" si="66"/>
        <v>h-3SO-F1</v>
      </c>
      <c r="AF3078" t="s">
        <v>157</v>
      </c>
    </row>
    <row r="3079" spans="1:49" x14ac:dyDescent="0.25">
      <c r="A3079">
        <v>56</v>
      </c>
      <c r="B3079" t="s">
        <v>293</v>
      </c>
      <c r="C3079" t="s">
        <v>201</v>
      </c>
      <c r="G3079" s="1" t="s">
        <v>78</v>
      </c>
      <c r="I3079" s="1" t="s">
        <v>212</v>
      </c>
      <c r="J3079">
        <v>3</v>
      </c>
      <c r="K3079" t="s">
        <v>954</v>
      </c>
      <c r="L3079">
        <v>6262</v>
      </c>
      <c r="S3079" s="74">
        <v>2.3450000000000002</v>
      </c>
      <c r="U3079" s="18">
        <v>0.34741898148148148</v>
      </c>
      <c r="V3079" s="19">
        <v>8.2403859999999995E-2</v>
      </c>
      <c r="AB3079" t="s">
        <v>85</v>
      </c>
      <c r="AC3079" t="str">
        <f t="shared" si="66"/>
        <v>h-3RT-B3</v>
      </c>
      <c r="AF3079" t="s">
        <v>242</v>
      </c>
    </row>
    <row r="3080" spans="1:49" x14ac:dyDescent="0.25">
      <c r="A3080">
        <v>57</v>
      </c>
      <c r="B3080" t="s">
        <v>293</v>
      </c>
      <c r="C3080" t="s">
        <v>201</v>
      </c>
      <c r="G3080" s="1" t="s">
        <v>78</v>
      </c>
      <c r="I3080" s="1" t="s">
        <v>212</v>
      </c>
      <c r="J3080">
        <v>3</v>
      </c>
      <c r="K3080" t="s">
        <v>954</v>
      </c>
      <c r="L3080">
        <v>6262</v>
      </c>
      <c r="S3080" s="74">
        <v>6.2169999999999996</v>
      </c>
      <c r="U3080" s="18">
        <v>0.34825231481481483</v>
      </c>
      <c r="V3080" s="19">
        <v>8.0746730000000003E-2</v>
      </c>
      <c r="AB3080" t="s">
        <v>86</v>
      </c>
      <c r="AC3080" t="str">
        <f t="shared" si="66"/>
        <v>h-3SO-G3</v>
      </c>
      <c r="AF3080" t="s">
        <v>139</v>
      </c>
    </row>
    <row r="3081" spans="1:49" x14ac:dyDescent="0.25">
      <c r="A3081">
        <v>58</v>
      </c>
      <c r="B3081" t="s">
        <v>293</v>
      </c>
      <c r="C3081" t="s">
        <v>201</v>
      </c>
      <c r="G3081" s="1" t="s">
        <v>78</v>
      </c>
      <c r="I3081" s="1" t="s">
        <v>212</v>
      </c>
      <c r="J3081">
        <v>3</v>
      </c>
      <c r="K3081" t="s">
        <v>954</v>
      </c>
      <c r="L3081">
        <v>6262</v>
      </c>
      <c r="S3081" s="74">
        <v>3.758</v>
      </c>
      <c r="U3081" s="18">
        <v>0.34901620370370368</v>
      </c>
      <c r="V3081" s="19">
        <v>7.3825749999999996E-2</v>
      </c>
      <c r="AB3081" t="s">
        <v>86</v>
      </c>
      <c r="AC3081" t="str">
        <f t="shared" si="66"/>
        <v>h-3SO-G8</v>
      </c>
      <c r="AF3081" t="s">
        <v>148</v>
      </c>
    </row>
    <row r="3082" spans="1:49" x14ac:dyDescent="0.25">
      <c r="A3082">
        <v>59</v>
      </c>
      <c r="B3082" t="s">
        <v>293</v>
      </c>
      <c r="C3082" t="s">
        <v>201</v>
      </c>
      <c r="G3082" s="1" t="s">
        <v>78</v>
      </c>
      <c r="I3082" s="1" t="s">
        <v>212</v>
      </c>
      <c r="J3082">
        <v>3</v>
      </c>
      <c r="K3082" t="s">
        <v>954</v>
      </c>
      <c r="L3082">
        <v>6262</v>
      </c>
      <c r="S3082" s="74">
        <v>4.681</v>
      </c>
      <c r="U3082" s="18">
        <v>0.34995370370370371</v>
      </c>
      <c r="V3082">
        <v>5.7314200000000003E-2</v>
      </c>
      <c r="AB3082" t="s">
        <v>86</v>
      </c>
      <c r="AC3082" t="str">
        <f t="shared" si="66"/>
        <v>h-3SO-A6</v>
      </c>
      <c r="AF3082" t="s">
        <v>244</v>
      </c>
    </row>
    <row r="3083" spans="1:49" x14ac:dyDescent="0.25">
      <c r="A3083">
        <v>60</v>
      </c>
      <c r="B3083" t="s">
        <v>293</v>
      </c>
      <c r="C3083" t="s">
        <v>201</v>
      </c>
      <c r="G3083" s="1" t="s">
        <v>78</v>
      </c>
      <c r="I3083" s="1" t="s">
        <v>212</v>
      </c>
      <c r="J3083">
        <v>3</v>
      </c>
      <c r="K3083" t="s">
        <v>954</v>
      </c>
      <c r="L3083">
        <v>6262</v>
      </c>
      <c r="S3083" s="74">
        <v>5.6269999999999998</v>
      </c>
      <c r="U3083" s="18">
        <v>0.35084490740740737</v>
      </c>
      <c r="V3083">
        <v>0.1105524</v>
      </c>
      <c r="AB3083" t="s">
        <v>85</v>
      </c>
      <c r="AC3083" t="str">
        <f t="shared" si="66"/>
        <v>h-3RT-C12</v>
      </c>
      <c r="AF3083" t="s">
        <v>303</v>
      </c>
    </row>
    <row r="3084" spans="1:49" x14ac:dyDescent="0.25">
      <c r="A3084">
        <v>61</v>
      </c>
      <c r="B3084" t="s">
        <v>293</v>
      </c>
      <c r="C3084" t="s">
        <v>201</v>
      </c>
      <c r="G3084" s="1" t="s">
        <v>78</v>
      </c>
      <c r="I3084" s="1" t="s">
        <v>212</v>
      </c>
      <c r="J3084">
        <v>3</v>
      </c>
      <c r="K3084" t="s">
        <v>954</v>
      </c>
      <c r="L3084">
        <v>6262</v>
      </c>
      <c r="S3084" s="74">
        <v>3.2330000000000001</v>
      </c>
      <c r="U3084" s="18">
        <v>0.35163194444444446</v>
      </c>
      <c r="V3084" s="19">
        <v>4.6500809999999997E-2</v>
      </c>
      <c r="AB3084" t="s">
        <v>86</v>
      </c>
      <c r="AC3084" t="str">
        <f t="shared" si="66"/>
        <v>h-3SO-C10</v>
      </c>
      <c r="AF3084" t="s">
        <v>126</v>
      </c>
    </row>
    <row r="3085" spans="1:49" x14ac:dyDescent="0.25">
      <c r="A3085">
        <v>62</v>
      </c>
      <c r="B3085" t="s">
        <v>293</v>
      </c>
      <c r="C3085" t="s">
        <v>201</v>
      </c>
      <c r="G3085" s="1" t="s">
        <v>78</v>
      </c>
      <c r="I3085" s="1" t="s">
        <v>212</v>
      </c>
      <c r="J3085">
        <v>3</v>
      </c>
      <c r="K3085" t="s">
        <v>954</v>
      </c>
      <c r="L3085">
        <v>6262</v>
      </c>
      <c r="S3085" s="74">
        <v>5.8150000000000004</v>
      </c>
      <c r="U3085" s="18">
        <v>0.35238425925925926</v>
      </c>
      <c r="V3085" s="19">
        <v>7.232015E-2</v>
      </c>
      <c r="AB3085" t="s">
        <v>85</v>
      </c>
      <c r="AC3085" t="str">
        <f t="shared" si="66"/>
        <v>h-3RT-E1</v>
      </c>
      <c r="AF3085" t="s">
        <v>137</v>
      </c>
    </row>
    <row r="3086" spans="1:49" x14ac:dyDescent="0.25">
      <c r="A3086">
        <v>63</v>
      </c>
      <c r="B3086" t="s">
        <v>293</v>
      </c>
      <c r="C3086" t="s">
        <v>201</v>
      </c>
      <c r="G3086" s="1" t="s">
        <v>78</v>
      </c>
      <c r="I3086" s="1" t="s">
        <v>212</v>
      </c>
      <c r="J3086">
        <v>3</v>
      </c>
      <c r="K3086" t="s">
        <v>954</v>
      </c>
      <c r="L3086">
        <v>6262</v>
      </c>
      <c r="S3086" s="74">
        <v>7.8920000000000003</v>
      </c>
      <c r="U3086" s="18">
        <v>0.35315972222222225</v>
      </c>
      <c r="V3086">
        <v>0.104925</v>
      </c>
      <c r="AB3086" t="s">
        <v>85</v>
      </c>
      <c r="AC3086" t="str">
        <f t="shared" si="66"/>
        <v>h-3RT-C11</v>
      </c>
      <c r="AF3086" t="s">
        <v>144</v>
      </c>
    </row>
    <row r="3087" spans="1:49" x14ac:dyDescent="0.25">
      <c r="A3087">
        <v>64</v>
      </c>
      <c r="B3087" t="s">
        <v>293</v>
      </c>
      <c r="C3087" t="s">
        <v>201</v>
      </c>
      <c r="G3087" s="1" t="s">
        <v>78</v>
      </c>
      <c r="I3087" s="1" t="s">
        <v>212</v>
      </c>
      <c r="J3087">
        <v>3</v>
      </c>
      <c r="K3087" t="s">
        <v>954</v>
      </c>
      <c r="L3087">
        <v>6262</v>
      </c>
      <c r="S3087" s="74">
        <v>4.468</v>
      </c>
      <c r="U3087" s="18">
        <v>0.35396990740740741</v>
      </c>
      <c r="V3087" s="19">
        <v>8.3513870000000004E-2</v>
      </c>
      <c r="AB3087" t="s">
        <v>85</v>
      </c>
      <c r="AC3087" t="str">
        <f t="shared" si="66"/>
        <v>h-3RT-B7</v>
      </c>
      <c r="AF3087" t="s">
        <v>177</v>
      </c>
    </row>
    <row r="3088" spans="1:49" x14ac:dyDescent="0.25">
      <c r="A3088">
        <v>65</v>
      </c>
      <c r="B3088" t="s">
        <v>293</v>
      </c>
      <c r="C3088" t="s">
        <v>201</v>
      </c>
      <c r="G3088" s="1" t="s">
        <v>78</v>
      </c>
      <c r="I3088" s="1" t="s">
        <v>212</v>
      </c>
      <c r="J3088">
        <v>3</v>
      </c>
      <c r="K3088" t="s">
        <v>954</v>
      </c>
      <c r="L3088">
        <v>6262</v>
      </c>
      <c r="S3088" s="74">
        <v>9.6120000000000001</v>
      </c>
      <c r="U3088" s="18">
        <v>0.35478009259259258</v>
      </c>
      <c r="V3088">
        <v>1.254421</v>
      </c>
      <c r="AB3088" t="s">
        <v>86</v>
      </c>
      <c r="AC3088" t="str">
        <f t="shared" si="66"/>
        <v>h-3SO-D11</v>
      </c>
      <c r="AF3088" t="s">
        <v>128</v>
      </c>
    </row>
    <row r="3089" spans="1:47" x14ac:dyDescent="0.25">
      <c r="A3089">
        <v>66</v>
      </c>
      <c r="B3089" t="s">
        <v>293</v>
      </c>
      <c r="C3089" t="s">
        <v>201</v>
      </c>
      <c r="G3089" s="1" t="s">
        <v>78</v>
      </c>
      <c r="I3089" s="1" t="s">
        <v>212</v>
      </c>
      <c r="J3089">
        <v>3</v>
      </c>
      <c r="K3089" t="s">
        <v>954</v>
      </c>
      <c r="L3089">
        <v>6262</v>
      </c>
      <c r="S3089" s="74">
        <v>4.9969999999999999</v>
      </c>
      <c r="U3089" s="18">
        <v>0.35571759259259261</v>
      </c>
      <c r="V3089">
        <v>1.731427</v>
      </c>
      <c r="AB3089" t="s">
        <v>85</v>
      </c>
      <c r="AC3089" t="str">
        <f t="shared" si="66"/>
        <v>h-3RT-G5</v>
      </c>
      <c r="AF3089" t="s">
        <v>337</v>
      </c>
    </row>
    <row r="3090" spans="1:47" x14ac:dyDescent="0.25">
      <c r="A3090">
        <v>67</v>
      </c>
      <c r="B3090" t="s">
        <v>293</v>
      </c>
      <c r="C3090" t="s">
        <v>201</v>
      </c>
      <c r="G3090" s="1" t="s">
        <v>78</v>
      </c>
      <c r="I3090" s="1" t="s">
        <v>212</v>
      </c>
      <c r="J3090">
        <v>3</v>
      </c>
      <c r="K3090" t="s">
        <v>954</v>
      </c>
      <c r="L3090">
        <v>6262</v>
      </c>
      <c r="S3090" s="74">
        <v>5.8689999999999998</v>
      </c>
      <c r="U3090" s="18">
        <v>0.35674768518518518</v>
      </c>
      <c r="V3090">
        <v>6.3040700000000005E-2</v>
      </c>
      <c r="AB3090" t="s">
        <v>86</v>
      </c>
      <c r="AC3090" t="str">
        <f t="shared" si="66"/>
        <v>h-3SO-G9</v>
      </c>
      <c r="AF3090" t="s">
        <v>159</v>
      </c>
    </row>
    <row r="3091" spans="1:47" x14ac:dyDescent="0.25">
      <c r="A3091">
        <v>68</v>
      </c>
      <c r="B3091" t="s">
        <v>293</v>
      </c>
      <c r="C3091" t="s">
        <v>201</v>
      </c>
      <c r="G3091" s="1" t="s">
        <v>78</v>
      </c>
      <c r="I3091" s="1" t="s">
        <v>212</v>
      </c>
      <c r="J3091">
        <v>3</v>
      </c>
      <c r="K3091" t="s">
        <v>954</v>
      </c>
      <c r="L3091">
        <v>6262</v>
      </c>
      <c r="S3091" s="74">
        <v>5.133</v>
      </c>
      <c r="U3091" s="18">
        <v>0.35753472222222221</v>
      </c>
      <c r="V3091" s="19">
        <v>7.2921860000000005E-2</v>
      </c>
      <c r="AB3091" t="s">
        <v>86</v>
      </c>
      <c r="AC3091" t="str">
        <f t="shared" si="66"/>
        <v>h-3SO-F2</v>
      </c>
      <c r="AF3091" t="s">
        <v>370</v>
      </c>
    </row>
    <row r="3092" spans="1:47" x14ac:dyDescent="0.25">
      <c r="A3092">
        <v>69</v>
      </c>
      <c r="B3092" t="s">
        <v>293</v>
      </c>
      <c r="C3092" t="s">
        <v>201</v>
      </c>
      <c r="G3092" s="1" t="s">
        <v>78</v>
      </c>
      <c r="I3092" s="1" t="s">
        <v>212</v>
      </c>
      <c r="J3092">
        <v>3</v>
      </c>
      <c r="K3092" t="s">
        <v>954</v>
      </c>
      <c r="L3092">
        <v>6262</v>
      </c>
      <c r="S3092" s="74">
        <v>8.843</v>
      </c>
      <c r="U3092" s="18">
        <v>0.35839120370370375</v>
      </c>
      <c r="V3092">
        <v>1.279639</v>
      </c>
      <c r="AB3092" t="s">
        <v>86</v>
      </c>
      <c r="AC3092" t="str">
        <f t="shared" si="66"/>
        <v>h-3SO-H1</v>
      </c>
      <c r="AF3092" t="s">
        <v>239</v>
      </c>
    </row>
    <row r="3093" spans="1:47" x14ac:dyDescent="0.25">
      <c r="A3093">
        <v>70</v>
      </c>
      <c r="B3093" t="s">
        <v>293</v>
      </c>
      <c r="C3093" t="s">
        <v>201</v>
      </c>
      <c r="G3093" s="1" t="s">
        <v>78</v>
      </c>
      <c r="I3093" s="1" t="s">
        <v>212</v>
      </c>
      <c r="J3093">
        <v>3</v>
      </c>
      <c r="K3093" t="s">
        <v>954</v>
      </c>
      <c r="L3093">
        <v>6262</v>
      </c>
      <c r="S3093" s="74">
        <v>7.6660000000000004</v>
      </c>
      <c r="U3093" s="18">
        <v>0.35942129629629632</v>
      </c>
      <c r="V3093">
        <v>0.13922039999999999</v>
      </c>
      <c r="AB3093" t="s">
        <v>85</v>
      </c>
      <c r="AC3093" t="str">
        <f t="shared" si="66"/>
        <v>h-3RT-A2</v>
      </c>
      <c r="AF3093" t="s">
        <v>120</v>
      </c>
    </row>
    <row r="3094" spans="1:47" x14ac:dyDescent="0.25">
      <c r="A3094">
        <v>71</v>
      </c>
      <c r="B3094" t="s">
        <v>293</v>
      </c>
      <c r="C3094" t="s">
        <v>201</v>
      </c>
      <c r="G3094" s="1" t="s">
        <v>78</v>
      </c>
      <c r="I3094" s="1" t="s">
        <v>212</v>
      </c>
      <c r="J3094">
        <v>3</v>
      </c>
      <c r="K3094" t="s">
        <v>954</v>
      </c>
      <c r="L3094">
        <v>6262</v>
      </c>
      <c r="S3094" s="74">
        <v>7.4539999999999997</v>
      </c>
      <c r="U3094" s="18">
        <v>0.36025462962962962</v>
      </c>
      <c r="V3094">
        <v>0.1030832</v>
      </c>
      <c r="AB3094" t="s">
        <v>85</v>
      </c>
      <c r="AC3094" t="str">
        <f t="shared" si="66"/>
        <v>h-3RT-H6</v>
      </c>
      <c r="AD3094" s="8">
        <v>43442</v>
      </c>
      <c r="AE3094" s="83">
        <f>AD3094-I3094</f>
        <v>76</v>
      </c>
      <c r="AF3094" t="s">
        <v>143</v>
      </c>
      <c r="AG3094" t="s">
        <v>956</v>
      </c>
      <c r="AH3094" s="8">
        <v>43442</v>
      </c>
      <c r="AI3094">
        <v>30</v>
      </c>
      <c r="AJ3094">
        <v>1</v>
      </c>
      <c r="AK3094" s="53">
        <v>0.64930555555555558</v>
      </c>
      <c r="AL3094" s="8">
        <v>43454</v>
      </c>
      <c r="AM3094" s="53">
        <v>0.83333333333333337</v>
      </c>
      <c r="AO3094">
        <v>5</v>
      </c>
      <c r="AP3094">
        <v>24</v>
      </c>
      <c r="AQ3094" s="8">
        <v>43454</v>
      </c>
      <c r="AR3094" s="53">
        <v>0.83333333333333337</v>
      </c>
      <c r="AU3094" t="s">
        <v>1842</v>
      </c>
    </row>
    <row r="3095" spans="1:47" x14ac:dyDescent="0.25">
      <c r="A3095">
        <v>72</v>
      </c>
      <c r="B3095" t="s">
        <v>293</v>
      </c>
      <c r="C3095" t="s">
        <v>201</v>
      </c>
      <c r="G3095" s="1" t="s">
        <v>78</v>
      </c>
      <c r="I3095" s="1" t="s">
        <v>212</v>
      </c>
      <c r="J3095">
        <v>3</v>
      </c>
      <c r="K3095" t="s">
        <v>954</v>
      </c>
      <c r="L3095">
        <v>6262</v>
      </c>
      <c r="S3095" s="74">
        <v>7.2720000000000002</v>
      </c>
      <c r="U3095" s="18">
        <v>0.36109953703703707</v>
      </c>
      <c r="V3095" s="19">
        <v>8.4767869999999995E-2</v>
      </c>
      <c r="AB3095" t="s">
        <v>86</v>
      </c>
      <c r="AC3095" t="str">
        <f t="shared" si="66"/>
        <v>h-3SO-F4</v>
      </c>
      <c r="AF3095" t="s">
        <v>150</v>
      </c>
    </row>
    <row r="3096" spans="1:47" x14ac:dyDescent="0.25">
      <c r="A3096">
        <v>73</v>
      </c>
      <c r="B3096" t="s">
        <v>293</v>
      </c>
      <c r="C3096" t="s">
        <v>201</v>
      </c>
      <c r="G3096" s="1" t="s">
        <v>78</v>
      </c>
      <c r="I3096" s="1" t="s">
        <v>212</v>
      </c>
      <c r="J3096">
        <v>3</v>
      </c>
      <c r="K3096" t="s">
        <v>954</v>
      </c>
      <c r="L3096">
        <v>6262</v>
      </c>
      <c r="S3096" s="74">
        <v>7.6289999999999996</v>
      </c>
      <c r="U3096" s="18">
        <v>0.36188657407407404</v>
      </c>
      <c r="V3096" s="19">
        <v>7.3380719999999997E-2</v>
      </c>
      <c r="AB3096" t="s">
        <v>85</v>
      </c>
      <c r="AC3096" t="str">
        <f t="shared" si="66"/>
        <v>h-3RT-B12</v>
      </c>
      <c r="AF3096" t="s">
        <v>132</v>
      </c>
    </row>
    <row r="3097" spans="1:47" x14ac:dyDescent="0.25">
      <c r="A3097">
        <v>74</v>
      </c>
      <c r="B3097" t="s">
        <v>293</v>
      </c>
      <c r="C3097" t="s">
        <v>201</v>
      </c>
      <c r="G3097" s="1" t="s">
        <v>78</v>
      </c>
      <c r="I3097" s="1" t="s">
        <v>212</v>
      </c>
      <c r="J3097">
        <v>3</v>
      </c>
      <c r="K3097" t="s">
        <v>954</v>
      </c>
      <c r="L3097">
        <v>6262</v>
      </c>
      <c r="S3097" s="74">
        <v>7.9009999999999998</v>
      </c>
      <c r="U3097" s="18">
        <v>0.36280092592592594</v>
      </c>
      <c r="V3097">
        <v>0.1135941</v>
      </c>
      <c r="AB3097" t="s">
        <v>85</v>
      </c>
      <c r="AC3097" t="str">
        <f t="shared" si="66"/>
        <v>h-3RT-A10</v>
      </c>
      <c r="AF3097" t="s">
        <v>138</v>
      </c>
    </row>
    <row r="3098" spans="1:47" x14ac:dyDescent="0.25">
      <c r="A3098">
        <v>75</v>
      </c>
      <c r="B3098" t="s">
        <v>293</v>
      </c>
      <c r="C3098" t="s">
        <v>201</v>
      </c>
      <c r="G3098" s="1" t="s">
        <v>78</v>
      </c>
      <c r="I3098" s="1" t="s">
        <v>212</v>
      </c>
      <c r="J3098">
        <v>3</v>
      </c>
      <c r="K3098" t="s">
        <v>954</v>
      </c>
      <c r="L3098">
        <v>6262</v>
      </c>
      <c r="S3098" s="74">
        <v>3.7709999999999999</v>
      </c>
      <c r="U3098" s="18">
        <v>0.36368055555555556</v>
      </c>
      <c r="V3098" s="19">
        <v>9.7004229999999997E-2</v>
      </c>
      <c r="AB3098" t="s">
        <v>86</v>
      </c>
      <c r="AC3098" t="str">
        <f t="shared" si="66"/>
        <v>h-3SO-C1</v>
      </c>
      <c r="AF3098" t="s">
        <v>146</v>
      </c>
    </row>
    <row r="3099" spans="1:47" x14ac:dyDescent="0.25">
      <c r="A3099">
        <v>76</v>
      </c>
      <c r="B3099" t="s">
        <v>293</v>
      </c>
      <c r="C3099" t="s">
        <v>608</v>
      </c>
      <c r="G3099" s="1" t="s">
        <v>78</v>
      </c>
      <c r="I3099" s="1" t="s">
        <v>212</v>
      </c>
      <c r="J3099">
        <v>3</v>
      </c>
      <c r="K3099" t="s">
        <v>954</v>
      </c>
      <c r="L3099">
        <v>6262</v>
      </c>
      <c r="U3099" s="18">
        <v>0.36445601851851855</v>
      </c>
      <c r="V3099" s="19">
        <v>1.243373E-2</v>
      </c>
    </row>
    <row r="3100" spans="1:47" x14ac:dyDescent="0.25">
      <c r="A3100">
        <v>77</v>
      </c>
      <c r="B3100" t="s">
        <v>293</v>
      </c>
      <c r="C3100" t="s">
        <v>608</v>
      </c>
      <c r="G3100" s="1" t="s">
        <v>78</v>
      </c>
      <c r="I3100" s="1" t="s">
        <v>212</v>
      </c>
      <c r="J3100">
        <v>3</v>
      </c>
      <c r="K3100" t="s">
        <v>954</v>
      </c>
      <c r="L3100">
        <v>6262</v>
      </c>
      <c r="T3100" s="53">
        <v>0.46875</v>
      </c>
      <c r="U3100" s="18">
        <v>0.36506944444444445</v>
      </c>
      <c r="V3100" s="19">
        <v>1.5276090000000001E-2</v>
      </c>
    </row>
    <row r="3101" spans="1:47" x14ac:dyDescent="0.25">
      <c r="A3101">
        <v>51</v>
      </c>
      <c r="B3101" t="s">
        <v>229</v>
      </c>
      <c r="C3101" t="s">
        <v>201</v>
      </c>
      <c r="G3101" s="1" t="s">
        <v>78</v>
      </c>
      <c r="I3101" s="1" t="s">
        <v>212</v>
      </c>
      <c r="J3101">
        <v>3</v>
      </c>
      <c r="K3101" t="s">
        <v>954</v>
      </c>
      <c r="L3101">
        <v>7000</v>
      </c>
      <c r="S3101" s="74">
        <v>6.0049999999999999</v>
      </c>
      <c r="T3101" s="53">
        <v>0.4597222222222222</v>
      </c>
      <c r="U3101" s="18">
        <v>0.34307870370370369</v>
      </c>
      <c r="V3101" s="19">
        <v>5.2949450000000002E-2</v>
      </c>
      <c r="AB3101" t="s">
        <v>86</v>
      </c>
      <c r="AC3101" t="str">
        <f t="shared" ref="AC3101:AC3125" si="67">"h-3"&amp;AB3101&amp;"-"&amp;AF3101</f>
        <v>h-3SO-E3</v>
      </c>
      <c r="AF3101" t="s">
        <v>179</v>
      </c>
      <c r="AG3101">
        <v>51</v>
      </c>
    </row>
    <row r="3102" spans="1:47" x14ac:dyDescent="0.25">
      <c r="A3102">
        <v>52</v>
      </c>
      <c r="B3102" t="s">
        <v>229</v>
      </c>
      <c r="C3102" t="s">
        <v>201</v>
      </c>
      <c r="G3102" s="1" t="s">
        <v>78</v>
      </c>
      <c r="I3102" s="1" t="s">
        <v>212</v>
      </c>
      <c r="J3102">
        <v>3</v>
      </c>
      <c r="K3102" t="s">
        <v>954</v>
      </c>
      <c r="L3102">
        <v>7000</v>
      </c>
      <c r="S3102" s="74">
        <v>9.2720000000000002</v>
      </c>
      <c r="U3102" s="18">
        <v>0.34377314814814813</v>
      </c>
      <c r="V3102" s="19">
        <v>8.3729529999999996E-2</v>
      </c>
      <c r="AB3102" t="s">
        <v>86</v>
      </c>
      <c r="AC3102" t="str">
        <f t="shared" si="67"/>
        <v>h-3SO-D7</v>
      </c>
      <c r="AF3102" t="s">
        <v>285</v>
      </c>
      <c r="AG3102">
        <v>52</v>
      </c>
    </row>
    <row r="3103" spans="1:47" x14ac:dyDescent="0.25">
      <c r="A3103">
        <v>53</v>
      </c>
      <c r="B3103" t="s">
        <v>229</v>
      </c>
      <c r="C3103" t="s">
        <v>201</v>
      </c>
      <c r="G3103" s="1" t="s">
        <v>78</v>
      </c>
      <c r="I3103" s="1" t="s">
        <v>212</v>
      </c>
      <c r="J3103">
        <v>3</v>
      </c>
      <c r="K3103" t="s">
        <v>954</v>
      </c>
      <c r="L3103">
        <v>7000</v>
      </c>
      <c r="S3103" s="74">
        <v>9.5909999999999993</v>
      </c>
      <c r="U3103" s="18">
        <v>0.34461805555555558</v>
      </c>
      <c r="V3103" s="19">
        <v>8.3035849999999994E-2</v>
      </c>
      <c r="AB3103" t="s">
        <v>85</v>
      </c>
      <c r="AC3103" t="str">
        <f t="shared" si="67"/>
        <v>h-3RT-H9</v>
      </c>
      <c r="AF3103" t="s">
        <v>287</v>
      </c>
      <c r="AG3103">
        <v>53</v>
      </c>
    </row>
    <row r="3104" spans="1:47" x14ac:dyDescent="0.25">
      <c r="A3104">
        <v>54</v>
      </c>
      <c r="B3104" t="s">
        <v>229</v>
      </c>
      <c r="C3104" t="s">
        <v>201</v>
      </c>
      <c r="G3104" s="1" t="s">
        <v>78</v>
      </c>
      <c r="I3104" s="1" t="s">
        <v>212</v>
      </c>
      <c r="J3104">
        <v>3</v>
      </c>
      <c r="K3104" t="s">
        <v>954</v>
      </c>
      <c r="L3104">
        <v>7000</v>
      </c>
      <c r="S3104" s="74">
        <v>6.68</v>
      </c>
      <c r="U3104" s="18">
        <v>0.34561342592592598</v>
      </c>
      <c r="V3104" s="19">
        <v>2.944565E-2</v>
      </c>
      <c r="AB3104" t="s">
        <v>86</v>
      </c>
      <c r="AC3104" t="str">
        <f t="shared" si="67"/>
        <v>h-3SO-B2</v>
      </c>
      <c r="AF3104" t="s">
        <v>142</v>
      </c>
      <c r="AG3104">
        <v>54</v>
      </c>
    </row>
    <row r="3105" spans="1:33" x14ac:dyDescent="0.25">
      <c r="A3105">
        <v>55</v>
      </c>
      <c r="B3105" t="s">
        <v>229</v>
      </c>
      <c r="C3105" t="s">
        <v>201</v>
      </c>
      <c r="G3105" s="1" t="s">
        <v>78</v>
      </c>
      <c r="I3105" s="1" t="s">
        <v>212</v>
      </c>
      <c r="J3105">
        <v>3</v>
      </c>
      <c r="K3105" t="s">
        <v>954</v>
      </c>
      <c r="L3105">
        <v>7000</v>
      </c>
      <c r="S3105" s="74">
        <v>5.39</v>
      </c>
      <c r="U3105" s="18">
        <v>0.34640046296296295</v>
      </c>
      <c r="V3105" s="19">
        <v>4.3042579999999997E-2</v>
      </c>
      <c r="AB3105" t="s">
        <v>86</v>
      </c>
      <c r="AC3105" t="str">
        <f t="shared" si="67"/>
        <v>h-3SO-F10</v>
      </c>
      <c r="AF3105" t="s">
        <v>289</v>
      </c>
      <c r="AG3105">
        <v>55</v>
      </c>
    </row>
    <row r="3106" spans="1:33" x14ac:dyDescent="0.25">
      <c r="A3106">
        <v>56</v>
      </c>
      <c r="B3106" t="s">
        <v>229</v>
      </c>
      <c r="C3106" t="s">
        <v>201</v>
      </c>
      <c r="G3106" s="1" t="s">
        <v>78</v>
      </c>
      <c r="I3106" s="1" t="s">
        <v>212</v>
      </c>
      <c r="J3106">
        <v>3</v>
      </c>
      <c r="K3106" t="s">
        <v>954</v>
      </c>
      <c r="L3106">
        <v>7000</v>
      </c>
      <c r="S3106" s="74">
        <v>10.346</v>
      </c>
      <c r="U3106" s="18">
        <v>0.34741898148148148</v>
      </c>
      <c r="V3106" s="19">
        <v>4.3474680000000002E-2</v>
      </c>
      <c r="AB3106" t="s">
        <v>85</v>
      </c>
      <c r="AC3106" t="str">
        <f t="shared" si="67"/>
        <v>h-3RT-G6</v>
      </c>
      <c r="AF3106" t="s">
        <v>235</v>
      </c>
      <c r="AG3106">
        <v>56</v>
      </c>
    </row>
    <row r="3107" spans="1:33" x14ac:dyDescent="0.25">
      <c r="A3107">
        <v>57</v>
      </c>
      <c r="B3107" t="s">
        <v>229</v>
      </c>
      <c r="C3107" t="s">
        <v>201</v>
      </c>
      <c r="G3107" s="1" t="s">
        <v>78</v>
      </c>
      <c r="I3107" s="1" t="s">
        <v>212</v>
      </c>
      <c r="J3107">
        <v>3</v>
      </c>
      <c r="K3107" t="s">
        <v>954</v>
      </c>
      <c r="L3107">
        <v>7000</v>
      </c>
      <c r="S3107" s="74">
        <v>6.7389999999999999</v>
      </c>
      <c r="U3107" s="18">
        <v>0.34825231481481483</v>
      </c>
      <c r="V3107" s="19">
        <v>6.921911E-2</v>
      </c>
      <c r="AB3107" t="s">
        <v>86</v>
      </c>
      <c r="AC3107" t="str">
        <f t="shared" si="67"/>
        <v>h-3SO-E6</v>
      </c>
      <c r="AF3107" t="s">
        <v>156</v>
      </c>
      <c r="AG3107">
        <v>57</v>
      </c>
    </row>
    <row r="3108" spans="1:33" x14ac:dyDescent="0.25">
      <c r="A3108">
        <v>58</v>
      </c>
      <c r="B3108" t="s">
        <v>229</v>
      </c>
      <c r="C3108" t="s">
        <v>201</v>
      </c>
      <c r="G3108" s="1" t="s">
        <v>78</v>
      </c>
      <c r="I3108" s="1" t="s">
        <v>212</v>
      </c>
      <c r="J3108">
        <v>3</v>
      </c>
      <c r="K3108" t="s">
        <v>954</v>
      </c>
      <c r="L3108">
        <v>7000</v>
      </c>
      <c r="S3108" s="74">
        <v>1.3129999999999999</v>
      </c>
      <c r="U3108" s="18">
        <v>0.34901620370370368</v>
      </c>
      <c r="V3108" s="19">
        <v>7.507517E-3</v>
      </c>
      <c r="AB3108" t="s">
        <v>85</v>
      </c>
      <c r="AC3108" t="str">
        <f t="shared" si="67"/>
        <v>h-3RT-H5</v>
      </c>
      <c r="AF3108" t="s">
        <v>145</v>
      </c>
      <c r="AG3108">
        <v>58</v>
      </c>
    </row>
    <row r="3109" spans="1:33" x14ac:dyDescent="0.25">
      <c r="A3109">
        <v>59</v>
      </c>
      <c r="B3109" t="s">
        <v>229</v>
      </c>
      <c r="C3109" t="s">
        <v>201</v>
      </c>
      <c r="G3109" s="1" t="s">
        <v>78</v>
      </c>
      <c r="I3109" s="1" t="s">
        <v>212</v>
      </c>
      <c r="J3109">
        <v>3</v>
      </c>
      <c r="K3109" t="s">
        <v>954</v>
      </c>
      <c r="L3109">
        <v>7000</v>
      </c>
      <c r="S3109" s="74">
        <v>7.3179999999999996</v>
      </c>
      <c r="U3109" s="18">
        <v>0.34995370370370371</v>
      </c>
      <c r="V3109" s="19">
        <v>7.0188039999999993E-2</v>
      </c>
      <c r="AB3109" t="s">
        <v>85</v>
      </c>
      <c r="AC3109" t="str">
        <f t="shared" si="67"/>
        <v>h-3RT-H8</v>
      </c>
      <c r="AF3109" t="s">
        <v>152</v>
      </c>
      <c r="AG3109">
        <v>59</v>
      </c>
    </row>
    <row r="3110" spans="1:33" x14ac:dyDescent="0.25">
      <c r="A3110">
        <v>60</v>
      </c>
      <c r="B3110" t="s">
        <v>229</v>
      </c>
      <c r="C3110" t="s">
        <v>201</v>
      </c>
      <c r="G3110" s="1" t="s">
        <v>78</v>
      </c>
      <c r="I3110" s="1" t="s">
        <v>212</v>
      </c>
      <c r="J3110">
        <v>3</v>
      </c>
      <c r="K3110" t="s">
        <v>954</v>
      </c>
      <c r="L3110">
        <v>7000</v>
      </c>
      <c r="S3110" s="74">
        <v>6.96</v>
      </c>
      <c r="U3110" s="18">
        <v>0.35084490740740737</v>
      </c>
      <c r="V3110" s="19">
        <v>8.2682909999999998E-2</v>
      </c>
      <c r="AB3110" t="s">
        <v>86</v>
      </c>
      <c r="AC3110" t="str">
        <f t="shared" si="67"/>
        <v>h-3SO-F3</v>
      </c>
      <c r="AF3110" t="s">
        <v>241</v>
      </c>
      <c r="AG3110">
        <v>60</v>
      </c>
    </row>
    <row r="3111" spans="1:33" x14ac:dyDescent="0.25">
      <c r="A3111">
        <v>61</v>
      </c>
      <c r="B3111" t="s">
        <v>229</v>
      </c>
      <c r="C3111" t="s">
        <v>201</v>
      </c>
      <c r="G3111" s="1" t="s">
        <v>78</v>
      </c>
      <c r="I3111" s="1" t="s">
        <v>212</v>
      </c>
      <c r="J3111">
        <v>3</v>
      </c>
      <c r="K3111" t="s">
        <v>954</v>
      </c>
      <c r="L3111">
        <v>7000</v>
      </c>
      <c r="S3111" s="74">
        <v>6.423</v>
      </c>
      <c r="U3111" s="18">
        <v>0.35163194444444446</v>
      </c>
      <c r="V3111" s="19">
        <v>4.5624669999999999E-2</v>
      </c>
      <c r="AB3111" t="s">
        <v>85</v>
      </c>
      <c r="AC3111" t="str">
        <f t="shared" si="67"/>
        <v>h-3RT-E4</v>
      </c>
      <c r="AF3111" t="s">
        <v>304</v>
      </c>
      <c r="AG3111">
        <v>61</v>
      </c>
    </row>
    <row r="3112" spans="1:33" x14ac:dyDescent="0.25">
      <c r="A3112">
        <v>62</v>
      </c>
      <c r="B3112" t="s">
        <v>229</v>
      </c>
      <c r="C3112" t="s">
        <v>201</v>
      </c>
      <c r="G3112" s="1" t="s">
        <v>78</v>
      </c>
      <c r="I3112" s="1" t="s">
        <v>212</v>
      </c>
      <c r="J3112">
        <v>3</v>
      </c>
      <c r="K3112" t="s">
        <v>954</v>
      </c>
      <c r="L3112">
        <v>7000</v>
      </c>
      <c r="S3112" s="74">
        <v>6.0670000000000002</v>
      </c>
      <c r="U3112" s="18">
        <v>0.35238425925925926</v>
      </c>
      <c r="V3112" s="19">
        <v>4.6667350000000003E-2</v>
      </c>
      <c r="AB3112" t="s">
        <v>85</v>
      </c>
      <c r="AC3112" t="str">
        <f t="shared" si="67"/>
        <v>h-3RT-D12</v>
      </c>
      <c r="AF3112" t="s">
        <v>162</v>
      </c>
      <c r="AG3112">
        <v>62</v>
      </c>
    </row>
    <row r="3113" spans="1:33" x14ac:dyDescent="0.25">
      <c r="A3113">
        <v>63</v>
      </c>
      <c r="B3113" t="s">
        <v>229</v>
      </c>
      <c r="C3113" t="s">
        <v>201</v>
      </c>
      <c r="G3113" s="1" t="s">
        <v>78</v>
      </c>
      <c r="I3113" s="1" t="s">
        <v>212</v>
      </c>
      <c r="J3113">
        <v>3</v>
      </c>
      <c r="K3113" t="s">
        <v>954</v>
      </c>
      <c r="L3113">
        <v>7000</v>
      </c>
      <c r="S3113" s="74">
        <v>8.4469999999999992</v>
      </c>
      <c r="U3113" s="18">
        <v>0.35315972222222225</v>
      </c>
      <c r="V3113" s="19">
        <v>3.5143420000000002E-2</v>
      </c>
      <c r="AB3113" t="s">
        <v>85</v>
      </c>
      <c r="AC3113" t="str">
        <f t="shared" si="67"/>
        <v>h-3RT-B6</v>
      </c>
      <c r="AF3113" t="s">
        <v>130</v>
      </c>
      <c r="AG3113">
        <v>63</v>
      </c>
    </row>
    <row r="3114" spans="1:33" x14ac:dyDescent="0.25">
      <c r="A3114">
        <v>64</v>
      </c>
      <c r="B3114" t="s">
        <v>229</v>
      </c>
      <c r="C3114" t="s">
        <v>201</v>
      </c>
      <c r="G3114" s="1" t="s">
        <v>78</v>
      </c>
      <c r="I3114" s="1" t="s">
        <v>212</v>
      </c>
      <c r="J3114">
        <v>3</v>
      </c>
      <c r="K3114" t="s">
        <v>954</v>
      </c>
      <c r="L3114">
        <v>7000</v>
      </c>
      <c r="S3114" s="74">
        <v>6.6840000000000002</v>
      </c>
      <c r="U3114" s="18">
        <v>0.35396990740740741</v>
      </c>
      <c r="V3114" s="19">
        <v>5.3590430000000001E-2</v>
      </c>
      <c r="AB3114" t="s">
        <v>86</v>
      </c>
      <c r="AC3114" t="str">
        <f t="shared" si="67"/>
        <v>h-3SO-B7</v>
      </c>
      <c r="AF3114" t="s">
        <v>177</v>
      </c>
      <c r="AG3114">
        <v>64</v>
      </c>
    </row>
    <row r="3115" spans="1:33" x14ac:dyDescent="0.25">
      <c r="A3115">
        <v>65</v>
      </c>
      <c r="B3115" t="s">
        <v>229</v>
      </c>
      <c r="C3115" t="s">
        <v>201</v>
      </c>
      <c r="G3115" s="1" t="s">
        <v>78</v>
      </c>
      <c r="I3115" s="1" t="s">
        <v>212</v>
      </c>
      <c r="J3115">
        <v>3</v>
      </c>
      <c r="K3115" t="s">
        <v>954</v>
      </c>
      <c r="L3115">
        <v>7000</v>
      </c>
      <c r="S3115" s="74">
        <v>7.069</v>
      </c>
      <c r="U3115" s="18">
        <v>0.35478009259259258</v>
      </c>
      <c r="V3115" s="19">
        <v>2.9594760000000001E-2</v>
      </c>
      <c r="AB3115" t="s">
        <v>85</v>
      </c>
      <c r="AC3115" t="str">
        <f t="shared" si="67"/>
        <v>h-3RT-B2</v>
      </c>
      <c r="AF3115" t="s">
        <v>142</v>
      </c>
      <c r="AG3115">
        <v>65</v>
      </c>
    </row>
    <row r="3116" spans="1:33" x14ac:dyDescent="0.25">
      <c r="A3116">
        <v>66</v>
      </c>
      <c r="B3116" t="s">
        <v>229</v>
      </c>
      <c r="C3116" t="s">
        <v>201</v>
      </c>
      <c r="G3116" s="1" t="s">
        <v>78</v>
      </c>
      <c r="I3116" s="1" t="s">
        <v>212</v>
      </c>
      <c r="J3116">
        <v>3</v>
      </c>
      <c r="K3116" t="s">
        <v>954</v>
      </c>
      <c r="L3116">
        <v>7000</v>
      </c>
      <c r="S3116" s="74">
        <v>7.0309999999999997</v>
      </c>
      <c r="U3116" s="18">
        <v>0.35571759259259261</v>
      </c>
      <c r="V3116" s="19">
        <v>3.9527390000000003E-2</v>
      </c>
      <c r="AB3116" t="s">
        <v>86</v>
      </c>
      <c r="AC3116" t="str">
        <f t="shared" si="67"/>
        <v>h-3SO-A10</v>
      </c>
      <c r="AF3116" t="s">
        <v>138</v>
      </c>
      <c r="AG3116">
        <v>66</v>
      </c>
    </row>
    <row r="3117" spans="1:33" x14ac:dyDescent="0.25">
      <c r="A3117">
        <v>67</v>
      </c>
      <c r="B3117" t="s">
        <v>229</v>
      </c>
      <c r="C3117" t="s">
        <v>201</v>
      </c>
      <c r="G3117" s="1" t="s">
        <v>78</v>
      </c>
      <c r="I3117" s="1" t="s">
        <v>212</v>
      </c>
      <c r="J3117">
        <v>3</v>
      </c>
      <c r="K3117" t="s">
        <v>954</v>
      </c>
      <c r="L3117">
        <v>7000</v>
      </c>
      <c r="S3117" s="74">
        <v>10.477</v>
      </c>
      <c r="U3117" s="18">
        <v>0.35674768518518518</v>
      </c>
      <c r="V3117" s="19">
        <v>6.5911429999999993E-2</v>
      </c>
      <c r="AB3117" t="s">
        <v>85</v>
      </c>
      <c r="AC3117" t="str">
        <f t="shared" si="67"/>
        <v>h-3RT-A5</v>
      </c>
      <c r="AF3117" t="s">
        <v>246</v>
      </c>
      <c r="AG3117">
        <v>67</v>
      </c>
    </row>
    <row r="3118" spans="1:33" x14ac:dyDescent="0.25">
      <c r="A3118">
        <v>68</v>
      </c>
      <c r="B3118" t="s">
        <v>229</v>
      </c>
      <c r="C3118" t="s">
        <v>201</v>
      </c>
      <c r="G3118" s="1" t="s">
        <v>78</v>
      </c>
      <c r="I3118" s="1" t="s">
        <v>212</v>
      </c>
      <c r="J3118">
        <v>3</v>
      </c>
      <c r="K3118" t="s">
        <v>954</v>
      </c>
      <c r="L3118">
        <v>7000</v>
      </c>
      <c r="S3118" s="74">
        <v>3.0859999999999999</v>
      </c>
      <c r="U3118" s="18">
        <v>0.35753472222222221</v>
      </c>
      <c r="V3118" s="19">
        <v>6.2134670000000003E-2</v>
      </c>
      <c r="AB3118" t="s">
        <v>86</v>
      </c>
      <c r="AC3118" t="str">
        <f t="shared" si="67"/>
        <v>h-3SO-D5</v>
      </c>
      <c r="AF3118" t="s">
        <v>251</v>
      </c>
      <c r="AG3118">
        <v>68</v>
      </c>
    </row>
    <row r="3119" spans="1:33" x14ac:dyDescent="0.25">
      <c r="A3119">
        <v>69</v>
      </c>
      <c r="B3119" t="s">
        <v>229</v>
      </c>
      <c r="C3119" t="s">
        <v>201</v>
      </c>
      <c r="G3119" s="1" t="s">
        <v>78</v>
      </c>
      <c r="I3119" s="1" t="s">
        <v>212</v>
      </c>
      <c r="J3119">
        <v>3</v>
      </c>
      <c r="K3119" t="s">
        <v>954</v>
      </c>
      <c r="L3119">
        <v>7000</v>
      </c>
      <c r="S3119" s="74">
        <v>9.2690000000000001</v>
      </c>
      <c r="U3119" s="18">
        <v>0.35839120370370375</v>
      </c>
      <c r="V3119" s="19">
        <v>3.1632739999999999E-2</v>
      </c>
      <c r="AB3119" t="s">
        <v>85</v>
      </c>
      <c r="AC3119" t="str">
        <f t="shared" si="67"/>
        <v>h-3RT-H1</v>
      </c>
      <c r="AF3119" t="s">
        <v>239</v>
      </c>
      <c r="AG3119">
        <v>69</v>
      </c>
    </row>
    <row r="3120" spans="1:33" x14ac:dyDescent="0.25">
      <c r="A3120">
        <v>70</v>
      </c>
      <c r="B3120" t="s">
        <v>229</v>
      </c>
      <c r="C3120" t="s">
        <v>201</v>
      </c>
      <c r="G3120" s="1" t="s">
        <v>78</v>
      </c>
      <c r="I3120" s="1" t="s">
        <v>212</v>
      </c>
      <c r="J3120">
        <v>3</v>
      </c>
      <c r="K3120" t="s">
        <v>954</v>
      </c>
      <c r="L3120">
        <v>7000</v>
      </c>
      <c r="S3120" s="74">
        <v>4.0579999999999998</v>
      </c>
      <c r="U3120" s="18">
        <v>0.35942129629629632</v>
      </c>
      <c r="V3120">
        <v>3.8870099999999998E-2</v>
      </c>
      <c r="AB3120" t="s">
        <v>85</v>
      </c>
      <c r="AC3120" t="str">
        <f t="shared" si="67"/>
        <v>h-3RT-C2</v>
      </c>
      <c r="AF3120" t="s">
        <v>149</v>
      </c>
      <c r="AG3120">
        <v>70</v>
      </c>
    </row>
    <row r="3121" spans="1:49" x14ac:dyDescent="0.25">
      <c r="A3121">
        <v>71</v>
      </c>
      <c r="B3121" t="s">
        <v>229</v>
      </c>
      <c r="C3121" t="s">
        <v>201</v>
      </c>
      <c r="G3121" s="1" t="s">
        <v>78</v>
      </c>
      <c r="I3121" s="1" t="s">
        <v>212</v>
      </c>
      <c r="J3121">
        <v>3</v>
      </c>
      <c r="K3121" t="s">
        <v>954</v>
      </c>
      <c r="L3121">
        <v>7000</v>
      </c>
      <c r="S3121" s="74">
        <v>9.9540000000000006</v>
      </c>
      <c r="U3121" s="18">
        <v>0.36025462962962962</v>
      </c>
      <c r="V3121" s="19">
        <v>8.2487290000000005E-2</v>
      </c>
      <c r="AB3121" t="s">
        <v>85</v>
      </c>
      <c r="AC3121" t="str">
        <f t="shared" si="67"/>
        <v>h-3RT-D2</v>
      </c>
      <c r="AF3121" t="s">
        <v>172</v>
      </c>
      <c r="AG3121">
        <v>71</v>
      </c>
    </row>
    <row r="3122" spans="1:49" x14ac:dyDescent="0.25">
      <c r="A3122">
        <v>72</v>
      </c>
      <c r="B3122" t="s">
        <v>229</v>
      </c>
      <c r="C3122" t="s">
        <v>201</v>
      </c>
      <c r="G3122" s="1" t="s">
        <v>78</v>
      </c>
      <c r="I3122" s="1" t="s">
        <v>212</v>
      </c>
      <c r="J3122">
        <v>3</v>
      </c>
      <c r="K3122" t="s">
        <v>954</v>
      </c>
      <c r="L3122">
        <v>7000</v>
      </c>
      <c r="S3122" s="74">
        <v>5.093</v>
      </c>
      <c r="U3122" s="18">
        <v>0.36109953703703707</v>
      </c>
      <c r="V3122" s="19">
        <v>6.5745639999999994E-2</v>
      </c>
      <c r="AB3122" t="s">
        <v>86</v>
      </c>
      <c r="AC3122" t="str">
        <f t="shared" si="67"/>
        <v>h-3SO-G7</v>
      </c>
      <c r="AF3122" t="s">
        <v>136</v>
      </c>
      <c r="AG3122">
        <v>72</v>
      </c>
    </row>
    <row r="3123" spans="1:49" x14ac:dyDescent="0.25">
      <c r="A3123">
        <v>73</v>
      </c>
      <c r="B3123" t="s">
        <v>229</v>
      </c>
      <c r="C3123" t="s">
        <v>201</v>
      </c>
      <c r="G3123" s="1" t="s">
        <v>78</v>
      </c>
      <c r="I3123" s="1" t="s">
        <v>212</v>
      </c>
      <c r="J3123">
        <v>3</v>
      </c>
      <c r="K3123" t="s">
        <v>954</v>
      </c>
      <c r="L3123">
        <v>7000</v>
      </c>
      <c r="S3123" s="74">
        <v>6.4640000000000004</v>
      </c>
      <c r="U3123" s="18">
        <v>0.36188657407407404</v>
      </c>
      <c r="V3123">
        <v>0.69501270000000004</v>
      </c>
      <c r="AB3123" t="s">
        <v>86</v>
      </c>
      <c r="AC3123" t="str">
        <f t="shared" si="67"/>
        <v>h-3SO-D4</v>
      </c>
      <c r="AF3123" t="s">
        <v>236</v>
      </c>
      <c r="AG3123">
        <v>73</v>
      </c>
    </row>
    <row r="3124" spans="1:49" x14ac:dyDescent="0.25">
      <c r="A3124">
        <v>74</v>
      </c>
      <c r="B3124" t="s">
        <v>229</v>
      </c>
      <c r="C3124" t="s">
        <v>201</v>
      </c>
      <c r="G3124" s="1" t="s">
        <v>78</v>
      </c>
      <c r="I3124" s="1" t="s">
        <v>212</v>
      </c>
      <c r="J3124">
        <v>3</v>
      </c>
      <c r="K3124" t="s">
        <v>954</v>
      </c>
      <c r="L3124">
        <v>7000</v>
      </c>
      <c r="S3124" s="74">
        <v>6.6310000000000002</v>
      </c>
      <c r="U3124" s="18">
        <v>0.36280092592592594</v>
      </c>
      <c r="V3124" s="19">
        <v>3.4918959999999999E-2</v>
      </c>
      <c r="AB3124" t="s">
        <v>86</v>
      </c>
      <c r="AC3124" t="str">
        <f t="shared" si="67"/>
        <v>h-3SO-D3</v>
      </c>
      <c r="AF3124" t="s">
        <v>155</v>
      </c>
      <c r="AG3124">
        <v>74</v>
      </c>
    </row>
    <row r="3125" spans="1:49" x14ac:dyDescent="0.25">
      <c r="A3125">
        <v>75</v>
      </c>
      <c r="B3125" t="s">
        <v>229</v>
      </c>
      <c r="C3125" t="s">
        <v>201</v>
      </c>
      <c r="G3125" s="1" t="s">
        <v>78</v>
      </c>
      <c r="I3125" s="1" t="s">
        <v>212</v>
      </c>
      <c r="J3125">
        <v>3</v>
      </c>
      <c r="K3125" t="s">
        <v>954</v>
      </c>
      <c r="L3125">
        <v>7000</v>
      </c>
      <c r="S3125" s="74">
        <v>3.714</v>
      </c>
      <c r="U3125" s="18">
        <v>0.36368055555555556</v>
      </c>
      <c r="V3125" s="19">
        <v>6.9537940000000006E-2</v>
      </c>
      <c r="AB3125" t="s">
        <v>86</v>
      </c>
      <c r="AC3125" t="str">
        <f t="shared" si="67"/>
        <v>h-3SO-C3</v>
      </c>
      <c r="AF3125" t="s">
        <v>301</v>
      </c>
      <c r="AG3125">
        <v>75</v>
      </c>
    </row>
    <row r="3126" spans="1:49" x14ac:dyDescent="0.25">
      <c r="A3126">
        <v>76</v>
      </c>
      <c r="B3126" t="s">
        <v>229</v>
      </c>
      <c r="C3126" t="s">
        <v>608</v>
      </c>
      <c r="G3126" s="1" t="s">
        <v>78</v>
      </c>
      <c r="I3126" s="1" t="s">
        <v>212</v>
      </c>
      <c r="J3126">
        <v>3</v>
      </c>
      <c r="K3126" t="s">
        <v>954</v>
      </c>
      <c r="L3126">
        <v>7000</v>
      </c>
      <c r="U3126" s="18">
        <v>0.36445601851851855</v>
      </c>
      <c r="V3126" s="19">
        <v>5.9900919999999998E-3</v>
      </c>
      <c r="AG3126">
        <v>76</v>
      </c>
    </row>
    <row r="3127" spans="1:49" x14ac:dyDescent="0.25">
      <c r="A3127">
        <v>77</v>
      </c>
      <c r="B3127" t="s">
        <v>229</v>
      </c>
      <c r="C3127" t="s">
        <v>608</v>
      </c>
      <c r="G3127" s="1" t="s">
        <v>78</v>
      </c>
      <c r="I3127" s="1" t="s">
        <v>212</v>
      </c>
      <c r="J3127">
        <v>3</v>
      </c>
      <c r="K3127" t="s">
        <v>954</v>
      </c>
      <c r="L3127">
        <v>7000</v>
      </c>
      <c r="T3127" s="53">
        <v>0.46388888888888885</v>
      </c>
      <c r="U3127" s="18">
        <v>0.36506944444444445</v>
      </c>
      <c r="V3127" s="19">
        <v>3.829748E-3</v>
      </c>
      <c r="AG3127">
        <v>77</v>
      </c>
    </row>
    <row r="3128" spans="1:49" x14ac:dyDescent="0.25">
      <c r="A3128">
        <v>51</v>
      </c>
      <c r="B3128" t="s">
        <v>229</v>
      </c>
      <c r="C3128" t="s">
        <v>201</v>
      </c>
      <c r="G3128" s="1" t="s">
        <v>78</v>
      </c>
      <c r="I3128" s="1" t="s">
        <v>220</v>
      </c>
      <c r="J3128">
        <v>4</v>
      </c>
      <c r="K3128" t="s">
        <v>954</v>
      </c>
      <c r="L3128">
        <v>7000</v>
      </c>
      <c r="S3128" s="74">
        <v>4.1420000000000003</v>
      </c>
      <c r="T3128" s="53">
        <v>0.41250000000000003</v>
      </c>
      <c r="U3128" s="18">
        <v>0.68256944444444445</v>
      </c>
      <c r="V3128" s="19">
        <v>9.2579330000000001E-2</v>
      </c>
      <c r="AB3128" t="s">
        <v>86</v>
      </c>
      <c r="AC3128" t="str">
        <f t="shared" ref="AC3128:AC3152" si="68">"h-4"&amp;AB3128&amp;"-"&amp;AF3128</f>
        <v>h-4SO-H3</v>
      </c>
      <c r="AF3128" t="s">
        <v>165</v>
      </c>
    </row>
    <row r="3129" spans="1:49" x14ac:dyDescent="0.25">
      <c r="A3129">
        <v>52</v>
      </c>
      <c r="B3129" t="s">
        <v>229</v>
      </c>
      <c r="C3129" t="s">
        <v>201</v>
      </c>
      <c r="G3129" s="1" t="s">
        <v>78</v>
      </c>
      <c r="I3129" s="1" t="s">
        <v>220</v>
      </c>
      <c r="J3129">
        <v>4</v>
      </c>
      <c r="K3129" t="s">
        <v>954</v>
      </c>
      <c r="L3129">
        <v>7000</v>
      </c>
      <c r="S3129" s="74">
        <v>9.6120000000000001</v>
      </c>
      <c r="U3129" s="18">
        <v>0.68351851851851853</v>
      </c>
      <c r="V3129" s="19">
        <v>9.5332639999999996E-2</v>
      </c>
      <c r="AB3129" t="s">
        <v>86</v>
      </c>
      <c r="AC3129" t="str">
        <f t="shared" si="68"/>
        <v>h-4SO-B9</v>
      </c>
      <c r="AF3129" t="s">
        <v>125</v>
      </c>
    </row>
    <row r="3130" spans="1:49" x14ac:dyDescent="0.25">
      <c r="A3130">
        <v>53</v>
      </c>
      <c r="B3130" t="s">
        <v>229</v>
      </c>
      <c r="C3130" t="s">
        <v>201</v>
      </c>
      <c r="G3130" s="1" t="s">
        <v>78</v>
      </c>
      <c r="I3130" s="1" t="s">
        <v>220</v>
      </c>
      <c r="J3130">
        <v>4</v>
      </c>
      <c r="K3130" t="s">
        <v>954</v>
      </c>
      <c r="L3130">
        <v>7000</v>
      </c>
      <c r="S3130" s="74">
        <v>9.798</v>
      </c>
      <c r="U3130" s="18">
        <v>0.68429398148148157</v>
      </c>
      <c r="V3130" s="19">
        <v>7.0964940000000004E-2</v>
      </c>
      <c r="AB3130" t="s">
        <v>85</v>
      </c>
      <c r="AC3130" t="str">
        <f t="shared" si="68"/>
        <v>h-4RT-A6</v>
      </c>
      <c r="AD3130" s="8">
        <v>43436</v>
      </c>
      <c r="AE3130" s="83">
        <f>AD3130-I3130</f>
        <v>69</v>
      </c>
      <c r="AF3130" t="s">
        <v>244</v>
      </c>
      <c r="AG3130" t="s">
        <v>956</v>
      </c>
      <c r="AH3130" s="8">
        <v>43436</v>
      </c>
      <c r="AI3130">
        <v>7</v>
      </c>
      <c r="AJ3130">
        <v>1</v>
      </c>
      <c r="AK3130" s="53">
        <v>0.65625</v>
      </c>
      <c r="AL3130" s="8">
        <v>43460</v>
      </c>
      <c r="AM3130" s="53">
        <v>0.83333333333333337</v>
      </c>
      <c r="AO3130">
        <v>4</v>
      </c>
      <c r="AP3130">
        <v>10</v>
      </c>
      <c r="AQ3130" s="8">
        <v>43460</v>
      </c>
      <c r="AR3130" s="53">
        <v>0.83333333333333337</v>
      </c>
      <c r="AS3130" s="8">
        <v>43516</v>
      </c>
      <c r="AT3130" s="53">
        <v>0.83333333333333337</v>
      </c>
      <c r="AV3130" s="8">
        <v>43516</v>
      </c>
      <c r="AW3130">
        <v>0</v>
      </c>
    </row>
    <row r="3131" spans="1:49" x14ac:dyDescent="0.25">
      <c r="A3131">
        <v>54</v>
      </c>
      <c r="B3131" t="s">
        <v>229</v>
      </c>
      <c r="C3131" t="s">
        <v>201</v>
      </c>
      <c r="G3131" s="1" t="s">
        <v>78</v>
      </c>
      <c r="I3131" s="1" t="s">
        <v>220</v>
      </c>
      <c r="J3131">
        <v>4</v>
      </c>
      <c r="K3131" t="s">
        <v>954</v>
      </c>
      <c r="L3131">
        <v>7000</v>
      </c>
      <c r="S3131" s="74">
        <v>6.5819999999999999</v>
      </c>
      <c r="U3131" s="18">
        <v>0.68512731481481481</v>
      </c>
      <c r="V3131">
        <v>0.43110189999999998</v>
      </c>
      <c r="AB3131" t="s">
        <v>85</v>
      </c>
      <c r="AC3131" t="str">
        <f t="shared" si="68"/>
        <v>h-4RT-E3</v>
      </c>
      <c r="AD3131" s="8">
        <v>43400</v>
      </c>
      <c r="AE3131">
        <v>33</v>
      </c>
      <c r="AF3131" t="s">
        <v>179</v>
      </c>
      <c r="AG3131" t="s">
        <v>956</v>
      </c>
      <c r="AH3131" s="8">
        <v>43400</v>
      </c>
      <c r="AI3131">
        <v>26</v>
      </c>
      <c r="AJ3131">
        <v>1</v>
      </c>
      <c r="AK3131" s="53">
        <v>0.74652777777777779</v>
      </c>
      <c r="AL3131" s="8">
        <v>43408</v>
      </c>
      <c r="AM3131" s="53">
        <v>0.85416666666666663</v>
      </c>
      <c r="AO3131">
        <v>6</v>
      </c>
      <c r="AP3131">
        <v>7</v>
      </c>
      <c r="AQ3131" s="8">
        <v>43408</v>
      </c>
      <c r="AR3131" s="53">
        <v>0.85416666666666663</v>
      </c>
      <c r="AS3131" s="8">
        <v>43483</v>
      </c>
      <c r="AT3131" s="53">
        <v>0.85416666666666663</v>
      </c>
      <c r="AV3131" s="8">
        <v>43483</v>
      </c>
      <c r="AW3131">
        <v>0</v>
      </c>
    </row>
    <row r="3132" spans="1:49" x14ac:dyDescent="0.25">
      <c r="A3132">
        <v>55</v>
      </c>
      <c r="B3132" t="s">
        <v>229</v>
      </c>
      <c r="C3132" t="s">
        <v>201</v>
      </c>
      <c r="G3132" s="1" t="s">
        <v>78</v>
      </c>
      <c r="I3132" s="1" t="s">
        <v>220</v>
      </c>
      <c r="J3132">
        <v>4</v>
      </c>
      <c r="K3132" t="s">
        <v>954</v>
      </c>
      <c r="L3132">
        <v>7000</v>
      </c>
      <c r="S3132" s="74">
        <v>10.1</v>
      </c>
      <c r="U3132" s="18">
        <v>0.68603009259259251</v>
      </c>
      <c r="V3132">
        <v>3.7826100000000001E-2</v>
      </c>
      <c r="AB3132" t="s">
        <v>86</v>
      </c>
      <c r="AC3132" t="str">
        <f t="shared" si="68"/>
        <v>h-4SO-F7</v>
      </c>
      <c r="AF3132" t="s">
        <v>171</v>
      </c>
    </row>
    <row r="3133" spans="1:49" x14ac:dyDescent="0.25">
      <c r="A3133">
        <v>56</v>
      </c>
      <c r="B3133" t="s">
        <v>229</v>
      </c>
      <c r="C3133" t="s">
        <v>201</v>
      </c>
      <c r="G3133" s="1" t="s">
        <v>78</v>
      </c>
      <c r="I3133" s="1" t="s">
        <v>220</v>
      </c>
      <c r="J3133">
        <v>4</v>
      </c>
      <c r="K3133" t="s">
        <v>954</v>
      </c>
      <c r="L3133">
        <v>7000</v>
      </c>
      <c r="S3133" s="74">
        <v>6.2679999999999998</v>
      </c>
      <c r="U3133" s="18">
        <v>0.68679398148148152</v>
      </c>
      <c r="V3133" s="19">
        <v>8.6649290000000004E-2</v>
      </c>
      <c r="AB3133" t="s">
        <v>85</v>
      </c>
      <c r="AC3133" t="str">
        <f t="shared" si="68"/>
        <v>h-4RT-D11</v>
      </c>
      <c r="AF3133" t="s">
        <v>128</v>
      </c>
    </row>
    <row r="3134" spans="1:49" x14ac:dyDescent="0.25">
      <c r="A3134">
        <v>57</v>
      </c>
      <c r="B3134" t="s">
        <v>229</v>
      </c>
      <c r="C3134" t="s">
        <v>201</v>
      </c>
      <c r="G3134" s="1" t="s">
        <v>78</v>
      </c>
      <c r="I3134" s="1" t="s">
        <v>220</v>
      </c>
      <c r="J3134">
        <v>4</v>
      </c>
      <c r="K3134" t="s">
        <v>954</v>
      </c>
      <c r="L3134">
        <v>7000</v>
      </c>
      <c r="S3134" s="74">
        <v>6.4669999999999996</v>
      </c>
      <c r="U3134" s="18">
        <v>0.68761574074074072</v>
      </c>
      <c r="V3134">
        <v>0.10122109999999999</v>
      </c>
      <c r="AB3134" t="s">
        <v>86</v>
      </c>
      <c r="AC3134" t="str">
        <f t="shared" si="68"/>
        <v>h-4SO-G12</v>
      </c>
      <c r="AF3134" t="s">
        <v>147</v>
      </c>
    </row>
    <row r="3135" spans="1:49" x14ac:dyDescent="0.25">
      <c r="A3135">
        <v>58</v>
      </c>
      <c r="B3135" t="s">
        <v>229</v>
      </c>
      <c r="C3135" t="s">
        <v>201</v>
      </c>
      <c r="G3135" s="1" t="s">
        <v>78</v>
      </c>
      <c r="I3135" s="1" t="s">
        <v>220</v>
      </c>
      <c r="J3135">
        <v>4</v>
      </c>
      <c r="K3135" t="s">
        <v>954</v>
      </c>
      <c r="L3135">
        <v>7000</v>
      </c>
      <c r="S3135" s="74">
        <v>5.7089999999999996</v>
      </c>
      <c r="U3135" s="18">
        <v>0.68839120370370377</v>
      </c>
      <c r="V3135" s="19">
        <v>1.8009379999999998E-2</v>
      </c>
      <c r="AB3135" t="s">
        <v>86</v>
      </c>
      <c r="AC3135" t="str">
        <f t="shared" si="68"/>
        <v>h-4SO-E10</v>
      </c>
      <c r="AF3135" t="s">
        <v>248</v>
      </c>
    </row>
    <row r="3136" spans="1:49" x14ac:dyDescent="0.25">
      <c r="A3136">
        <v>59</v>
      </c>
      <c r="B3136" t="s">
        <v>229</v>
      </c>
      <c r="C3136" t="s">
        <v>201</v>
      </c>
      <c r="G3136" s="1" t="s">
        <v>78</v>
      </c>
      <c r="I3136" s="1" t="s">
        <v>220</v>
      </c>
      <c r="J3136">
        <v>4</v>
      </c>
      <c r="K3136" t="s">
        <v>954</v>
      </c>
      <c r="L3136">
        <v>7000</v>
      </c>
      <c r="S3136" s="74">
        <v>7.4530000000000003</v>
      </c>
      <c r="U3136" s="18">
        <v>0.6891087962962964</v>
      </c>
      <c r="V3136" s="19">
        <v>9.1428410000000002E-2</v>
      </c>
      <c r="AB3136" t="s">
        <v>86</v>
      </c>
      <c r="AC3136" t="str">
        <f t="shared" si="68"/>
        <v>h-4SO-F6</v>
      </c>
      <c r="AF3136" t="s">
        <v>291</v>
      </c>
    </row>
    <row r="3137" spans="1:37" x14ac:dyDescent="0.25">
      <c r="A3137">
        <v>60</v>
      </c>
      <c r="B3137" t="s">
        <v>229</v>
      </c>
      <c r="C3137" t="s">
        <v>201</v>
      </c>
      <c r="G3137" s="1" t="s">
        <v>78</v>
      </c>
      <c r="I3137" s="1" t="s">
        <v>220</v>
      </c>
      <c r="J3137">
        <v>4</v>
      </c>
      <c r="K3137" t="s">
        <v>954</v>
      </c>
      <c r="L3137">
        <v>7000</v>
      </c>
      <c r="S3137" s="74">
        <v>8.1579999999999995</v>
      </c>
      <c r="U3137" s="18">
        <v>0.68995370370370368</v>
      </c>
      <c r="V3137" s="19">
        <v>7.4856729999999996E-2</v>
      </c>
      <c r="AB3137" t="s">
        <v>85</v>
      </c>
      <c r="AC3137" t="str">
        <f t="shared" si="68"/>
        <v>h-4RT-A4</v>
      </c>
      <c r="AD3137" s="8">
        <v>43551</v>
      </c>
      <c r="AE3137" s="83">
        <f>AD3137-I3137</f>
        <v>184</v>
      </c>
      <c r="AF3137" t="s">
        <v>252</v>
      </c>
      <c r="AG3137" t="s">
        <v>593</v>
      </c>
      <c r="AH3137" s="8">
        <v>43551</v>
      </c>
      <c r="AI3137">
        <v>6</v>
      </c>
      <c r="AJ3137">
        <v>1</v>
      </c>
      <c r="AK3137" s="53">
        <v>0.69444444444444453</v>
      </c>
    </row>
    <row r="3138" spans="1:37" x14ac:dyDescent="0.25">
      <c r="A3138">
        <v>61</v>
      </c>
      <c r="B3138" t="s">
        <v>229</v>
      </c>
      <c r="C3138" t="s">
        <v>201</v>
      </c>
      <c r="G3138" s="1" t="s">
        <v>78</v>
      </c>
      <c r="I3138" s="1" t="s">
        <v>220</v>
      </c>
      <c r="J3138">
        <v>4</v>
      </c>
      <c r="K3138" t="s">
        <v>954</v>
      </c>
      <c r="L3138">
        <v>7000</v>
      </c>
      <c r="S3138" s="74">
        <v>9.3179999999999996</v>
      </c>
      <c r="U3138" s="18">
        <v>0.69093749999999998</v>
      </c>
      <c r="V3138" s="19">
        <v>7.2795040000000005E-2</v>
      </c>
      <c r="AB3138" t="s">
        <v>85</v>
      </c>
      <c r="AC3138" t="str">
        <f t="shared" si="68"/>
        <v>h-4RT-D7</v>
      </c>
      <c r="AF3138" t="s">
        <v>285</v>
      </c>
    </row>
    <row r="3139" spans="1:37" x14ac:dyDescent="0.25">
      <c r="A3139">
        <v>62</v>
      </c>
      <c r="B3139" t="s">
        <v>229</v>
      </c>
      <c r="C3139" t="s">
        <v>201</v>
      </c>
      <c r="G3139" s="1" t="s">
        <v>78</v>
      </c>
      <c r="I3139" s="1" t="s">
        <v>220</v>
      </c>
      <c r="J3139">
        <v>4</v>
      </c>
      <c r="K3139" t="s">
        <v>954</v>
      </c>
      <c r="L3139">
        <v>7000</v>
      </c>
      <c r="S3139" s="74">
        <v>11.409000000000001</v>
      </c>
      <c r="U3139" s="18">
        <v>0.6918981481481481</v>
      </c>
      <c r="V3139" s="19">
        <v>7.6353770000000001E-2</v>
      </c>
      <c r="AB3139" t="s">
        <v>85</v>
      </c>
      <c r="AC3139" t="str">
        <f t="shared" si="68"/>
        <v>h-4RT-H6</v>
      </c>
      <c r="AF3139" t="s">
        <v>143</v>
      </c>
    </row>
    <row r="3140" spans="1:37" x14ac:dyDescent="0.25">
      <c r="A3140">
        <v>63</v>
      </c>
      <c r="B3140" t="s">
        <v>229</v>
      </c>
      <c r="C3140" t="s">
        <v>201</v>
      </c>
      <c r="G3140" s="1" t="s">
        <v>78</v>
      </c>
      <c r="I3140" s="1" t="s">
        <v>220</v>
      </c>
      <c r="J3140">
        <v>4</v>
      </c>
      <c r="K3140" t="s">
        <v>954</v>
      </c>
      <c r="L3140">
        <v>7000</v>
      </c>
      <c r="S3140" s="74">
        <v>4.6180000000000003</v>
      </c>
      <c r="U3140" s="18">
        <v>0.69271990740740741</v>
      </c>
      <c r="V3140" s="19">
        <v>6.6200759999999997E-2</v>
      </c>
      <c r="AB3140" t="s">
        <v>85</v>
      </c>
      <c r="AC3140" t="str">
        <f t="shared" si="68"/>
        <v>h-4RT-D9</v>
      </c>
      <c r="AF3140" t="s">
        <v>151</v>
      </c>
    </row>
    <row r="3141" spans="1:37" x14ac:dyDescent="0.25">
      <c r="A3141">
        <v>64</v>
      </c>
      <c r="B3141" t="s">
        <v>229</v>
      </c>
      <c r="C3141" t="s">
        <v>201</v>
      </c>
      <c r="G3141" s="1" t="s">
        <v>78</v>
      </c>
      <c r="I3141" s="1" t="s">
        <v>220</v>
      </c>
      <c r="J3141">
        <v>4</v>
      </c>
      <c r="K3141" t="s">
        <v>954</v>
      </c>
      <c r="L3141">
        <v>7000</v>
      </c>
      <c r="S3141" s="74">
        <v>10.611000000000001</v>
      </c>
      <c r="U3141" s="18">
        <v>0.69349537037037035</v>
      </c>
      <c r="V3141">
        <v>0.16497319999999999</v>
      </c>
      <c r="AB3141" t="s">
        <v>86</v>
      </c>
      <c r="AC3141" t="str">
        <f t="shared" si="68"/>
        <v>h-4SO-E11</v>
      </c>
      <c r="AF3141" t="s">
        <v>338</v>
      </c>
    </row>
    <row r="3142" spans="1:37" x14ac:dyDescent="0.25">
      <c r="A3142">
        <v>65</v>
      </c>
      <c r="B3142" t="s">
        <v>229</v>
      </c>
      <c r="C3142" t="s">
        <v>201</v>
      </c>
      <c r="G3142" s="1" t="s">
        <v>78</v>
      </c>
      <c r="I3142" s="1" t="s">
        <v>220</v>
      </c>
      <c r="J3142">
        <v>4</v>
      </c>
      <c r="K3142" t="s">
        <v>954</v>
      </c>
      <c r="L3142">
        <v>7000</v>
      </c>
      <c r="S3142" s="74">
        <v>9.6229999999999993</v>
      </c>
      <c r="U3142" s="18">
        <v>0.69443287037037038</v>
      </c>
      <c r="V3142" s="19">
        <v>9.9541379999999999E-2</v>
      </c>
      <c r="AB3142" t="s">
        <v>86</v>
      </c>
      <c r="AC3142" t="str">
        <f t="shared" si="68"/>
        <v>h-4SO-G1</v>
      </c>
      <c r="AF3142" t="s">
        <v>290</v>
      </c>
    </row>
    <row r="3143" spans="1:37" x14ac:dyDescent="0.25">
      <c r="A3143">
        <v>66</v>
      </c>
      <c r="B3143" t="s">
        <v>229</v>
      </c>
      <c r="C3143" t="s">
        <v>201</v>
      </c>
      <c r="G3143" s="1" t="s">
        <v>78</v>
      </c>
      <c r="I3143" s="1" t="s">
        <v>220</v>
      </c>
      <c r="J3143">
        <v>4</v>
      </c>
      <c r="K3143" t="s">
        <v>954</v>
      </c>
      <c r="L3143">
        <v>7000</v>
      </c>
      <c r="S3143" s="74">
        <v>10.002000000000001</v>
      </c>
      <c r="U3143" s="18">
        <v>0.69523148148148151</v>
      </c>
      <c r="V3143">
        <v>0.11082649999999999</v>
      </c>
      <c r="AB3143" t="s">
        <v>86</v>
      </c>
      <c r="AC3143" t="str">
        <f t="shared" si="68"/>
        <v>h-4SO-F8</v>
      </c>
      <c r="AF3143" t="s">
        <v>134</v>
      </c>
    </row>
    <row r="3144" spans="1:37" x14ac:dyDescent="0.25">
      <c r="A3144">
        <v>67</v>
      </c>
      <c r="B3144" t="s">
        <v>229</v>
      </c>
      <c r="C3144" t="s">
        <v>201</v>
      </c>
      <c r="G3144" s="1" t="s">
        <v>78</v>
      </c>
      <c r="I3144" s="1" t="s">
        <v>220</v>
      </c>
      <c r="J3144">
        <v>4</v>
      </c>
      <c r="K3144" t="s">
        <v>954</v>
      </c>
      <c r="L3144">
        <v>7000</v>
      </c>
      <c r="S3144" s="74">
        <v>7.3860000000000001</v>
      </c>
      <c r="U3144" s="18">
        <v>0.69600694444444444</v>
      </c>
      <c r="V3144" s="19">
        <v>7.0878650000000001E-2</v>
      </c>
      <c r="AB3144" t="s">
        <v>86</v>
      </c>
      <c r="AC3144" t="str">
        <f t="shared" si="68"/>
        <v>h-4SO-B2</v>
      </c>
      <c r="AF3144" t="s">
        <v>142</v>
      </c>
    </row>
    <row r="3145" spans="1:37" x14ac:dyDescent="0.25">
      <c r="A3145">
        <v>68</v>
      </c>
      <c r="B3145" t="s">
        <v>229</v>
      </c>
      <c r="C3145" t="s">
        <v>201</v>
      </c>
      <c r="G3145" s="1" t="s">
        <v>78</v>
      </c>
      <c r="I3145" s="1" t="s">
        <v>220</v>
      </c>
      <c r="J3145">
        <v>4</v>
      </c>
      <c r="K3145" t="s">
        <v>954</v>
      </c>
      <c r="L3145">
        <v>7000</v>
      </c>
      <c r="S3145" s="74">
        <v>10.135</v>
      </c>
      <c r="U3145" s="18">
        <v>0.69682870370370376</v>
      </c>
      <c r="V3145" s="19">
        <v>4.2969350000000003E-2</v>
      </c>
      <c r="AB3145" t="s">
        <v>86</v>
      </c>
      <c r="AC3145" t="str">
        <f t="shared" si="68"/>
        <v>h-4SO-C10</v>
      </c>
      <c r="AF3145" t="s">
        <v>126</v>
      </c>
    </row>
    <row r="3146" spans="1:37" x14ac:dyDescent="0.25">
      <c r="A3146">
        <v>69</v>
      </c>
      <c r="B3146" t="s">
        <v>229</v>
      </c>
      <c r="C3146" t="s">
        <v>201</v>
      </c>
      <c r="G3146" s="1" t="s">
        <v>78</v>
      </c>
      <c r="I3146" s="1" t="s">
        <v>220</v>
      </c>
      <c r="J3146">
        <v>4</v>
      </c>
      <c r="K3146" t="s">
        <v>954</v>
      </c>
      <c r="L3146">
        <v>7000</v>
      </c>
      <c r="S3146" s="74">
        <v>7.8120000000000003</v>
      </c>
      <c r="U3146" s="18">
        <v>0.69767361111111104</v>
      </c>
      <c r="V3146" s="19">
        <v>4.1900920000000001E-2</v>
      </c>
      <c r="AB3146" t="s">
        <v>86</v>
      </c>
      <c r="AC3146" t="str">
        <f t="shared" si="68"/>
        <v>h-4SO-G9</v>
      </c>
      <c r="AF3146" t="s">
        <v>159</v>
      </c>
    </row>
    <row r="3147" spans="1:37" x14ac:dyDescent="0.25">
      <c r="A3147">
        <v>70</v>
      </c>
      <c r="B3147" t="s">
        <v>229</v>
      </c>
      <c r="C3147" t="s">
        <v>201</v>
      </c>
      <c r="G3147" s="1" t="s">
        <v>78</v>
      </c>
      <c r="I3147" s="1" t="s">
        <v>220</v>
      </c>
      <c r="J3147">
        <v>4</v>
      </c>
      <c r="K3147" t="s">
        <v>954</v>
      </c>
      <c r="L3147">
        <v>7000</v>
      </c>
      <c r="S3147" s="74">
        <v>4.7050000000000001</v>
      </c>
      <c r="U3147" s="18">
        <v>0.69871527777777775</v>
      </c>
      <c r="V3147" s="19">
        <v>6.7045729999999998E-2</v>
      </c>
      <c r="AB3147" t="s">
        <v>85</v>
      </c>
      <c r="AC3147" t="str">
        <f t="shared" si="68"/>
        <v>h-4RT-F2</v>
      </c>
      <c r="AF3147" t="s">
        <v>370</v>
      </c>
    </row>
    <row r="3148" spans="1:37" x14ac:dyDescent="0.25">
      <c r="A3148">
        <v>71</v>
      </c>
      <c r="B3148" t="s">
        <v>229</v>
      </c>
      <c r="C3148" t="s">
        <v>201</v>
      </c>
      <c r="G3148" s="1" t="s">
        <v>78</v>
      </c>
      <c r="I3148" s="1" t="s">
        <v>220</v>
      </c>
      <c r="J3148">
        <v>4</v>
      </c>
      <c r="K3148" t="s">
        <v>954</v>
      </c>
      <c r="L3148">
        <v>7000</v>
      </c>
      <c r="S3148" s="74">
        <v>9.1319999999999997</v>
      </c>
      <c r="U3148" s="18">
        <v>0.69969907407407417</v>
      </c>
      <c r="V3148">
        <v>7.7621300000000004E-2</v>
      </c>
      <c r="AB3148" t="s">
        <v>85</v>
      </c>
      <c r="AC3148" t="str">
        <f t="shared" si="68"/>
        <v>h-4RT-B1</v>
      </c>
      <c r="AF3148" t="s">
        <v>169</v>
      </c>
    </row>
    <row r="3149" spans="1:37" x14ac:dyDescent="0.25">
      <c r="A3149">
        <v>72</v>
      </c>
      <c r="B3149" t="s">
        <v>229</v>
      </c>
      <c r="C3149" t="s">
        <v>201</v>
      </c>
      <c r="G3149" s="1" t="s">
        <v>78</v>
      </c>
      <c r="I3149" s="1" t="s">
        <v>220</v>
      </c>
      <c r="J3149">
        <v>4</v>
      </c>
      <c r="K3149" t="s">
        <v>954</v>
      </c>
      <c r="L3149">
        <v>7000</v>
      </c>
      <c r="S3149" s="74">
        <v>7.8049999999999997</v>
      </c>
      <c r="U3149" s="18">
        <v>0.70046296296296295</v>
      </c>
      <c r="V3149" s="19">
        <v>8.9134749999999999E-2</v>
      </c>
      <c r="AB3149" t="s">
        <v>86</v>
      </c>
      <c r="AC3149" t="str">
        <f t="shared" si="68"/>
        <v>h-4SO-H7</v>
      </c>
      <c r="AF3149" t="s">
        <v>286</v>
      </c>
    </row>
    <row r="3150" spans="1:37" x14ac:dyDescent="0.25">
      <c r="A3150">
        <v>73</v>
      </c>
      <c r="B3150" t="s">
        <v>229</v>
      </c>
      <c r="C3150" t="s">
        <v>201</v>
      </c>
      <c r="G3150" s="1" t="s">
        <v>78</v>
      </c>
      <c r="I3150" s="1" t="s">
        <v>220</v>
      </c>
      <c r="J3150">
        <v>4</v>
      </c>
      <c r="K3150" t="s">
        <v>954</v>
      </c>
      <c r="L3150">
        <v>7000</v>
      </c>
      <c r="S3150" s="74">
        <v>7.1449999999999996</v>
      </c>
      <c r="U3150" s="18">
        <v>0.7012152777777777</v>
      </c>
      <c r="V3150" s="19">
        <v>7.9726480000000002E-2</v>
      </c>
      <c r="AB3150" t="s">
        <v>85</v>
      </c>
      <c r="AC3150" t="str">
        <f t="shared" si="68"/>
        <v>h-4RT-F11</v>
      </c>
      <c r="AF3150" t="s">
        <v>158</v>
      </c>
    </row>
    <row r="3151" spans="1:37" x14ac:dyDescent="0.25">
      <c r="A3151">
        <v>74</v>
      </c>
      <c r="B3151" t="s">
        <v>229</v>
      </c>
      <c r="C3151" t="s">
        <v>201</v>
      </c>
      <c r="G3151" s="1" t="s">
        <v>78</v>
      </c>
      <c r="I3151" s="1" t="s">
        <v>220</v>
      </c>
      <c r="J3151">
        <v>4</v>
      </c>
      <c r="K3151" t="s">
        <v>954</v>
      </c>
      <c r="L3151">
        <v>7000</v>
      </c>
      <c r="S3151" s="74">
        <v>6.6459999999999999</v>
      </c>
      <c r="U3151" s="18">
        <v>0.70192129629629629</v>
      </c>
      <c r="V3151" s="19">
        <v>7.5738150000000004E-2</v>
      </c>
      <c r="AB3151" t="s">
        <v>86</v>
      </c>
      <c r="AC3151" t="str">
        <f t="shared" si="68"/>
        <v>h-4SO-E7</v>
      </c>
      <c r="AF3151" t="s">
        <v>131</v>
      </c>
    </row>
    <row r="3152" spans="1:37" x14ac:dyDescent="0.25">
      <c r="A3152">
        <v>75</v>
      </c>
      <c r="B3152" t="s">
        <v>229</v>
      </c>
      <c r="C3152" t="s">
        <v>201</v>
      </c>
      <c r="G3152" s="1" t="s">
        <v>78</v>
      </c>
      <c r="I3152" s="1" t="s">
        <v>220</v>
      </c>
      <c r="J3152">
        <v>4</v>
      </c>
      <c r="K3152" t="s">
        <v>954</v>
      </c>
      <c r="L3152">
        <v>7000</v>
      </c>
      <c r="S3152" s="74">
        <v>10.664</v>
      </c>
      <c r="U3152" s="18">
        <v>0.70262731481481477</v>
      </c>
      <c r="V3152" s="19">
        <v>7.179307E-2</v>
      </c>
      <c r="AB3152" t="s">
        <v>85</v>
      </c>
      <c r="AC3152" t="str">
        <f t="shared" si="68"/>
        <v>h-4RT-E4</v>
      </c>
      <c r="AF3152" t="s">
        <v>304</v>
      </c>
    </row>
    <row r="3153" spans="1:49" x14ac:dyDescent="0.25">
      <c r="A3153">
        <v>76</v>
      </c>
      <c r="B3153" t="s">
        <v>229</v>
      </c>
      <c r="C3153" t="s">
        <v>608</v>
      </c>
      <c r="G3153" s="1" t="s">
        <v>78</v>
      </c>
      <c r="I3153" s="1" t="s">
        <v>220</v>
      </c>
      <c r="J3153">
        <v>4</v>
      </c>
      <c r="K3153" t="s">
        <v>954</v>
      </c>
      <c r="L3153">
        <v>7000</v>
      </c>
    </row>
    <row r="3154" spans="1:49" x14ac:dyDescent="0.25">
      <c r="A3154">
        <v>77</v>
      </c>
      <c r="B3154" t="s">
        <v>229</v>
      </c>
      <c r="C3154" t="s">
        <v>608</v>
      </c>
      <c r="G3154" s="1" t="s">
        <v>78</v>
      </c>
      <c r="I3154" s="1" t="s">
        <v>220</v>
      </c>
      <c r="J3154">
        <v>4</v>
      </c>
      <c r="K3154" t="s">
        <v>954</v>
      </c>
      <c r="L3154">
        <v>7000</v>
      </c>
      <c r="T3154" s="53">
        <v>0.41597222222222219</v>
      </c>
      <c r="U3154" s="18">
        <v>0.70335648148148155</v>
      </c>
      <c r="V3154" s="19">
        <v>8.5669160000000008E-3</v>
      </c>
    </row>
    <row r="3155" spans="1:49" x14ac:dyDescent="0.25">
      <c r="A3155">
        <v>51</v>
      </c>
      <c r="B3155" t="s">
        <v>293</v>
      </c>
      <c r="C3155" t="s">
        <v>201</v>
      </c>
      <c r="G3155" s="1" t="s">
        <v>78</v>
      </c>
      <c r="I3155" s="1" t="s">
        <v>220</v>
      </c>
      <c r="J3155">
        <v>4</v>
      </c>
      <c r="K3155" t="s">
        <v>954</v>
      </c>
      <c r="L3155">
        <v>6262</v>
      </c>
      <c r="S3155" s="74">
        <v>12.147</v>
      </c>
      <c r="T3155" s="53">
        <v>0.41597222222222219</v>
      </c>
      <c r="U3155" s="18">
        <v>0.68256944444444445</v>
      </c>
      <c r="V3155" s="19">
        <v>7.0642490000000002E-2</v>
      </c>
      <c r="AB3155" t="s">
        <v>85</v>
      </c>
      <c r="AC3155" t="str">
        <f t="shared" ref="AC3155:AC3179" si="69">"h-4"&amp;AB3155&amp;"-"&amp;AF3155</f>
        <v>h-4RT-B10</v>
      </c>
      <c r="AF3155" t="s">
        <v>154</v>
      </c>
    </row>
    <row r="3156" spans="1:49" x14ac:dyDescent="0.25">
      <c r="A3156">
        <v>52</v>
      </c>
      <c r="B3156" t="s">
        <v>293</v>
      </c>
      <c r="C3156" t="s">
        <v>201</v>
      </c>
      <c r="G3156" s="1" t="s">
        <v>78</v>
      </c>
      <c r="I3156" s="1" t="s">
        <v>220</v>
      </c>
      <c r="J3156">
        <v>4</v>
      </c>
      <c r="K3156" t="s">
        <v>954</v>
      </c>
      <c r="L3156">
        <v>6262</v>
      </c>
      <c r="S3156" s="74">
        <v>9.109</v>
      </c>
      <c r="U3156" s="18">
        <v>0.68351851851851853</v>
      </c>
      <c r="V3156">
        <v>0.14016529999999999</v>
      </c>
      <c r="AB3156" t="s">
        <v>85</v>
      </c>
      <c r="AC3156" t="str">
        <f t="shared" si="69"/>
        <v>h-4RT-A12</v>
      </c>
      <c r="AF3156" t="s">
        <v>284</v>
      </c>
    </row>
    <row r="3157" spans="1:49" x14ac:dyDescent="0.25">
      <c r="A3157">
        <v>53</v>
      </c>
      <c r="B3157" t="s">
        <v>293</v>
      </c>
      <c r="C3157" t="s">
        <v>201</v>
      </c>
      <c r="G3157" s="1" t="s">
        <v>78</v>
      </c>
      <c r="I3157" s="1" t="s">
        <v>220</v>
      </c>
      <c r="J3157">
        <v>4</v>
      </c>
      <c r="K3157" t="s">
        <v>954</v>
      </c>
      <c r="L3157">
        <v>6262</v>
      </c>
      <c r="S3157" s="74">
        <v>6.3780000000000001</v>
      </c>
      <c r="U3157" s="18">
        <v>0.68429398148148157</v>
      </c>
      <c r="V3157">
        <v>0.1541952</v>
      </c>
      <c r="AB3157" t="s">
        <v>86</v>
      </c>
      <c r="AC3157" t="str">
        <f t="shared" si="69"/>
        <v>h-4SO-H10</v>
      </c>
      <c r="AF3157" t="s">
        <v>174</v>
      </c>
    </row>
    <row r="3158" spans="1:49" x14ac:dyDescent="0.25">
      <c r="A3158">
        <v>54</v>
      </c>
      <c r="B3158" t="s">
        <v>293</v>
      </c>
      <c r="C3158" t="s">
        <v>201</v>
      </c>
      <c r="G3158" s="1" t="s">
        <v>78</v>
      </c>
      <c r="I3158" s="1" t="s">
        <v>220</v>
      </c>
      <c r="J3158">
        <v>4</v>
      </c>
      <c r="K3158" t="s">
        <v>954</v>
      </c>
      <c r="L3158">
        <v>6262</v>
      </c>
      <c r="S3158" s="74">
        <v>6.9509999999999996</v>
      </c>
      <c r="U3158" s="18">
        <v>0.68512731481481481</v>
      </c>
      <c r="V3158" s="19">
        <v>8.3925009999999994E-2</v>
      </c>
      <c r="AB3158" t="s">
        <v>85</v>
      </c>
      <c r="AC3158" t="str">
        <f t="shared" si="69"/>
        <v>h-4RT-D2</v>
      </c>
      <c r="AF3158" t="s">
        <v>172</v>
      </c>
    </row>
    <row r="3159" spans="1:49" x14ac:dyDescent="0.25">
      <c r="A3159">
        <v>55</v>
      </c>
      <c r="B3159" t="s">
        <v>293</v>
      </c>
      <c r="C3159" t="s">
        <v>201</v>
      </c>
      <c r="G3159" s="1" t="s">
        <v>78</v>
      </c>
      <c r="I3159" s="1" t="s">
        <v>220</v>
      </c>
      <c r="J3159">
        <v>4</v>
      </c>
      <c r="K3159" t="s">
        <v>954</v>
      </c>
      <c r="L3159">
        <v>6262</v>
      </c>
      <c r="S3159" s="74">
        <v>5.5419999999999998</v>
      </c>
      <c r="U3159" s="18">
        <v>0.68603009259259251</v>
      </c>
      <c r="V3159">
        <v>0.136436</v>
      </c>
      <c r="AB3159" t="s">
        <v>86</v>
      </c>
      <c r="AC3159" t="str">
        <f t="shared" si="69"/>
        <v>h-4SO-F2</v>
      </c>
      <c r="AF3159" t="s">
        <v>370</v>
      </c>
    </row>
    <row r="3160" spans="1:49" x14ac:dyDescent="0.25">
      <c r="A3160">
        <v>56</v>
      </c>
      <c r="B3160" t="s">
        <v>293</v>
      </c>
      <c r="C3160" t="s">
        <v>201</v>
      </c>
      <c r="G3160" s="1" t="s">
        <v>78</v>
      </c>
      <c r="I3160" s="1" t="s">
        <v>220</v>
      </c>
      <c r="J3160">
        <v>4</v>
      </c>
      <c r="K3160" t="s">
        <v>954</v>
      </c>
      <c r="L3160">
        <v>6262</v>
      </c>
      <c r="S3160" s="74">
        <v>3.8839999999999999</v>
      </c>
      <c r="U3160" s="18">
        <v>0.68679398148148152</v>
      </c>
      <c r="V3160">
        <v>0.1225405</v>
      </c>
      <c r="AB3160" t="s">
        <v>85</v>
      </c>
      <c r="AC3160" t="str">
        <f t="shared" si="69"/>
        <v>h-4RT-D5</v>
      </c>
      <c r="AF3160" t="s">
        <v>251</v>
      </c>
    </row>
    <row r="3161" spans="1:49" x14ac:dyDescent="0.25">
      <c r="A3161">
        <v>57</v>
      </c>
      <c r="B3161" t="s">
        <v>293</v>
      </c>
      <c r="C3161" t="s">
        <v>201</v>
      </c>
      <c r="G3161" s="1" t="s">
        <v>78</v>
      </c>
      <c r="I3161" s="1" t="s">
        <v>220</v>
      </c>
      <c r="J3161">
        <v>4</v>
      </c>
      <c r="K3161" t="s">
        <v>954</v>
      </c>
      <c r="L3161">
        <v>6262</v>
      </c>
      <c r="S3161" s="74">
        <v>9.81</v>
      </c>
      <c r="U3161" s="18">
        <v>0.68761574074074072</v>
      </c>
      <c r="V3161">
        <v>0.11658259999999999</v>
      </c>
      <c r="AB3161" t="s">
        <v>85</v>
      </c>
      <c r="AC3161" t="str">
        <f t="shared" si="69"/>
        <v>h-4RT-A10</v>
      </c>
      <c r="AF3161" t="s">
        <v>138</v>
      </c>
    </row>
    <row r="3162" spans="1:49" x14ac:dyDescent="0.25">
      <c r="A3162">
        <v>58</v>
      </c>
      <c r="B3162" t="s">
        <v>293</v>
      </c>
      <c r="C3162" t="s">
        <v>201</v>
      </c>
      <c r="G3162" s="1" t="s">
        <v>78</v>
      </c>
      <c r="I3162" s="1" t="s">
        <v>220</v>
      </c>
      <c r="J3162">
        <v>4</v>
      </c>
      <c r="K3162" t="s">
        <v>954</v>
      </c>
      <c r="L3162">
        <v>6262</v>
      </c>
      <c r="S3162" s="74">
        <v>4.9939999999999998</v>
      </c>
      <c r="U3162" s="18">
        <v>0.68839120370370377</v>
      </c>
      <c r="V3162">
        <v>0.109236</v>
      </c>
      <c r="AB3162" t="s">
        <v>85</v>
      </c>
      <c r="AC3162" t="str">
        <f t="shared" si="69"/>
        <v>h-4RT-E10</v>
      </c>
      <c r="AF3162" t="s">
        <v>248</v>
      </c>
    </row>
    <row r="3163" spans="1:49" x14ac:dyDescent="0.25">
      <c r="A3163">
        <v>59</v>
      </c>
      <c r="B3163" t="s">
        <v>293</v>
      </c>
      <c r="C3163" t="s">
        <v>201</v>
      </c>
      <c r="G3163" s="1" t="s">
        <v>78</v>
      </c>
      <c r="I3163" s="1" t="s">
        <v>220</v>
      </c>
      <c r="J3163">
        <v>4</v>
      </c>
      <c r="K3163" t="s">
        <v>954</v>
      </c>
      <c r="L3163">
        <v>6262</v>
      </c>
      <c r="S3163" s="74">
        <v>7.9130000000000003</v>
      </c>
      <c r="U3163" s="18">
        <v>0.6891087962962964</v>
      </c>
      <c r="V3163">
        <v>0.1444648</v>
      </c>
      <c r="AB3163" t="s">
        <v>86</v>
      </c>
      <c r="AC3163" t="str">
        <f t="shared" si="69"/>
        <v>h-4SO-E4</v>
      </c>
      <c r="AF3163" t="s">
        <v>304</v>
      </c>
    </row>
    <row r="3164" spans="1:49" x14ac:dyDescent="0.25">
      <c r="A3164">
        <v>60</v>
      </c>
      <c r="B3164" t="s">
        <v>293</v>
      </c>
      <c r="C3164" t="s">
        <v>201</v>
      </c>
      <c r="G3164" s="1" t="s">
        <v>78</v>
      </c>
      <c r="I3164" s="1" t="s">
        <v>220</v>
      </c>
      <c r="J3164">
        <v>4</v>
      </c>
      <c r="K3164" t="s">
        <v>954</v>
      </c>
      <c r="L3164">
        <v>6262</v>
      </c>
      <c r="S3164" s="74">
        <v>4.9189999999999996</v>
      </c>
      <c r="U3164" s="18">
        <v>0.68995370370370368</v>
      </c>
      <c r="V3164">
        <v>1.704375</v>
      </c>
      <c r="AB3164" t="s">
        <v>85</v>
      </c>
      <c r="AC3164" t="str">
        <f t="shared" si="69"/>
        <v>h-4RT-F1</v>
      </c>
      <c r="AD3164" s="8">
        <v>43400</v>
      </c>
      <c r="AE3164">
        <v>33</v>
      </c>
      <c r="AF3164" t="s">
        <v>157</v>
      </c>
      <c r="AG3164" t="s">
        <v>956</v>
      </c>
      <c r="AH3164" s="8">
        <v>43400</v>
      </c>
      <c r="AI3164">
        <v>18</v>
      </c>
      <c r="AJ3164">
        <v>1</v>
      </c>
      <c r="AK3164" s="53">
        <v>0.74652777777777779</v>
      </c>
      <c r="AL3164" s="8">
        <v>43408</v>
      </c>
      <c r="AM3164" s="53">
        <v>0.85416666666666663</v>
      </c>
      <c r="AO3164">
        <v>6</v>
      </c>
      <c r="AP3164">
        <v>8</v>
      </c>
      <c r="AQ3164" s="8">
        <v>43408</v>
      </c>
      <c r="AR3164" s="53">
        <v>0.85416666666666663</v>
      </c>
      <c r="AS3164" s="8">
        <v>43483</v>
      </c>
      <c r="AT3164" s="53">
        <v>0.85416666666666663</v>
      </c>
      <c r="AV3164" s="8">
        <v>43483</v>
      </c>
      <c r="AW3164">
        <v>0</v>
      </c>
    </row>
    <row r="3165" spans="1:49" x14ac:dyDescent="0.25">
      <c r="A3165">
        <v>61</v>
      </c>
      <c r="B3165" t="s">
        <v>293</v>
      </c>
      <c r="C3165" t="s">
        <v>201</v>
      </c>
      <c r="G3165" s="1" t="s">
        <v>78</v>
      </c>
      <c r="I3165" s="1" t="s">
        <v>220</v>
      </c>
      <c r="J3165">
        <v>4</v>
      </c>
      <c r="K3165" t="s">
        <v>954</v>
      </c>
      <c r="L3165">
        <v>6262</v>
      </c>
      <c r="S3165" s="74">
        <v>6.6020000000000003</v>
      </c>
      <c r="U3165" s="18">
        <v>0.69093749999999998</v>
      </c>
      <c r="V3165">
        <v>1.736426</v>
      </c>
      <c r="AB3165" t="s">
        <v>86</v>
      </c>
      <c r="AC3165" t="str">
        <f t="shared" si="69"/>
        <v>h-4SO-G7</v>
      </c>
      <c r="AF3165" t="s">
        <v>136</v>
      </c>
    </row>
    <row r="3166" spans="1:49" x14ac:dyDescent="0.25">
      <c r="A3166">
        <v>62</v>
      </c>
      <c r="B3166" t="s">
        <v>293</v>
      </c>
      <c r="C3166" t="s">
        <v>201</v>
      </c>
      <c r="G3166" s="1" t="s">
        <v>78</v>
      </c>
      <c r="I3166" s="1" t="s">
        <v>220</v>
      </c>
      <c r="J3166">
        <v>4</v>
      </c>
      <c r="K3166" t="s">
        <v>954</v>
      </c>
      <c r="L3166">
        <v>6262</v>
      </c>
      <c r="S3166" s="74">
        <v>6.9589999999999996</v>
      </c>
      <c r="U3166" s="18">
        <v>0.6918981481481481</v>
      </c>
      <c r="V3166">
        <v>0.27777429999999997</v>
      </c>
      <c r="AB3166" t="s">
        <v>86</v>
      </c>
      <c r="AC3166" t="str">
        <f t="shared" si="69"/>
        <v>h-4SO-C8</v>
      </c>
      <c r="AF3166" t="s">
        <v>238</v>
      </c>
    </row>
    <row r="3167" spans="1:49" x14ac:dyDescent="0.25">
      <c r="A3167">
        <v>63</v>
      </c>
      <c r="B3167" t="s">
        <v>293</v>
      </c>
      <c r="C3167" t="s">
        <v>201</v>
      </c>
      <c r="G3167" s="1" t="s">
        <v>78</v>
      </c>
      <c r="I3167" s="1" t="s">
        <v>220</v>
      </c>
      <c r="J3167">
        <v>4</v>
      </c>
      <c r="K3167" t="s">
        <v>954</v>
      </c>
      <c r="L3167">
        <v>6262</v>
      </c>
      <c r="S3167" s="74">
        <v>9.8000000000000007</v>
      </c>
      <c r="U3167" s="18">
        <v>0.69271990740740741</v>
      </c>
      <c r="V3167">
        <v>9.0781000000000001E-2</v>
      </c>
      <c r="AB3167" t="s">
        <v>86</v>
      </c>
      <c r="AC3167" t="str">
        <f t="shared" si="69"/>
        <v>h-4SO-F1</v>
      </c>
      <c r="AF3167" t="s">
        <v>157</v>
      </c>
    </row>
    <row r="3168" spans="1:49" x14ac:dyDescent="0.25">
      <c r="A3168">
        <v>64</v>
      </c>
      <c r="B3168" t="s">
        <v>293</v>
      </c>
      <c r="C3168" t="s">
        <v>201</v>
      </c>
      <c r="G3168" s="1" t="s">
        <v>78</v>
      </c>
      <c r="I3168" s="1" t="s">
        <v>220</v>
      </c>
      <c r="J3168">
        <v>4</v>
      </c>
      <c r="K3168" t="s">
        <v>954</v>
      </c>
      <c r="L3168">
        <v>6262</v>
      </c>
      <c r="S3168" s="74">
        <v>7.9489999999999998</v>
      </c>
      <c r="U3168" s="18">
        <v>0.69349537037037035</v>
      </c>
      <c r="V3168">
        <v>0.1649042</v>
      </c>
      <c r="AB3168" t="s">
        <v>85</v>
      </c>
      <c r="AC3168" t="str">
        <f t="shared" si="69"/>
        <v>h-4RT-E8</v>
      </c>
      <c r="AF3168" t="s">
        <v>292</v>
      </c>
    </row>
    <row r="3169" spans="1:49" x14ac:dyDescent="0.25">
      <c r="A3169">
        <v>65</v>
      </c>
      <c r="B3169" t="s">
        <v>293</v>
      </c>
      <c r="C3169" t="s">
        <v>201</v>
      </c>
      <c r="G3169" s="1" t="s">
        <v>78</v>
      </c>
      <c r="I3169" s="1" t="s">
        <v>220</v>
      </c>
      <c r="J3169">
        <v>4</v>
      </c>
      <c r="K3169" t="s">
        <v>954</v>
      </c>
      <c r="L3169">
        <v>6262</v>
      </c>
      <c r="S3169" s="74">
        <v>8.6929999999999996</v>
      </c>
      <c r="U3169" s="18">
        <v>0.69443287037037038</v>
      </c>
      <c r="V3169">
        <v>0.1359802</v>
      </c>
      <c r="AB3169" t="s">
        <v>86</v>
      </c>
      <c r="AC3169" t="str">
        <f t="shared" si="69"/>
        <v>h-4SO-E3</v>
      </c>
      <c r="AF3169" t="s">
        <v>179</v>
      </c>
    </row>
    <row r="3170" spans="1:49" x14ac:dyDescent="0.25">
      <c r="A3170">
        <v>66</v>
      </c>
      <c r="B3170" t="s">
        <v>293</v>
      </c>
      <c r="C3170" t="s">
        <v>201</v>
      </c>
      <c r="G3170" s="1" t="s">
        <v>78</v>
      </c>
      <c r="I3170" s="1" t="s">
        <v>220</v>
      </c>
      <c r="J3170">
        <v>4</v>
      </c>
      <c r="K3170" t="s">
        <v>954</v>
      </c>
      <c r="L3170">
        <v>6262</v>
      </c>
      <c r="S3170" s="74">
        <v>11.021000000000001</v>
      </c>
      <c r="U3170" s="18">
        <v>0.69523148148148151</v>
      </c>
      <c r="V3170">
        <v>0.15898509999999999</v>
      </c>
      <c r="AB3170" t="s">
        <v>86</v>
      </c>
      <c r="AC3170" t="str">
        <f t="shared" si="69"/>
        <v>h-4SO-E5</v>
      </c>
      <c r="AF3170" t="s">
        <v>305</v>
      </c>
    </row>
    <row r="3171" spans="1:49" x14ac:dyDescent="0.25">
      <c r="A3171">
        <v>67</v>
      </c>
      <c r="B3171" t="s">
        <v>293</v>
      </c>
      <c r="C3171" t="s">
        <v>201</v>
      </c>
      <c r="G3171" s="1" t="s">
        <v>78</v>
      </c>
      <c r="I3171" s="1" t="s">
        <v>220</v>
      </c>
      <c r="J3171">
        <v>4</v>
      </c>
      <c r="K3171" t="s">
        <v>954</v>
      </c>
      <c r="L3171">
        <v>6262</v>
      </c>
      <c r="S3171" s="74">
        <v>10.587</v>
      </c>
      <c r="U3171" s="18">
        <v>0.69600694444444444</v>
      </c>
      <c r="V3171" s="19">
        <v>8.9962159999999999E-2</v>
      </c>
      <c r="AB3171" t="s">
        <v>86</v>
      </c>
      <c r="AC3171" t="str">
        <f t="shared" si="69"/>
        <v>h-4SO-H1</v>
      </c>
      <c r="AF3171" t="s">
        <v>239</v>
      </c>
    </row>
    <row r="3172" spans="1:49" x14ac:dyDescent="0.25">
      <c r="A3172">
        <v>68</v>
      </c>
      <c r="B3172" t="s">
        <v>293</v>
      </c>
      <c r="C3172" t="s">
        <v>201</v>
      </c>
      <c r="G3172" s="1" t="s">
        <v>78</v>
      </c>
      <c r="I3172" s="1" t="s">
        <v>220</v>
      </c>
      <c r="J3172">
        <v>4</v>
      </c>
      <c r="K3172" t="s">
        <v>954</v>
      </c>
      <c r="L3172">
        <v>6262</v>
      </c>
      <c r="S3172" s="74">
        <v>6.0350000000000001</v>
      </c>
      <c r="U3172" s="18">
        <v>0.69682870370370376</v>
      </c>
      <c r="V3172">
        <v>0.1873853</v>
      </c>
      <c r="AB3172" t="s">
        <v>85</v>
      </c>
      <c r="AC3172" t="str">
        <f t="shared" si="69"/>
        <v>h-4RT-G12</v>
      </c>
      <c r="AF3172" t="s">
        <v>147</v>
      </c>
    </row>
    <row r="3173" spans="1:49" x14ac:dyDescent="0.25">
      <c r="A3173">
        <v>69</v>
      </c>
      <c r="B3173" t="s">
        <v>293</v>
      </c>
      <c r="C3173" t="s">
        <v>201</v>
      </c>
      <c r="G3173" s="1" t="s">
        <v>78</v>
      </c>
      <c r="I3173" s="1" t="s">
        <v>220</v>
      </c>
      <c r="J3173">
        <v>4</v>
      </c>
      <c r="K3173" t="s">
        <v>954</v>
      </c>
      <c r="L3173">
        <v>6262</v>
      </c>
      <c r="S3173" s="74">
        <v>5.3540000000000001</v>
      </c>
      <c r="U3173" s="18">
        <v>0.69767361111111104</v>
      </c>
      <c r="V3173" s="19">
        <v>8.8370130000000005E-2</v>
      </c>
      <c r="AB3173" t="s">
        <v>86</v>
      </c>
      <c r="AC3173" t="str">
        <f t="shared" si="69"/>
        <v>h-4SO-G3</v>
      </c>
      <c r="AF3173" t="s">
        <v>139</v>
      </c>
    </row>
    <row r="3174" spans="1:49" x14ac:dyDescent="0.25">
      <c r="A3174">
        <v>70</v>
      </c>
      <c r="B3174" t="s">
        <v>293</v>
      </c>
      <c r="C3174" t="s">
        <v>201</v>
      </c>
      <c r="G3174" s="1" t="s">
        <v>78</v>
      </c>
      <c r="I3174" s="1" t="s">
        <v>220</v>
      </c>
      <c r="J3174">
        <v>4</v>
      </c>
      <c r="K3174" t="s">
        <v>954</v>
      </c>
      <c r="L3174">
        <v>6262</v>
      </c>
      <c r="S3174" s="74">
        <v>10.218</v>
      </c>
      <c r="U3174" s="18">
        <v>0.69871527777777775</v>
      </c>
      <c r="V3174">
        <v>0.115618</v>
      </c>
      <c r="AB3174" t="s">
        <v>86</v>
      </c>
      <c r="AC3174" t="str">
        <f t="shared" si="69"/>
        <v>h-4SO-F12</v>
      </c>
      <c r="AF3174" t="s">
        <v>121</v>
      </c>
    </row>
    <row r="3175" spans="1:49" x14ac:dyDescent="0.25">
      <c r="A3175">
        <v>71</v>
      </c>
      <c r="B3175" t="s">
        <v>293</v>
      </c>
      <c r="C3175" t="s">
        <v>201</v>
      </c>
      <c r="G3175" s="1" t="s">
        <v>78</v>
      </c>
      <c r="I3175" s="1" t="s">
        <v>220</v>
      </c>
      <c r="J3175">
        <v>4</v>
      </c>
      <c r="K3175" t="s">
        <v>954</v>
      </c>
      <c r="L3175">
        <v>6262</v>
      </c>
      <c r="S3175" s="74">
        <v>9.0440000000000005</v>
      </c>
      <c r="U3175" s="18">
        <v>0.69969907407407417</v>
      </c>
      <c r="V3175">
        <v>0.15749350000000001</v>
      </c>
      <c r="AB3175" t="s">
        <v>85</v>
      </c>
      <c r="AC3175" t="str">
        <f t="shared" si="69"/>
        <v>h-4RT-C9</v>
      </c>
      <c r="AF3175" t="s">
        <v>176</v>
      </c>
    </row>
    <row r="3176" spans="1:49" x14ac:dyDescent="0.25">
      <c r="A3176">
        <v>72</v>
      </c>
      <c r="B3176" t="s">
        <v>293</v>
      </c>
      <c r="C3176" t="s">
        <v>201</v>
      </c>
      <c r="G3176" s="1" t="s">
        <v>78</v>
      </c>
      <c r="I3176" s="1" t="s">
        <v>220</v>
      </c>
      <c r="J3176">
        <v>4</v>
      </c>
      <c r="K3176" t="s">
        <v>954</v>
      </c>
      <c r="L3176">
        <v>6262</v>
      </c>
      <c r="S3176" s="74">
        <v>11.08</v>
      </c>
      <c r="U3176" s="18">
        <v>0.70046296296296295</v>
      </c>
      <c r="V3176">
        <v>0.1474403</v>
      </c>
      <c r="AB3176" t="s">
        <v>85</v>
      </c>
      <c r="AC3176" t="str">
        <f t="shared" si="69"/>
        <v>h-4RT-G5</v>
      </c>
      <c r="AF3176" t="s">
        <v>337</v>
      </c>
    </row>
    <row r="3177" spans="1:49" x14ac:dyDescent="0.25">
      <c r="A3177">
        <v>73</v>
      </c>
      <c r="B3177" t="s">
        <v>293</v>
      </c>
      <c r="C3177" t="s">
        <v>201</v>
      </c>
      <c r="G3177" s="1" t="s">
        <v>78</v>
      </c>
      <c r="I3177" s="1" t="s">
        <v>220</v>
      </c>
      <c r="J3177">
        <v>4</v>
      </c>
      <c r="K3177" t="s">
        <v>954</v>
      </c>
      <c r="L3177">
        <v>6262</v>
      </c>
      <c r="S3177" s="74">
        <v>6.9630000000000001</v>
      </c>
      <c r="U3177" s="18">
        <v>0.7012152777777777</v>
      </c>
      <c r="V3177" s="19">
        <v>7.5755950000000002E-2</v>
      </c>
      <c r="AB3177" t="s">
        <v>85</v>
      </c>
      <c r="AC3177" t="str">
        <f t="shared" si="69"/>
        <v>h-4RT-D10</v>
      </c>
      <c r="AD3177" s="8">
        <v>43448</v>
      </c>
      <c r="AE3177" s="83">
        <f>AD3177-I3177</f>
        <v>81</v>
      </c>
      <c r="AF3177" t="s">
        <v>371</v>
      </c>
      <c r="AG3177" t="s">
        <v>956</v>
      </c>
      <c r="AH3177" s="8">
        <v>43448</v>
      </c>
      <c r="AI3177">
        <v>15</v>
      </c>
      <c r="AJ3177">
        <v>1</v>
      </c>
      <c r="AK3177" s="53">
        <v>0.59027777777777779</v>
      </c>
      <c r="AL3177" s="8">
        <v>43460</v>
      </c>
      <c r="AM3177" s="53">
        <v>0.83333333333333337</v>
      </c>
      <c r="AO3177">
        <v>3</v>
      </c>
      <c r="AP3177">
        <v>22</v>
      </c>
      <c r="AQ3177" s="8">
        <v>43460</v>
      </c>
      <c r="AR3177" s="53">
        <v>0.83333333333333337</v>
      </c>
      <c r="AS3177" s="8">
        <v>43483</v>
      </c>
      <c r="AT3177" s="53">
        <v>0.85416666666666663</v>
      </c>
      <c r="AV3177" s="8">
        <v>43483</v>
      </c>
      <c r="AW3177">
        <v>0</v>
      </c>
    </row>
    <row r="3178" spans="1:49" x14ac:dyDescent="0.25">
      <c r="A3178">
        <v>74</v>
      </c>
      <c r="B3178" t="s">
        <v>293</v>
      </c>
      <c r="C3178" t="s">
        <v>201</v>
      </c>
      <c r="G3178" s="1" t="s">
        <v>78</v>
      </c>
      <c r="I3178" s="1" t="s">
        <v>220</v>
      </c>
      <c r="J3178">
        <v>4</v>
      </c>
      <c r="K3178" t="s">
        <v>954</v>
      </c>
      <c r="L3178">
        <v>6262</v>
      </c>
      <c r="S3178" s="74">
        <v>3.3849999999999998</v>
      </c>
      <c r="U3178" s="18">
        <v>0.70192129629629629</v>
      </c>
      <c r="V3178">
        <v>0.11421099999999999</v>
      </c>
      <c r="AB3178" t="s">
        <v>86</v>
      </c>
      <c r="AC3178" t="str">
        <f t="shared" si="69"/>
        <v>h-4SO-A6</v>
      </c>
      <c r="AF3178" t="s">
        <v>244</v>
      </c>
    </row>
    <row r="3179" spans="1:49" x14ac:dyDescent="0.25">
      <c r="A3179">
        <v>75</v>
      </c>
      <c r="B3179" t="s">
        <v>293</v>
      </c>
      <c r="C3179" t="s">
        <v>201</v>
      </c>
      <c r="G3179" s="1" t="s">
        <v>78</v>
      </c>
      <c r="I3179" s="1" t="s">
        <v>220</v>
      </c>
      <c r="J3179">
        <v>4</v>
      </c>
      <c r="K3179" t="s">
        <v>954</v>
      </c>
      <c r="L3179">
        <v>6262</v>
      </c>
      <c r="S3179" s="74">
        <v>12.66</v>
      </c>
      <c r="U3179" s="18">
        <v>0.70262731481481477</v>
      </c>
      <c r="V3179">
        <v>0.1292692</v>
      </c>
      <c r="AB3179" t="s">
        <v>85</v>
      </c>
      <c r="AC3179" t="str">
        <f t="shared" si="69"/>
        <v>h-4RT-A8</v>
      </c>
      <c r="AF3179" t="s">
        <v>166</v>
      </c>
    </row>
    <row r="3180" spans="1:49" x14ac:dyDescent="0.25">
      <c r="A3180">
        <v>76</v>
      </c>
      <c r="B3180" t="s">
        <v>293</v>
      </c>
      <c r="C3180" t="s">
        <v>608</v>
      </c>
      <c r="G3180" s="1" t="s">
        <v>78</v>
      </c>
      <c r="I3180" s="1" t="s">
        <v>220</v>
      </c>
      <c r="J3180">
        <v>4</v>
      </c>
      <c r="K3180" t="s">
        <v>954</v>
      </c>
      <c r="L3180">
        <v>6262</v>
      </c>
      <c r="U3180" s="18">
        <v>0.70335648148148155</v>
      </c>
      <c r="V3180" s="19">
        <v>1.261136E-2</v>
      </c>
    </row>
    <row r="3181" spans="1:49" x14ac:dyDescent="0.25">
      <c r="A3181">
        <v>77</v>
      </c>
      <c r="B3181" t="s">
        <v>293</v>
      </c>
      <c r="C3181" t="s">
        <v>608</v>
      </c>
      <c r="G3181" s="1" t="s">
        <v>78</v>
      </c>
      <c r="I3181" s="1" t="s">
        <v>220</v>
      </c>
      <c r="J3181">
        <v>4</v>
      </c>
      <c r="K3181" t="s">
        <v>954</v>
      </c>
      <c r="L3181">
        <v>6262</v>
      </c>
      <c r="T3181" s="53">
        <v>0.4201388888888889</v>
      </c>
      <c r="U3181" s="18">
        <v>0.70403935185185185</v>
      </c>
      <c r="V3181" s="19">
        <v>1.5942520000000002E-2</v>
      </c>
    </row>
    <row r="3182" spans="1:49" x14ac:dyDescent="0.25">
      <c r="A3182">
        <v>51</v>
      </c>
      <c r="B3182" t="s">
        <v>293</v>
      </c>
      <c r="C3182" t="s">
        <v>201</v>
      </c>
      <c r="G3182" s="1" t="s">
        <v>78</v>
      </c>
      <c r="I3182" s="1" t="s">
        <v>448</v>
      </c>
      <c r="J3182">
        <v>5</v>
      </c>
      <c r="K3182" t="s">
        <v>954</v>
      </c>
      <c r="L3182">
        <v>6262</v>
      </c>
      <c r="S3182" s="74">
        <v>5.4820000000000002</v>
      </c>
      <c r="T3182" s="53">
        <v>0.80833333333333324</v>
      </c>
      <c r="U3182" s="18">
        <v>0.46681712962962968</v>
      </c>
      <c r="V3182" s="19">
        <v>4.9700000000000001E-2</v>
      </c>
      <c r="AB3182" t="s">
        <v>86</v>
      </c>
      <c r="AC3182" t="str">
        <f t="shared" ref="AC3182:AC3206" si="70">"h-5"&amp;AB3182&amp;"-"&amp;AF3182</f>
        <v>h-5SO-B9</v>
      </c>
      <c r="AF3182" t="s">
        <v>125</v>
      </c>
    </row>
    <row r="3183" spans="1:49" x14ac:dyDescent="0.25">
      <c r="A3183">
        <v>52</v>
      </c>
      <c r="B3183" t="s">
        <v>293</v>
      </c>
      <c r="C3183" t="s">
        <v>201</v>
      </c>
      <c r="G3183" s="1" t="s">
        <v>78</v>
      </c>
      <c r="I3183" s="1" t="s">
        <v>448</v>
      </c>
      <c r="J3183">
        <v>5</v>
      </c>
      <c r="K3183" t="s">
        <v>954</v>
      </c>
      <c r="L3183">
        <v>6262</v>
      </c>
      <c r="S3183" s="74">
        <v>2.9260000000000002</v>
      </c>
      <c r="U3183" s="18">
        <v>0.46780092592592593</v>
      </c>
      <c r="V3183" s="19">
        <v>4.9099999999999998E-2</v>
      </c>
      <c r="AB3183" t="s">
        <v>85</v>
      </c>
      <c r="AC3183" t="str">
        <f t="shared" si="70"/>
        <v>h-5RT-H8</v>
      </c>
      <c r="AF3183" t="s">
        <v>152</v>
      </c>
    </row>
    <row r="3184" spans="1:49" x14ac:dyDescent="0.25">
      <c r="A3184">
        <v>53</v>
      </c>
      <c r="B3184" t="s">
        <v>293</v>
      </c>
      <c r="C3184" t="s">
        <v>201</v>
      </c>
      <c r="G3184" s="1" t="s">
        <v>78</v>
      </c>
      <c r="I3184" s="1" t="s">
        <v>448</v>
      </c>
      <c r="J3184">
        <v>5</v>
      </c>
      <c r="K3184" t="s">
        <v>954</v>
      </c>
      <c r="L3184">
        <v>6262</v>
      </c>
      <c r="S3184" s="74">
        <v>6.3330000000000002</v>
      </c>
      <c r="U3184" s="18">
        <v>0.46875</v>
      </c>
      <c r="V3184">
        <v>0.1204422</v>
      </c>
      <c r="AB3184" t="s">
        <v>86</v>
      </c>
      <c r="AC3184" t="str">
        <f t="shared" si="70"/>
        <v>h-5SO-C11</v>
      </c>
      <c r="AF3184" t="s">
        <v>144</v>
      </c>
    </row>
    <row r="3185" spans="1:49" x14ac:dyDescent="0.25">
      <c r="A3185">
        <v>54</v>
      </c>
      <c r="B3185" t="s">
        <v>293</v>
      </c>
      <c r="C3185" t="s">
        <v>201</v>
      </c>
      <c r="G3185" s="1" t="s">
        <v>78</v>
      </c>
      <c r="I3185" s="1" t="s">
        <v>448</v>
      </c>
      <c r="J3185">
        <v>5</v>
      </c>
      <c r="K3185" t="s">
        <v>954</v>
      </c>
      <c r="L3185">
        <v>6262</v>
      </c>
      <c r="S3185" s="74">
        <v>2.8159999999999998</v>
      </c>
      <c r="U3185" s="18">
        <v>0.4697453703703704</v>
      </c>
      <c r="V3185">
        <v>1.7182329999999999</v>
      </c>
      <c r="AB3185" t="s">
        <v>85</v>
      </c>
      <c r="AC3185" t="str">
        <f t="shared" si="70"/>
        <v>h-5RT-D10</v>
      </c>
      <c r="AD3185" s="8">
        <v>43450</v>
      </c>
      <c r="AE3185" s="83">
        <f>AD3185-I3185</f>
        <v>82</v>
      </c>
      <c r="AF3185" t="s">
        <v>371</v>
      </c>
      <c r="AG3185" t="s">
        <v>956</v>
      </c>
      <c r="AH3185" s="8">
        <v>43450</v>
      </c>
      <c r="AI3185">
        <v>12</v>
      </c>
      <c r="AJ3185">
        <v>1</v>
      </c>
      <c r="AK3185" s="53">
        <v>0.55694444444444446</v>
      </c>
      <c r="AL3185" s="8">
        <v>43460</v>
      </c>
      <c r="AM3185" s="53">
        <v>0.83333333333333337</v>
      </c>
      <c r="AO3185">
        <v>4</v>
      </c>
      <c r="AP3185">
        <v>1</v>
      </c>
      <c r="AQ3185" s="8">
        <v>43460</v>
      </c>
      <c r="AR3185" s="53">
        <v>0.83333333333333337</v>
      </c>
      <c r="AS3185" s="8">
        <v>43460</v>
      </c>
      <c r="AT3185" s="53">
        <v>0.83333333333333337</v>
      </c>
      <c r="AV3185" s="8">
        <v>43460</v>
      </c>
      <c r="AW3185">
        <v>0</v>
      </c>
    </row>
    <row r="3186" spans="1:49" x14ac:dyDescent="0.25">
      <c r="A3186">
        <v>55</v>
      </c>
      <c r="B3186" t="s">
        <v>293</v>
      </c>
      <c r="C3186" t="s">
        <v>201</v>
      </c>
      <c r="G3186" s="1" t="s">
        <v>78</v>
      </c>
      <c r="I3186" s="1" t="s">
        <v>448</v>
      </c>
      <c r="J3186">
        <v>5</v>
      </c>
      <c r="K3186" t="s">
        <v>954</v>
      </c>
      <c r="L3186">
        <v>6262</v>
      </c>
      <c r="S3186" s="74">
        <v>7.7149999999999999</v>
      </c>
      <c r="U3186" s="18">
        <v>0.47085648148148151</v>
      </c>
      <c r="V3186">
        <v>0.17388529999999999</v>
      </c>
      <c r="AB3186" t="s">
        <v>86</v>
      </c>
      <c r="AC3186" t="str">
        <f t="shared" si="70"/>
        <v>h-5SO-A2</v>
      </c>
      <c r="AF3186" t="s">
        <v>120</v>
      </c>
    </row>
    <row r="3187" spans="1:49" x14ac:dyDescent="0.25">
      <c r="A3187">
        <v>56</v>
      </c>
      <c r="B3187" t="s">
        <v>293</v>
      </c>
      <c r="C3187" t="s">
        <v>201</v>
      </c>
      <c r="G3187" s="1" t="s">
        <v>78</v>
      </c>
      <c r="I3187" s="1" t="s">
        <v>448</v>
      </c>
      <c r="J3187">
        <v>5</v>
      </c>
      <c r="K3187" t="s">
        <v>954</v>
      </c>
      <c r="L3187">
        <v>6262</v>
      </c>
      <c r="S3187" s="74">
        <v>5.0019999999999998</v>
      </c>
      <c r="U3187" s="18">
        <v>0.47184027777777776</v>
      </c>
      <c r="V3187">
        <v>1.1361479999999999</v>
      </c>
      <c r="AB3187" t="s">
        <v>86</v>
      </c>
      <c r="AC3187" t="str">
        <f t="shared" si="70"/>
        <v>h-5SO-E4</v>
      </c>
      <c r="AF3187" t="s">
        <v>304</v>
      </c>
    </row>
    <row r="3188" spans="1:49" x14ac:dyDescent="0.25">
      <c r="A3188">
        <v>57</v>
      </c>
      <c r="B3188" t="s">
        <v>293</v>
      </c>
      <c r="C3188" t="s">
        <v>201</v>
      </c>
      <c r="G3188" s="1" t="s">
        <v>78</v>
      </c>
      <c r="I3188" s="1" t="s">
        <v>448</v>
      </c>
      <c r="J3188">
        <v>5</v>
      </c>
      <c r="K3188" t="s">
        <v>954</v>
      </c>
      <c r="L3188">
        <v>6262</v>
      </c>
      <c r="S3188" s="74">
        <v>3.0390000000000001</v>
      </c>
      <c r="U3188" s="18">
        <v>0.47290509259259261</v>
      </c>
      <c r="V3188">
        <v>5.6284000000000001E-2</v>
      </c>
      <c r="AB3188" t="s">
        <v>86</v>
      </c>
      <c r="AC3188" t="str">
        <f t="shared" si="70"/>
        <v>h-5SO-E12</v>
      </c>
      <c r="AF3188" t="s">
        <v>175</v>
      </c>
    </row>
    <row r="3189" spans="1:49" x14ac:dyDescent="0.25">
      <c r="A3189">
        <v>58</v>
      </c>
      <c r="B3189" t="s">
        <v>293</v>
      </c>
      <c r="C3189" t="s">
        <v>201</v>
      </c>
      <c r="G3189" s="1" t="s">
        <v>78</v>
      </c>
      <c r="I3189" s="1" t="s">
        <v>448</v>
      </c>
      <c r="J3189">
        <v>5</v>
      </c>
      <c r="K3189" t="s">
        <v>954</v>
      </c>
      <c r="L3189">
        <v>6262</v>
      </c>
      <c r="S3189" s="74">
        <v>3.2610000000000001</v>
      </c>
      <c r="U3189" s="18">
        <v>0.47400462962962964</v>
      </c>
      <c r="V3189" s="19">
        <v>4.41E-2</v>
      </c>
      <c r="AB3189" t="s">
        <v>85</v>
      </c>
      <c r="AC3189" t="str">
        <f t="shared" si="70"/>
        <v>h-5RT-F4</v>
      </c>
      <c r="AF3189" t="s">
        <v>150</v>
      </c>
    </row>
    <row r="3190" spans="1:49" x14ac:dyDescent="0.25">
      <c r="A3190">
        <v>59</v>
      </c>
      <c r="B3190" t="s">
        <v>293</v>
      </c>
      <c r="C3190" t="s">
        <v>201</v>
      </c>
      <c r="G3190" s="1" t="s">
        <v>78</v>
      </c>
      <c r="I3190" s="1" t="s">
        <v>448</v>
      </c>
      <c r="J3190">
        <v>5</v>
      </c>
      <c r="K3190" t="s">
        <v>954</v>
      </c>
      <c r="L3190">
        <v>6262</v>
      </c>
      <c r="S3190" s="74">
        <v>3.5270000000000001</v>
      </c>
      <c r="U3190" s="18">
        <v>0.47513888888888883</v>
      </c>
      <c r="V3190">
        <v>1.5221709999999999</v>
      </c>
      <c r="AB3190" t="s">
        <v>86</v>
      </c>
      <c r="AC3190" t="str">
        <f t="shared" si="70"/>
        <v>h-5SO-G12</v>
      </c>
      <c r="AF3190" t="s">
        <v>147</v>
      </c>
    </row>
    <row r="3191" spans="1:49" x14ac:dyDescent="0.25">
      <c r="A3191">
        <v>60</v>
      </c>
      <c r="B3191" t="s">
        <v>293</v>
      </c>
      <c r="C3191" t="s">
        <v>201</v>
      </c>
      <c r="G3191" s="1" t="s">
        <v>78</v>
      </c>
      <c r="I3191" s="1" t="s">
        <v>448</v>
      </c>
      <c r="J3191">
        <v>5</v>
      </c>
      <c r="K3191" t="s">
        <v>954</v>
      </c>
      <c r="L3191">
        <v>6262</v>
      </c>
      <c r="S3191" s="74">
        <v>7.0960000000000001</v>
      </c>
      <c r="U3191" s="18">
        <v>0.47619212962962965</v>
      </c>
      <c r="V3191">
        <v>7.9280100000000006E-2</v>
      </c>
      <c r="AB3191" t="s">
        <v>85</v>
      </c>
      <c r="AC3191" t="str">
        <f t="shared" si="70"/>
        <v>h-5RT-C5</v>
      </c>
      <c r="AF3191" t="s">
        <v>123</v>
      </c>
    </row>
    <row r="3192" spans="1:49" x14ac:dyDescent="0.25">
      <c r="A3192">
        <v>61</v>
      </c>
      <c r="B3192" t="s">
        <v>293</v>
      </c>
      <c r="C3192" t="s">
        <v>201</v>
      </c>
      <c r="G3192" s="1" t="s">
        <v>78</v>
      </c>
      <c r="I3192" s="1" t="s">
        <v>448</v>
      </c>
      <c r="J3192">
        <v>5</v>
      </c>
      <c r="K3192" t="s">
        <v>954</v>
      </c>
      <c r="L3192">
        <v>6262</v>
      </c>
      <c r="S3192" s="74">
        <v>3.4990000000000001</v>
      </c>
      <c r="U3192" s="18">
        <v>0.47754629629629625</v>
      </c>
      <c r="V3192" s="19">
        <v>5.5599999999999997E-2</v>
      </c>
      <c r="AB3192" t="s">
        <v>85</v>
      </c>
      <c r="AC3192" t="str">
        <f t="shared" si="70"/>
        <v>h-5RT-G4</v>
      </c>
      <c r="AF3192" t="s">
        <v>243</v>
      </c>
    </row>
    <row r="3193" spans="1:49" x14ac:dyDescent="0.25">
      <c r="A3193">
        <v>62</v>
      </c>
      <c r="B3193" t="s">
        <v>293</v>
      </c>
      <c r="C3193" t="s">
        <v>201</v>
      </c>
      <c r="G3193" s="1" t="s">
        <v>78</v>
      </c>
      <c r="I3193" s="1" t="s">
        <v>448</v>
      </c>
      <c r="J3193">
        <v>5</v>
      </c>
      <c r="K3193" t="s">
        <v>954</v>
      </c>
      <c r="L3193">
        <v>6262</v>
      </c>
      <c r="S3193" s="74">
        <v>5.7080000000000002</v>
      </c>
      <c r="U3193" s="18">
        <v>0.47846064814814815</v>
      </c>
      <c r="V3193" s="19">
        <v>8.8999999999999996E-2</v>
      </c>
      <c r="AB3193" t="s">
        <v>86</v>
      </c>
      <c r="AC3193" t="str">
        <f t="shared" si="70"/>
        <v>h-5SO-D12</v>
      </c>
      <c r="AF3193" t="s">
        <v>162</v>
      </c>
    </row>
    <row r="3194" spans="1:49" x14ac:dyDescent="0.25">
      <c r="A3194">
        <v>63</v>
      </c>
      <c r="B3194" t="s">
        <v>293</v>
      </c>
      <c r="C3194" t="s">
        <v>201</v>
      </c>
      <c r="G3194" s="1" t="s">
        <v>78</v>
      </c>
      <c r="I3194" s="1" t="s">
        <v>448</v>
      </c>
      <c r="J3194">
        <v>5</v>
      </c>
      <c r="K3194" t="s">
        <v>954</v>
      </c>
      <c r="L3194">
        <v>6262</v>
      </c>
      <c r="S3194" s="74">
        <v>4.1779999999999999</v>
      </c>
      <c r="U3194" s="18">
        <v>0.47943287037037036</v>
      </c>
      <c r="V3194" s="19">
        <v>7.8799999999999995E-2</v>
      </c>
      <c r="AB3194" t="s">
        <v>85</v>
      </c>
      <c r="AC3194" t="str">
        <f t="shared" si="70"/>
        <v>h-5RT-C7</v>
      </c>
      <c r="AF3194" t="s">
        <v>135</v>
      </c>
    </row>
    <row r="3195" spans="1:49" x14ac:dyDescent="0.25">
      <c r="A3195">
        <v>64</v>
      </c>
      <c r="B3195" t="s">
        <v>293</v>
      </c>
      <c r="C3195" t="s">
        <v>201</v>
      </c>
      <c r="G3195" s="1" t="s">
        <v>78</v>
      </c>
      <c r="I3195" s="1" t="s">
        <v>448</v>
      </c>
      <c r="J3195">
        <v>5</v>
      </c>
      <c r="K3195" t="s">
        <v>954</v>
      </c>
      <c r="L3195">
        <v>6262</v>
      </c>
      <c r="S3195" s="74">
        <v>3.4769999999999999</v>
      </c>
      <c r="U3195" s="18">
        <v>0.48050925925925925</v>
      </c>
      <c r="V3195" s="19">
        <v>4.2000000000000003E-2</v>
      </c>
      <c r="AB3195" t="s">
        <v>86</v>
      </c>
      <c r="AC3195" t="str">
        <f t="shared" si="70"/>
        <v>h-5SO-D1</v>
      </c>
      <c r="AF3195" t="s">
        <v>288</v>
      </c>
    </row>
    <row r="3196" spans="1:49" x14ac:dyDescent="0.25">
      <c r="A3196">
        <v>65</v>
      </c>
      <c r="B3196" t="s">
        <v>293</v>
      </c>
      <c r="C3196" t="s">
        <v>201</v>
      </c>
      <c r="G3196" s="1" t="s">
        <v>78</v>
      </c>
      <c r="I3196" s="1" t="s">
        <v>448</v>
      </c>
      <c r="J3196">
        <v>5</v>
      </c>
      <c r="K3196" t="s">
        <v>954</v>
      </c>
      <c r="L3196">
        <v>6262</v>
      </c>
      <c r="S3196" s="74">
        <v>9.5540000000000003</v>
      </c>
      <c r="U3196" s="18">
        <v>0.48146990740740742</v>
      </c>
      <c r="V3196">
        <v>0.1193486</v>
      </c>
      <c r="AB3196" t="s">
        <v>85</v>
      </c>
      <c r="AC3196" t="str">
        <f t="shared" si="70"/>
        <v>h-5RT-A3</v>
      </c>
      <c r="AF3196" t="s">
        <v>245</v>
      </c>
    </row>
    <row r="3197" spans="1:49" x14ac:dyDescent="0.25">
      <c r="A3197">
        <v>66</v>
      </c>
      <c r="B3197" t="s">
        <v>293</v>
      </c>
      <c r="C3197" t="s">
        <v>201</v>
      </c>
      <c r="G3197" s="1" t="s">
        <v>78</v>
      </c>
      <c r="I3197" s="1" t="s">
        <v>448</v>
      </c>
      <c r="J3197">
        <v>5</v>
      </c>
      <c r="K3197" t="s">
        <v>954</v>
      </c>
      <c r="L3197">
        <v>6262</v>
      </c>
      <c r="S3197" s="74">
        <v>11.185</v>
      </c>
      <c r="U3197" s="18">
        <v>0.48248842592592589</v>
      </c>
      <c r="V3197" s="19">
        <v>8.9200000000000002E-2</v>
      </c>
      <c r="AB3197" t="s">
        <v>86</v>
      </c>
      <c r="AC3197" t="str">
        <f t="shared" si="70"/>
        <v>h-5SO-B2</v>
      </c>
      <c r="AF3197" t="s">
        <v>142</v>
      </c>
    </row>
    <row r="3198" spans="1:49" x14ac:dyDescent="0.25">
      <c r="A3198">
        <v>67</v>
      </c>
      <c r="B3198" t="s">
        <v>293</v>
      </c>
      <c r="C3198" t="s">
        <v>201</v>
      </c>
      <c r="G3198" s="1" t="s">
        <v>78</v>
      </c>
      <c r="I3198" s="1" t="s">
        <v>448</v>
      </c>
      <c r="J3198">
        <v>5</v>
      </c>
      <c r="K3198" t="s">
        <v>954</v>
      </c>
      <c r="L3198">
        <v>6262</v>
      </c>
      <c r="S3198" s="74">
        <v>8.9879999999999995</v>
      </c>
      <c r="U3198" s="18">
        <v>0.48340277777777779</v>
      </c>
      <c r="V3198">
        <v>1.078149</v>
      </c>
      <c r="AB3198" t="s">
        <v>86</v>
      </c>
      <c r="AC3198" t="str">
        <f t="shared" si="70"/>
        <v>h-5SO-B4</v>
      </c>
      <c r="AF3198" t="s">
        <v>124</v>
      </c>
    </row>
    <row r="3199" spans="1:49" x14ac:dyDescent="0.25">
      <c r="A3199">
        <v>68</v>
      </c>
      <c r="B3199" t="s">
        <v>293</v>
      </c>
      <c r="C3199" t="s">
        <v>201</v>
      </c>
      <c r="G3199" s="1" t="s">
        <v>78</v>
      </c>
      <c r="I3199" s="1" t="s">
        <v>448</v>
      </c>
      <c r="J3199">
        <v>5</v>
      </c>
      <c r="K3199" t="s">
        <v>954</v>
      </c>
      <c r="L3199">
        <v>6262</v>
      </c>
      <c r="S3199" s="74">
        <v>3.665</v>
      </c>
      <c r="U3199" s="18">
        <v>0.48436342592592596</v>
      </c>
      <c r="V3199" s="19">
        <v>5.5599999999999997E-2</v>
      </c>
      <c r="AB3199" t="s">
        <v>85</v>
      </c>
      <c r="AC3199" t="str">
        <f t="shared" si="70"/>
        <v>h-5RT-B11</v>
      </c>
      <c r="AF3199" t="s">
        <v>129</v>
      </c>
    </row>
    <row r="3200" spans="1:49" x14ac:dyDescent="0.25">
      <c r="A3200">
        <v>69</v>
      </c>
      <c r="B3200" t="s">
        <v>293</v>
      </c>
      <c r="C3200" t="s">
        <v>201</v>
      </c>
      <c r="G3200" s="1" t="s">
        <v>78</v>
      </c>
      <c r="I3200" s="1" t="s">
        <v>448</v>
      </c>
      <c r="J3200">
        <v>5</v>
      </c>
      <c r="K3200" t="s">
        <v>954</v>
      </c>
      <c r="L3200">
        <v>6262</v>
      </c>
      <c r="S3200" s="74">
        <v>4.3090000000000002</v>
      </c>
      <c r="U3200" s="18">
        <v>0.48511574074074071</v>
      </c>
      <c r="V3200" s="19">
        <v>2.23E-2</v>
      </c>
      <c r="AB3200" t="s">
        <v>85</v>
      </c>
      <c r="AC3200" t="str">
        <f t="shared" si="70"/>
        <v>h-5RT-E1</v>
      </c>
      <c r="AF3200" t="s">
        <v>137</v>
      </c>
    </row>
    <row r="3201" spans="1:49" x14ac:dyDescent="0.25">
      <c r="A3201">
        <v>70</v>
      </c>
      <c r="B3201" t="s">
        <v>293</v>
      </c>
      <c r="C3201" t="s">
        <v>201</v>
      </c>
      <c r="G3201" s="1" t="s">
        <v>78</v>
      </c>
      <c r="I3201" s="1" t="s">
        <v>448</v>
      </c>
      <c r="J3201">
        <v>5</v>
      </c>
      <c r="K3201" t="s">
        <v>954</v>
      </c>
      <c r="L3201">
        <v>6262</v>
      </c>
      <c r="S3201" s="74">
        <v>10.467000000000001</v>
      </c>
      <c r="U3201" s="18">
        <v>0.48594907407407412</v>
      </c>
      <c r="V3201" s="19">
        <v>5.4699999999999999E-2</v>
      </c>
      <c r="AB3201" t="s">
        <v>86</v>
      </c>
      <c r="AC3201" t="str">
        <f t="shared" si="70"/>
        <v>h-5SO-B5</v>
      </c>
      <c r="AF3201" t="s">
        <v>163</v>
      </c>
    </row>
    <row r="3202" spans="1:49" x14ac:dyDescent="0.25">
      <c r="A3202">
        <v>71</v>
      </c>
      <c r="B3202" t="s">
        <v>293</v>
      </c>
      <c r="C3202" t="s">
        <v>201</v>
      </c>
      <c r="G3202" s="1" t="s">
        <v>78</v>
      </c>
      <c r="I3202" s="1" t="s">
        <v>448</v>
      </c>
      <c r="J3202">
        <v>5</v>
      </c>
      <c r="K3202" t="s">
        <v>954</v>
      </c>
      <c r="L3202">
        <v>6262</v>
      </c>
      <c r="S3202" s="74">
        <v>5.1189999999999998</v>
      </c>
      <c r="U3202" s="18">
        <v>0.48677083333333332</v>
      </c>
      <c r="V3202">
        <v>1.3576980000000001</v>
      </c>
      <c r="AB3202" t="s">
        <v>85</v>
      </c>
      <c r="AC3202" t="str">
        <f t="shared" si="70"/>
        <v>h-5RT-F12</v>
      </c>
      <c r="AF3202" t="s">
        <v>121</v>
      </c>
    </row>
    <row r="3203" spans="1:49" x14ac:dyDescent="0.25">
      <c r="A3203">
        <v>72</v>
      </c>
      <c r="B3203" t="s">
        <v>293</v>
      </c>
      <c r="C3203" t="s">
        <v>201</v>
      </c>
      <c r="G3203" s="1" t="s">
        <v>78</v>
      </c>
      <c r="I3203" s="1" t="s">
        <v>448</v>
      </c>
      <c r="J3203">
        <v>5</v>
      </c>
      <c r="K3203" t="s">
        <v>954</v>
      </c>
      <c r="L3203">
        <v>6262</v>
      </c>
      <c r="S3203" s="74">
        <v>8.4179999999999993</v>
      </c>
      <c r="U3203" s="18">
        <v>0.48771990740740739</v>
      </c>
      <c r="V3203" s="19">
        <v>4.7300000000000002E-2</v>
      </c>
      <c r="AB3203" t="s">
        <v>86</v>
      </c>
      <c r="AC3203" t="str">
        <f t="shared" si="70"/>
        <v>h-5SO-G5</v>
      </c>
      <c r="AF3203" t="s">
        <v>337</v>
      </c>
    </row>
    <row r="3204" spans="1:49" x14ac:dyDescent="0.25">
      <c r="A3204">
        <v>73</v>
      </c>
      <c r="B3204" t="s">
        <v>293</v>
      </c>
      <c r="C3204" t="s">
        <v>201</v>
      </c>
      <c r="G3204" s="1" t="s">
        <v>78</v>
      </c>
      <c r="I3204" s="1" t="s">
        <v>448</v>
      </c>
      <c r="J3204">
        <v>5</v>
      </c>
      <c r="K3204" t="s">
        <v>954</v>
      </c>
      <c r="L3204">
        <v>6262</v>
      </c>
      <c r="S3204" s="74">
        <v>7.7880000000000003</v>
      </c>
      <c r="U3204" s="18">
        <v>0.48849537037037033</v>
      </c>
      <c r="V3204" s="19">
        <v>6.3899999999999998E-2</v>
      </c>
      <c r="AB3204" t="s">
        <v>85</v>
      </c>
      <c r="AC3204" t="str">
        <f t="shared" si="70"/>
        <v>h-5RT-C9</v>
      </c>
      <c r="AF3204" t="s">
        <v>176</v>
      </c>
    </row>
    <row r="3205" spans="1:49" x14ac:dyDescent="0.25">
      <c r="A3205">
        <v>74</v>
      </c>
      <c r="B3205" t="s">
        <v>293</v>
      </c>
      <c r="C3205" t="s">
        <v>201</v>
      </c>
      <c r="G3205" s="1" t="s">
        <v>78</v>
      </c>
      <c r="I3205" s="1" t="s">
        <v>448</v>
      </c>
      <c r="J3205">
        <v>5</v>
      </c>
      <c r="K3205" t="s">
        <v>954</v>
      </c>
      <c r="L3205">
        <v>6262</v>
      </c>
      <c r="S3205" s="74">
        <v>7.68</v>
      </c>
      <c r="U3205" s="18">
        <v>0.48942129629629627</v>
      </c>
      <c r="V3205" s="19">
        <v>5.8000000000000003E-2</v>
      </c>
      <c r="AB3205" t="s">
        <v>86</v>
      </c>
      <c r="AC3205" t="str">
        <f t="shared" si="70"/>
        <v>h-5SO-G2</v>
      </c>
      <c r="AF3205" t="s">
        <v>127</v>
      </c>
    </row>
    <row r="3206" spans="1:49" x14ac:dyDescent="0.25">
      <c r="A3206">
        <v>75</v>
      </c>
      <c r="B3206" t="s">
        <v>293</v>
      </c>
      <c r="C3206" t="s">
        <v>201</v>
      </c>
      <c r="G3206" s="1" t="s">
        <v>78</v>
      </c>
      <c r="I3206" s="1" t="s">
        <v>448</v>
      </c>
      <c r="J3206">
        <v>5</v>
      </c>
      <c r="K3206" t="s">
        <v>954</v>
      </c>
      <c r="L3206">
        <v>6262</v>
      </c>
      <c r="S3206" s="74">
        <v>4.8630000000000004</v>
      </c>
      <c r="U3206" s="18">
        <v>0.49020833333333336</v>
      </c>
      <c r="V3206" s="19">
        <v>3.6400000000000002E-2</v>
      </c>
      <c r="AB3206" t="s">
        <v>86</v>
      </c>
      <c r="AC3206" t="str">
        <f t="shared" si="70"/>
        <v>h-5SO-H11</v>
      </c>
      <c r="AF3206" t="s">
        <v>141</v>
      </c>
    </row>
    <row r="3207" spans="1:49" x14ac:dyDescent="0.25">
      <c r="A3207">
        <v>76</v>
      </c>
      <c r="B3207" t="s">
        <v>293</v>
      </c>
      <c r="C3207" t="s">
        <v>608</v>
      </c>
      <c r="G3207" s="1" t="s">
        <v>78</v>
      </c>
      <c r="I3207" s="1" t="s">
        <v>448</v>
      </c>
      <c r="J3207">
        <v>5</v>
      </c>
      <c r="K3207" t="s">
        <v>954</v>
      </c>
      <c r="L3207">
        <v>6262</v>
      </c>
      <c r="U3207" s="18">
        <v>0.49091435185185189</v>
      </c>
      <c r="V3207" s="19">
        <v>1.26E-2</v>
      </c>
    </row>
    <row r="3208" spans="1:49" x14ac:dyDescent="0.25">
      <c r="A3208">
        <v>77</v>
      </c>
      <c r="B3208" t="s">
        <v>293</v>
      </c>
      <c r="C3208" t="s">
        <v>608</v>
      </c>
      <c r="G3208" s="1" t="s">
        <v>78</v>
      </c>
      <c r="I3208" s="1" t="s">
        <v>448</v>
      </c>
      <c r="J3208">
        <v>5</v>
      </c>
      <c r="K3208" t="s">
        <v>954</v>
      </c>
      <c r="L3208">
        <v>6262</v>
      </c>
      <c r="T3208" s="53">
        <v>0.81319444444444444</v>
      </c>
      <c r="U3208" s="18">
        <v>0.49164351851851856</v>
      </c>
      <c r="V3208" s="19">
        <v>1.0200000000000001E-2</v>
      </c>
    </row>
    <row r="3209" spans="1:49" x14ac:dyDescent="0.25">
      <c r="A3209">
        <v>51</v>
      </c>
      <c r="B3209" t="s">
        <v>89</v>
      </c>
      <c r="C3209" t="s">
        <v>201</v>
      </c>
      <c r="G3209" s="1" t="s">
        <v>78</v>
      </c>
      <c r="I3209" s="1" t="s">
        <v>448</v>
      </c>
      <c r="J3209">
        <v>5</v>
      </c>
      <c r="K3209" t="s">
        <v>954</v>
      </c>
      <c r="L3209">
        <v>7000</v>
      </c>
      <c r="S3209" s="74">
        <v>6.1340000000000003</v>
      </c>
      <c r="T3209" s="53">
        <v>0.8027777777777777</v>
      </c>
      <c r="U3209" s="18">
        <v>0.46681712962962968</v>
      </c>
      <c r="V3209">
        <v>0.76052730000000002</v>
      </c>
      <c r="AB3209" t="s">
        <v>85</v>
      </c>
      <c r="AC3209" t="str">
        <f t="shared" ref="AC3209:AC3233" si="71">"h-5"&amp;AB3209&amp;"-"&amp;AF3209</f>
        <v>h-5RT-A5</v>
      </c>
      <c r="AF3209" t="s">
        <v>246</v>
      </c>
    </row>
    <row r="3210" spans="1:49" x14ac:dyDescent="0.25">
      <c r="A3210">
        <v>52</v>
      </c>
      <c r="B3210" t="s">
        <v>89</v>
      </c>
      <c r="C3210" t="s">
        <v>201</v>
      </c>
      <c r="G3210" s="1" t="s">
        <v>78</v>
      </c>
      <c r="I3210" s="1" t="s">
        <v>448</v>
      </c>
      <c r="J3210">
        <v>5</v>
      </c>
      <c r="K3210" t="s">
        <v>954</v>
      </c>
      <c r="L3210">
        <v>7000</v>
      </c>
      <c r="S3210" s="74">
        <v>9.9659999999999993</v>
      </c>
      <c r="U3210" s="18">
        <v>0.46780092592592593</v>
      </c>
      <c r="V3210">
        <v>0.61786750000000001</v>
      </c>
      <c r="AB3210" t="s">
        <v>85</v>
      </c>
      <c r="AC3210" t="str">
        <f t="shared" si="71"/>
        <v>h-5RT-G2</v>
      </c>
      <c r="AD3210" s="8">
        <v>43400</v>
      </c>
      <c r="AE3210">
        <v>32</v>
      </c>
      <c r="AF3210" t="s">
        <v>127</v>
      </c>
      <c r="AG3210" t="s">
        <v>956</v>
      </c>
      <c r="AH3210" s="8">
        <v>43400</v>
      </c>
      <c r="AI3210">
        <v>22</v>
      </c>
      <c r="AJ3210">
        <v>1</v>
      </c>
      <c r="AK3210" s="53">
        <v>0.74652777777777779</v>
      </c>
      <c r="AL3210" s="8">
        <v>43408</v>
      </c>
      <c r="AM3210" s="53">
        <v>0.85416666666666663</v>
      </c>
      <c r="AO3210">
        <v>6</v>
      </c>
      <c r="AP3210">
        <v>26</v>
      </c>
      <c r="AQ3210" s="8">
        <v>43408</v>
      </c>
      <c r="AR3210" s="53">
        <v>0.85416666666666663</v>
      </c>
      <c r="AS3210" s="8">
        <v>43468</v>
      </c>
      <c r="AT3210" s="53">
        <v>0.83333333333333337</v>
      </c>
      <c r="AV3210" s="8">
        <v>43468</v>
      </c>
      <c r="AW3210">
        <v>0</v>
      </c>
    </row>
    <row r="3211" spans="1:49" x14ac:dyDescent="0.25">
      <c r="A3211">
        <v>53</v>
      </c>
      <c r="B3211" t="s">
        <v>89</v>
      </c>
      <c r="C3211" t="s">
        <v>201</v>
      </c>
      <c r="G3211" s="1" t="s">
        <v>78</v>
      </c>
      <c r="I3211" s="1" t="s">
        <v>448</v>
      </c>
      <c r="J3211">
        <v>5</v>
      </c>
      <c r="K3211" t="s">
        <v>954</v>
      </c>
      <c r="L3211">
        <v>7000</v>
      </c>
      <c r="S3211" s="74">
        <v>4.4660000000000002</v>
      </c>
      <c r="U3211" s="18">
        <v>0.46875</v>
      </c>
      <c r="V3211" s="19">
        <v>6.3200000000000006E-2</v>
      </c>
      <c r="AB3211" t="s">
        <v>86</v>
      </c>
      <c r="AC3211" t="str">
        <f t="shared" si="71"/>
        <v>h-5SO-B8</v>
      </c>
      <c r="AF3211" t="s">
        <v>173</v>
      </c>
    </row>
    <row r="3212" spans="1:49" x14ac:dyDescent="0.25">
      <c r="A3212">
        <v>54</v>
      </c>
      <c r="B3212" t="s">
        <v>89</v>
      </c>
      <c r="C3212" t="s">
        <v>201</v>
      </c>
      <c r="G3212" s="1" t="s">
        <v>78</v>
      </c>
      <c r="I3212" s="1" t="s">
        <v>448</v>
      </c>
      <c r="J3212">
        <v>5</v>
      </c>
      <c r="K3212" t="s">
        <v>954</v>
      </c>
      <c r="L3212">
        <v>7000</v>
      </c>
      <c r="S3212" s="74">
        <v>9.1959999999999997</v>
      </c>
      <c r="U3212" s="18">
        <v>0.4697453703703704</v>
      </c>
      <c r="V3212" s="19">
        <v>3.4500000000000003E-2</v>
      </c>
      <c r="AB3212" t="s">
        <v>85</v>
      </c>
      <c r="AC3212" t="str">
        <f t="shared" si="71"/>
        <v>h-5RT-G12</v>
      </c>
      <c r="AF3212" t="s">
        <v>147</v>
      </c>
    </row>
    <row r="3213" spans="1:49" x14ac:dyDescent="0.25">
      <c r="A3213">
        <v>55</v>
      </c>
      <c r="B3213" t="s">
        <v>89</v>
      </c>
      <c r="C3213" t="s">
        <v>201</v>
      </c>
      <c r="G3213" s="1" t="s">
        <v>78</v>
      </c>
      <c r="I3213" s="1" t="s">
        <v>448</v>
      </c>
      <c r="J3213">
        <v>5</v>
      </c>
      <c r="K3213" t="s">
        <v>954</v>
      </c>
      <c r="L3213">
        <v>7000</v>
      </c>
      <c r="S3213" s="74">
        <v>8.7850000000000001</v>
      </c>
      <c r="U3213" s="18">
        <v>0.47085648148148151</v>
      </c>
      <c r="V3213" s="19">
        <v>5.1400000000000001E-2</v>
      </c>
      <c r="AB3213" t="s">
        <v>86</v>
      </c>
      <c r="AC3213" t="str">
        <f t="shared" si="71"/>
        <v>h-5SO-G11</v>
      </c>
      <c r="AF3213" t="s">
        <v>249</v>
      </c>
    </row>
    <row r="3214" spans="1:49" x14ac:dyDescent="0.25">
      <c r="A3214">
        <v>56</v>
      </c>
      <c r="B3214" t="s">
        <v>89</v>
      </c>
      <c r="C3214" t="s">
        <v>201</v>
      </c>
      <c r="G3214" s="1" t="s">
        <v>78</v>
      </c>
      <c r="I3214" s="1" t="s">
        <v>448</v>
      </c>
      <c r="J3214">
        <v>5</v>
      </c>
      <c r="K3214" t="s">
        <v>954</v>
      </c>
      <c r="L3214">
        <v>7000</v>
      </c>
      <c r="S3214" s="74">
        <v>9.7200000000000006</v>
      </c>
      <c r="U3214" s="18">
        <v>0.47184027777777776</v>
      </c>
      <c r="V3214" s="19">
        <v>5.45E-2</v>
      </c>
      <c r="AB3214" t="s">
        <v>86</v>
      </c>
      <c r="AC3214" t="str">
        <f t="shared" si="71"/>
        <v>h-5SO-C6</v>
      </c>
      <c r="AF3214" t="s">
        <v>168</v>
      </c>
    </row>
    <row r="3215" spans="1:49" x14ac:dyDescent="0.25">
      <c r="A3215">
        <v>57</v>
      </c>
      <c r="B3215" t="s">
        <v>89</v>
      </c>
      <c r="C3215" t="s">
        <v>201</v>
      </c>
      <c r="G3215" s="1" t="s">
        <v>78</v>
      </c>
      <c r="I3215" s="1" t="s">
        <v>448</v>
      </c>
      <c r="J3215">
        <v>5</v>
      </c>
      <c r="K3215" t="s">
        <v>954</v>
      </c>
      <c r="L3215">
        <v>7000</v>
      </c>
      <c r="S3215" s="74">
        <v>10.208</v>
      </c>
      <c r="U3215" s="18">
        <v>0.47290509259259261</v>
      </c>
      <c r="V3215">
        <v>0.66443319999999995</v>
      </c>
      <c r="AB3215" t="s">
        <v>85</v>
      </c>
      <c r="AC3215" t="str">
        <f t="shared" si="71"/>
        <v>h-5RT-H1</v>
      </c>
      <c r="AF3215" t="s">
        <v>239</v>
      </c>
    </row>
    <row r="3216" spans="1:49" x14ac:dyDescent="0.25">
      <c r="A3216">
        <v>58</v>
      </c>
      <c r="B3216" t="s">
        <v>89</v>
      </c>
      <c r="C3216" t="s">
        <v>201</v>
      </c>
      <c r="G3216" s="1" t="s">
        <v>78</v>
      </c>
      <c r="I3216" s="1" t="s">
        <v>448</v>
      </c>
      <c r="J3216">
        <v>5</v>
      </c>
      <c r="K3216" t="s">
        <v>954</v>
      </c>
      <c r="L3216">
        <v>7000</v>
      </c>
      <c r="S3216" s="74">
        <v>5.9829999999999997</v>
      </c>
      <c r="U3216" s="18">
        <v>0.47400462962962964</v>
      </c>
      <c r="V3216">
        <v>0.77263740000000003</v>
      </c>
      <c r="AB3216" t="s">
        <v>85</v>
      </c>
      <c r="AC3216" t="str">
        <f t="shared" si="71"/>
        <v>h-5RT-D12</v>
      </c>
      <c r="AF3216" t="s">
        <v>162</v>
      </c>
    </row>
    <row r="3217" spans="1:49" x14ac:dyDescent="0.25">
      <c r="A3217">
        <v>59</v>
      </c>
      <c r="B3217" t="s">
        <v>89</v>
      </c>
      <c r="C3217" t="s">
        <v>201</v>
      </c>
      <c r="G3217" s="1" t="s">
        <v>78</v>
      </c>
      <c r="I3217" s="1" t="s">
        <v>448</v>
      </c>
      <c r="J3217">
        <v>5</v>
      </c>
      <c r="K3217" t="s">
        <v>954</v>
      </c>
      <c r="L3217">
        <v>7000</v>
      </c>
      <c r="S3217" s="74">
        <v>7.2060000000000004</v>
      </c>
      <c r="U3217" s="18">
        <v>0.47513888888888883</v>
      </c>
      <c r="V3217" s="19">
        <v>5.0500000000000003E-2</v>
      </c>
      <c r="AB3217" t="s">
        <v>85</v>
      </c>
      <c r="AC3217" t="str">
        <f t="shared" si="71"/>
        <v>h-5RT-B4</v>
      </c>
      <c r="AF3217" t="s">
        <v>124</v>
      </c>
    </row>
    <row r="3218" spans="1:49" x14ac:dyDescent="0.25">
      <c r="A3218">
        <v>60</v>
      </c>
      <c r="B3218" t="s">
        <v>89</v>
      </c>
      <c r="C3218" t="s">
        <v>201</v>
      </c>
      <c r="G3218" s="1" t="s">
        <v>78</v>
      </c>
      <c r="I3218" s="1" t="s">
        <v>448</v>
      </c>
      <c r="J3218">
        <v>5</v>
      </c>
      <c r="K3218" t="s">
        <v>954</v>
      </c>
      <c r="L3218">
        <v>7000</v>
      </c>
      <c r="S3218" s="74">
        <v>9.7360000000000007</v>
      </c>
      <c r="U3218" s="18">
        <v>0.47619212962962965</v>
      </c>
      <c r="V3218" s="19">
        <v>3.7199999999999997E-2</v>
      </c>
      <c r="AB3218" t="s">
        <v>85</v>
      </c>
      <c r="AC3218" t="str">
        <f t="shared" si="71"/>
        <v>h-5RT-E9</v>
      </c>
      <c r="AF3218" t="s">
        <v>167</v>
      </c>
    </row>
    <row r="3219" spans="1:49" x14ac:dyDescent="0.25">
      <c r="A3219">
        <v>61</v>
      </c>
      <c r="B3219" t="s">
        <v>89</v>
      </c>
      <c r="C3219" t="s">
        <v>201</v>
      </c>
      <c r="G3219" s="1" t="s">
        <v>78</v>
      </c>
      <c r="I3219" s="1" t="s">
        <v>448</v>
      </c>
      <c r="J3219">
        <v>5</v>
      </c>
      <c r="K3219" t="s">
        <v>954</v>
      </c>
      <c r="L3219">
        <v>7000</v>
      </c>
      <c r="S3219" s="74">
        <v>6.6580000000000004</v>
      </c>
      <c r="U3219" s="18">
        <v>0.47754629629629625</v>
      </c>
      <c r="V3219" s="19">
        <v>9.4200000000000006E-2</v>
      </c>
      <c r="AB3219" t="s">
        <v>86</v>
      </c>
      <c r="AC3219" t="str">
        <f t="shared" si="71"/>
        <v>h-5SO-E5</v>
      </c>
      <c r="AF3219" t="s">
        <v>305</v>
      </c>
    </row>
    <row r="3220" spans="1:49" x14ac:dyDescent="0.25">
      <c r="A3220">
        <v>62</v>
      </c>
      <c r="B3220" t="s">
        <v>89</v>
      </c>
      <c r="C3220" t="s">
        <v>201</v>
      </c>
      <c r="G3220" s="1" t="s">
        <v>78</v>
      </c>
      <c r="I3220" s="1" t="s">
        <v>448</v>
      </c>
      <c r="J3220">
        <v>5</v>
      </c>
      <c r="K3220" t="s">
        <v>954</v>
      </c>
      <c r="L3220">
        <v>7000</v>
      </c>
      <c r="S3220" s="74">
        <v>5.4279999999999999</v>
      </c>
      <c r="U3220" s="18">
        <v>0.47846064814814815</v>
      </c>
      <c r="V3220" s="19">
        <v>1.84E-2</v>
      </c>
      <c r="AB3220" t="s">
        <v>86</v>
      </c>
      <c r="AC3220" t="str">
        <f t="shared" si="71"/>
        <v>h-5SO-C1</v>
      </c>
      <c r="AF3220" t="s">
        <v>146</v>
      </c>
    </row>
    <row r="3221" spans="1:49" x14ac:dyDescent="0.25">
      <c r="A3221">
        <v>63</v>
      </c>
      <c r="B3221" t="s">
        <v>89</v>
      </c>
      <c r="C3221" t="s">
        <v>201</v>
      </c>
      <c r="G3221" s="1" t="s">
        <v>78</v>
      </c>
      <c r="I3221" s="1" t="s">
        <v>448</v>
      </c>
      <c r="J3221">
        <v>5</v>
      </c>
      <c r="K3221" t="s">
        <v>954</v>
      </c>
      <c r="L3221">
        <v>7000</v>
      </c>
      <c r="S3221" s="74">
        <v>4.9809999999999999</v>
      </c>
      <c r="U3221" s="18">
        <v>0.47943287037037036</v>
      </c>
      <c r="V3221" s="19">
        <v>4.36E-2</v>
      </c>
      <c r="AB3221" t="s">
        <v>86</v>
      </c>
      <c r="AC3221" t="str">
        <f t="shared" si="71"/>
        <v>h-5SO-A3</v>
      </c>
      <c r="AF3221" t="s">
        <v>245</v>
      </c>
    </row>
    <row r="3222" spans="1:49" x14ac:dyDescent="0.25">
      <c r="A3222">
        <v>64</v>
      </c>
      <c r="B3222" t="s">
        <v>89</v>
      </c>
      <c r="C3222" t="s">
        <v>201</v>
      </c>
      <c r="G3222" s="1" t="s">
        <v>78</v>
      </c>
      <c r="I3222" s="1" t="s">
        <v>448</v>
      </c>
      <c r="J3222">
        <v>5</v>
      </c>
      <c r="K3222" t="s">
        <v>954</v>
      </c>
      <c r="L3222">
        <v>7000</v>
      </c>
      <c r="S3222" s="74">
        <v>7.5830000000000002</v>
      </c>
      <c r="U3222" s="18">
        <v>0.48050925925925925</v>
      </c>
      <c r="V3222" s="19">
        <v>5.4100000000000002E-2</v>
      </c>
      <c r="AB3222" t="s">
        <v>86</v>
      </c>
      <c r="AC3222" t="str">
        <f t="shared" si="71"/>
        <v>h-5SO-E11</v>
      </c>
      <c r="AF3222" t="s">
        <v>338</v>
      </c>
    </row>
    <row r="3223" spans="1:49" x14ac:dyDescent="0.25">
      <c r="A3223">
        <v>65</v>
      </c>
      <c r="B3223" t="s">
        <v>89</v>
      </c>
      <c r="C3223" t="s">
        <v>201</v>
      </c>
      <c r="G3223" s="1" t="s">
        <v>78</v>
      </c>
      <c r="I3223" s="1" t="s">
        <v>448</v>
      </c>
      <c r="J3223">
        <v>5</v>
      </c>
      <c r="K3223" t="s">
        <v>954</v>
      </c>
      <c r="L3223">
        <v>7000</v>
      </c>
      <c r="S3223" s="74">
        <v>3.2669999999999999</v>
      </c>
      <c r="U3223" s="18">
        <v>0.48146990740740742</v>
      </c>
      <c r="V3223">
        <v>0.47085739999999998</v>
      </c>
      <c r="AB3223" t="s">
        <v>86</v>
      </c>
      <c r="AC3223" t="str">
        <f t="shared" si="71"/>
        <v>h-5SO-C12</v>
      </c>
      <c r="AF3223" t="s">
        <v>303</v>
      </c>
    </row>
    <row r="3224" spans="1:49" x14ac:dyDescent="0.25">
      <c r="A3224">
        <v>66</v>
      </c>
      <c r="B3224" t="s">
        <v>89</v>
      </c>
      <c r="C3224" t="s">
        <v>201</v>
      </c>
      <c r="G3224" s="1" t="s">
        <v>78</v>
      </c>
      <c r="I3224" s="1" t="s">
        <v>448</v>
      </c>
      <c r="J3224">
        <v>5</v>
      </c>
      <c r="K3224" t="s">
        <v>954</v>
      </c>
      <c r="L3224">
        <v>7000</v>
      </c>
      <c r="S3224" s="74">
        <v>7.3979999999999997</v>
      </c>
      <c r="U3224" s="18">
        <v>0.48248842592592589</v>
      </c>
      <c r="V3224" s="19">
        <v>4.0300000000000002E-2</v>
      </c>
      <c r="AB3224" t="s">
        <v>85</v>
      </c>
      <c r="AC3224" t="str">
        <f t="shared" si="71"/>
        <v>h-5RT-F2</v>
      </c>
      <c r="AF3224" t="s">
        <v>370</v>
      </c>
    </row>
    <row r="3225" spans="1:49" x14ac:dyDescent="0.25">
      <c r="A3225">
        <v>67</v>
      </c>
      <c r="B3225" t="s">
        <v>89</v>
      </c>
      <c r="C3225" t="s">
        <v>201</v>
      </c>
      <c r="G3225" s="1" t="s">
        <v>78</v>
      </c>
      <c r="I3225" s="1" t="s">
        <v>448</v>
      </c>
      <c r="J3225">
        <v>5</v>
      </c>
      <c r="K3225" t="s">
        <v>954</v>
      </c>
      <c r="L3225">
        <v>7000</v>
      </c>
      <c r="S3225" s="74">
        <v>11.009</v>
      </c>
      <c r="U3225" s="18">
        <v>0.48340277777777779</v>
      </c>
      <c r="V3225" s="19">
        <v>5.1200000000000002E-2</v>
      </c>
      <c r="AB3225" t="s">
        <v>86</v>
      </c>
      <c r="AC3225" t="str">
        <f t="shared" si="71"/>
        <v>h-5SO-G1</v>
      </c>
      <c r="AF3225" t="s">
        <v>290</v>
      </c>
    </row>
    <row r="3226" spans="1:49" x14ac:dyDescent="0.25">
      <c r="A3226">
        <v>68</v>
      </c>
      <c r="B3226" t="s">
        <v>89</v>
      </c>
      <c r="C3226" t="s">
        <v>201</v>
      </c>
      <c r="G3226" s="1" t="s">
        <v>78</v>
      </c>
      <c r="I3226" s="1" t="s">
        <v>448</v>
      </c>
      <c r="J3226">
        <v>5</v>
      </c>
      <c r="K3226" t="s">
        <v>954</v>
      </c>
      <c r="L3226">
        <v>7000</v>
      </c>
      <c r="S3226" s="74">
        <v>9.2880000000000003</v>
      </c>
      <c r="U3226" s="18">
        <v>0.48436342592592596</v>
      </c>
      <c r="V3226" s="19">
        <v>2.75E-2</v>
      </c>
      <c r="AB3226" t="s">
        <v>85</v>
      </c>
      <c r="AC3226" t="str">
        <f t="shared" si="71"/>
        <v>h-5RT-F3</v>
      </c>
      <c r="AF3226" t="s">
        <v>241</v>
      </c>
    </row>
    <row r="3227" spans="1:49" x14ac:dyDescent="0.25">
      <c r="A3227">
        <v>69</v>
      </c>
      <c r="B3227" t="s">
        <v>89</v>
      </c>
      <c r="C3227" t="s">
        <v>201</v>
      </c>
      <c r="G3227" s="1" t="s">
        <v>78</v>
      </c>
      <c r="I3227" s="1" t="s">
        <v>448</v>
      </c>
      <c r="J3227">
        <v>5</v>
      </c>
      <c r="K3227" t="s">
        <v>954</v>
      </c>
      <c r="L3227">
        <v>7000</v>
      </c>
      <c r="S3227" s="74">
        <v>11.135999999999999</v>
      </c>
      <c r="U3227" s="18">
        <v>0.48511574074074071</v>
      </c>
      <c r="V3227" s="19">
        <v>6.1699999999999998E-2</v>
      </c>
      <c r="AB3227" t="s">
        <v>85</v>
      </c>
      <c r="AC3227" t="str">
        <f t="shared" si="71"/>
        <v>h-5RT-B9</v>
      </c>
      <c r="AF3227" t="s">
        <v>125</v>
      </c>
    </row>
    <row r="3228" spans="1:49" x14ac:dyDescent="0.25">
      <c r="A3228">
        <v>70</v>
      </c>
      <c r="B3228" t="s">
        <v>89</v>
      </c>
      <c r="C3228" t="s">
        <v>201</v>
      </c>
      <c r="G3228" s="1" t="s">
        <v>78</v>
      </c>
      <c r="I3228" s="1" t="s">
        <v>448</v>
      </c>
      <c r="J3228">
        <v>5</v>
      </c>
      <c r="K3228" t="s">
        <v>954</v>
      </c>
      <c r="L3228">
        <v>7000</v>
      </c>
      <c r="S3228" s="74">
        <v>6.5620000000000003</v>
      </c>
      <c r="U3228" s="18">
        <v>0.48594907407407412</v>
      </c>
      <c r="V3228" s="19">
        <v>2.1399999999999999E-2</v>
      </c>
      <c r="AB3228" t="s">
        <v>85</v>
      </c>
      <c r="AC3228" t="str">
        <f t="shared" si="71"/>
        <v>h-5RT-A1</v>
      </c>
      <c r="AF3228" t="s">
        <v>247</v>
      </c>
    </row>
    <row r="3229" spans="1:49" x14ac:dyDescent="0.25">
      <c r="A3229">
        <v>71</v>
      </c>
      <c r="B3229" t="s">
        <v>89</v>
      </c>
      <c r="C3229" t="s">
        <v>201</v>
      </c>
      <c r="G3229" s="1" t="s">
        <v>78</v>
      </c>
      <c r="I3229" s="1" t="s">
        <v>448</v>
      </c>
      <c r="J3229">
        <v>5</v>
      </c>
      <c r="K3229" t="s">
        <v>954</v>
      </c>
      <c r="L3229">
        <v>7000</v>
      </c>
      <c r="S3229" s="74">
        <v>7.9279999999999999</v>
      </c>
      <c r="U3229" s="18">
        <v>0.48677083333333332</v>
      </c>
      <c r="V3229" s="19">
        <v>3.6900000000000002E-2</v>
      </c>
      <c r="AB3229" t="s">
        <v>86</v>
      </c>
      <c r="AC3229" t="str">
        <f t="shared" si="71"/>
        <v>h-5SO-A7</v>
      </c>
      <c r="AF3229" t="s">
        <v>164</v>
      </c>
    </row>
    <row r="3230" spans="1:49" x14ac:dyDescent="0.25">
      <c r="A3230">
        <v>72</v>
      </c>
      <c r="B3230" t="s">
        <v>89</v>
      </c>
      <c r="C3230" t="s">
        <v>201</v>
      </c>
      <c r="G3230" s="1" t="s">
        <v>78</v>
      </c>
      <c r="I3230" s="1" t="s">
        <v>448</v>
      </c>
      <c r="J3230">
        <v>5</v>
      </c>
      <c r="K3230" t="s">
        <v>954</v>
      </c>
      <c r="L3230">
        <v>7000</v>
      </c>
      <c r="S3230" s="74">
        <v>9.3379999999999992</v>
      </c>
      <c r="U3230" s="18">
        <v>0.48771990740740739</v>
      </c>
      <c r="V3230">
        <v>6.0512099999999999E-2</v>
      </c>
      <c r="AB3230" t="s">
        <v>85</v>
      </c>
      <c r="AC3230" t="str">
        <f t="shared" si="71"/>
        <v>h-5RT-B1</v>
      </c>
      <c r="AD3230" s="8">
        <v>43403</v>
      </c>
      <c r="AE3230" s="83">
        <f>AD3230-I3230</f>
        <v>35</v>
      </c>
      <c r="AF3230" t="s">
        <v>169</v>
      </c>
      <c r="AG3230" t="s">
        <v>956</v>
      </c>
      <c r="AH3230" s="8">
        <v>43403</v>
      </c>
      <c r="AI3230">
        <v>10</v>
      </c>
      <c r="AJ3230">
        <v>2</v>
      </c>
      <c r="AK3230" s="53">
        <v>0.55555555555555558</v>
      </c>
      <c r="AL3230" s="8">
        <v>43412</v>
      </c>
      <c r="AM3230" s="53">
        <v>0.84375</v>
      </c>
      <c r="AO3230">
        <v>6</v>
      </c>
      <c r="AP3230">
        <v>4</v>
      </c>
      <c r="AQ3230" s="8">
        <v>43412</v>
      </c>
      <c r="AR3230" s="53">
        <v>0.84375</v>
      </c>
      <c r="AS3230" s="8">
        <v>43468</v>
      </c>
      <c r="AT3230" s="53">
        <v>0.83333333333333337</v>
      </c>
      <c r="AV3230" s="8">
        <v>43468</v>
      </c>
      <c r="AW3230">
        <v>0</v>
      </c>
    </row>
    <row r="3231" spans="1:49" x14ac:dyDescent="0.25">
      <c r="A3231">
        <v>73</v>
      </c>
      <c r="B3231" t="s">
        <v>89</v>
      </c>
      <c r="C3231" t="s">
        <v>201</v>
      </c>
      <c r="G3231" s="1" t="s">
        <v>78</v>
      </c>
      <c r="I3231" s="1" t="s">
        <v>448</v>
      </c>
      <c r="J3231">
        <v>5</v>
      </c>
      <c r="K3231" t="s">
        <v>954</v>
      </c>
      <c r="L3231">
        <v>7000</v>
      </c>
      <c r="S3231" s="74">
        <v>6.476</v>
      </c>
      <c r="U3231" s="18">
        <v>0.48849537037037033</v>
      </c>
      <c r="V3231">
        <v>0.66005250000000004</v>
      </c>
      <c r="AB3231" t="s">
        <v>86</v>
      </c>
      <c r="AC3231" t="str">
        <f t="shared" si="71"/>
        <v>h-5SO-A4</v>
      </c>
      <c r="AF3231" t="s">
        <v>252</v>
      </c>
    </row>
    <row r="3232" spans="1:49" x14ac:dyDescent="0.25">
      <c r="A3232">
        <v>74</v>
      </c>
      <c r="B3232" t="s">
        <v>89</v>
      </c>
      <c r="C3232" t="s">
        <v>201</v>
      </c>
      <c r="G3232" s="1" t="s">
        <v>78</v>
      </c>
      <c r="I3232" s="1" t="s">
        <v>448</v>
      </c>
      <c r="J3232">
        <v>5</v>
      </c>
      <c r="K3232" t="s">
        <v>954</v>
      </c>
      <c r="L3232">
        <v>7000</v>
      </c>
      <c r="S3232" s="74">
        <v>9.67</v>
      </c>
      <c r="U3232" s="18">
        <v>0.48942129629629627</v>
      </c>
      <c r="V3232" s="19">
        <v>5.3999999999999999E-2</v>
      </c>
      <c r="AB3232" t="s">
        <v>86</v>
      </c>
      <c r="AC3232" t="str">
        <f t="shared" si="71"/>
        <v>h-5SO-F9</v>
      </c>
      <c r="AF3232" t="s">
        <v>240</v>
      </c>
    </row>
    <row r="3233" spans="1:49" x14ac:dyDescent="0.25">
      <c r="A3233">
        <v>75</v>
      </c>
      <c r="B3233" t="s">
        <v>89</v>
      </c>
      <c r="C3233" t="s">
        <v>201</v>
      </c>
      <c r="G3233" s="1" t="s">
        <v>78</v>
      </c>
      <c r="I3233" s="1" t="s">
        <v>448</v>
      </c>
      <c r="J3233">
        <v>5</v>
      </c>
      <c r="K3233" t="s">
        <v>954</v>
      </c>
      <c r="L3233">
        <v>7000</v>
      </c>
      <c r="S3233" s="74">
        <v>7.58</v>
      </c>
      <c r="U3233" s="18">
        <v>0.49020833333333336</v>
      </c>
      <c r="V3233" s="19">
        <v>3.73E-2</v>
      </c>
      <c r="AB3233" t="s">
        <v>85</v>
      </c>
      <c r="AC3233" t="str">
        <f t="shared" si="71"/>
        <v>h-5RT-B12</v>
      </c>
      <c r="AD3233" s="8">
        <v>43434</v>
      </c>
      <c r="AE3233">
        <v>66</v>
      </c>
      <c r="AF3233" t="s">
        <v>132</v>
      </c>
      <c r="AG3233" t="s">
        <v>956</v>
      </c>
      <c r="AH3233" s="8">
        <v>43434</v>
      </c>
      <c r="AI3233">
        <v>3</v>
      </c>
      <c r="AJ3233">
        <v>1</v>
      </c>
      <c r="AK3233" s="53">
        <v>0.64236111111111105</v>
      </c>
      <c r="AL3233" s="8">
        <v>43443</v>
      </c>
      <c r="AM3233" s="53">
        <v>0.83333333333333337</v>
      </c>
      <c r="AO3233">
        <v>3</v>
      </c>
      <c r="AP3233">
        <v>4</v>
      </c>
      <c r="AQ3233" s="8">
        <v>43443</v>
      </c>
      <c r="AR3233" s="53">
        <v>0.83333333333333337</v>
      </c>
    </row>
    <row r="3234" spans="1:49" x14ac:dyDescent="0.25">
      <c r="A3234">
        <v>76</v>
      </c>
      <c r="B3234" t="s">
        <v>89</v>
      </c>
      <c r="C3234" t="s">
        <v>608</v>
      </c>
      <c r="G3234" s="1" t="s">
        <v>78</v>
      </c>
      <c r="I3234" s="1" t="s">
        <v>448</v>
      </c>
      <c r="J3234">
        <v>5</v>
      </c>
      <c r="K3234" t="s">
        <v>954</v>
      </c>
      <c r="L3234">
        <v>7000</v>
      </c>
      <c r="U3234" s="18">
        <v>0.49091435185185189</v>
      </c>
      <c r="V3234" s="19">
        <v>3.5100000000000001E-3</v>
      </c>
    </row>
    <row r="3235" spans="1:49" x14ac:dyDescent="0.25">
      <c r="A3235">
        <v>77</v>
      </c>
      <c r="B3235" t="s">
        <v>89</v>
      </c>
      <c r="C3235" t="s">
        <v>608</v>
      </c>
      <c r="G3235" s="1" t="s">
        <v>78</v>
      </c>
      <c r="I3235" s="1" t="s">
        <v>448</v>
      </c>
      <c r="J3235">
        <v>5</v>
      </c>
      <c r="K3235" t="s">
        <v>954</v>
      </c>
      <c r="L3235">
        <v>7000</v>
      </c>
      <c r="T3235" s="53">
        <v>0.80694444444444446</v>
      </c>
      <c r="U3235" s="18">
        <v>0.49164351851851856</v>
      </c>
      <c r="V3235" s="19">
        <v>4.5199999999999997E-3</v>
      </c>
    </row>
    <row r="3236" spans="1:49" x14ac:dyDescent="0.25">
      <c r="A3236">
        <v>1</v>
      </c>
      <c r="C3236" t="s">
        <v>58</v>
      </c>
      <c r="G3236" s="1" t="s">
        <v>78</v>
      </c>
      <c r="I3236" s="1" t="s">
        <v>450</v>
      </c>
      <c r="J3236">
        <v>7</v>
      </c>
      <c r="K3236" t="s">
        <v>60</v>
      </c>
      <c r="W3236" s="1" t="s">
        <v>963</v>
      </c>
      <c r="AB3236" t="s">
        <v>85</v>
      </c>
      <c r="AC3236" t="str">
        <f t="shared" ref="AC3236:AC3241" si="72">"A3-7"&amp;AB3236&amp;"-"&amp;AF3236</f>
        <v>A3-7RT-A1</v>
      </c>
      <c r="AF3236" t="s">
        <v>247</v>
      </c>
    </row>
    <row r="3237" spans="1:49" x14ac:dyDescent="0.25">
      <c r="A3237">
        <v>2</v>
      </c>
      <c r="C3237" t="s">
        <v>58</v>
      </c>
      <c r="G3237" s="1" t="s">
        <v>78</v>
      </c>
      <c r="I3237" s="1" t="s">
        <v>450</v>
      </c>
      <c r="J3237">
        <v>7</v>
      </c>
      <c r="K3237" t="s">
        <v>60</v>
      </c>
      <c r="W3237" s="1" t="s">
        <v>963</v>
      </c>
      <c r="AB3237" t="s">
        <v>85</v>
      </c>
      <c r="AC3237" t="str">
        <f t="shared" si="72"/>
        <v>A3-7RT-A2</v>
      </c>
      <c r="AD3237" s="8">
        <v>43402</v>
      </c>
      <c r="AE3237">
        <v>32</v>
      </c>
      <c r="AF3237" t="s">
        <v>120</v>
      </c>
      <c r="AG3237" t="s">
        <v>956</v>
      </c>
      <c r="AH3237" s="8">
        <v>43410</v>
      </c>
      <c r="AI3237">
        <v>17</v>
      </c>
      <c r="AJ3237">
        <v>1</v>
      </c>
      <c r="AK3237" s="53">
        <v>0.52430555555555558</v>
      </c>
      <c r="AL3237" s="8">
        <v>43442</v>
      </c>
      <c r="AM3237" s="53">
        <v>0.58333333333333337</v>
      </c>
      <c r="AV3237" s="8">
        <v>43442</v>
      </c>
      <c r="AW3237">
        <v>0</v>
      </c>
    </row>
    <row r="3238" spans="1:49" x14ac:dyDescent="0.25">
      <c r="A3238">
        <v>3</v>
      </c>
      <c r="C3238" t="s">
        <v>58</v>
      </c>
      <c r="G3238" s="1" t="s">
        <v>78</v>
      </c>
      <c r="I3238" s="1" t="s">
        <v>450</v>
      </c>
      <c r="J3238">
        <v>7</v>
      </c>
      <c r="K3238" t="s">
        <v>60</v>
      </c>
      <c r="W3238" s="1" t="s">
        <v>963</v>
      </c>
      <c r="AB3238" t="s">
        <v>85</v>
      </c>
      <c r="AC3238" t="str">
        <f t="shared" si="72"/>
        <v>A3-7RT-A3</v>
      </c>
      <c r="AF3238" t="s">
        <v>245</v>
      </c>
    </row>
    <row r="3239" spans="1:49" x14ac:dyDescent="0.25">
      <c r="A3239">
        <v>4</v>
      </c>
      <c r="C3239" t="s">
        <v>58</v>
      </c>
      <c r="G3239" s="1" t="s">
        <v>78</v>
      </c>
      <c r="I3239" s="1" t="s">
        <v>450</v>
      </c>
      <c r="J3239">
        <v>7</v>
      </c>
      <c r="K3239" t="s">
        <v>60</v>
      </c>
      <c r="W3239" s="1" t="s">
        <v>963</v>
      </c>
      <c r="AB3239" t="s">
        <v>86</v>
      </c>
      <c r="AC3239" t="str">
        <f t="shared" si="72"/>
        <v>A3-7SO-A1</v>
      </c>
      <c r="AF3239" t="s">
        <v>247</v>
      </c>
    </row>
    <row r="3240" spans="1:49" x14ac:dyDescent="0.25">
      <c r="A3240">
        <v>5</v>
      </c>
      <c r="C3240" t="s">
        <v>58</v>
      </c>
      <c r="G3240" s="1" t="s">
        <v>78</v>
      </c>
      <c r="I3240" s="1" t="s">
        <v>450</v>
      </c>
      <c r="J3240">
        <v>7</v>
      </c>
      <c r="K3240" t="s">
        <v>60</v>
      </c>
      <c r="W3240" s="1" t="s">
        <v>963</v>
      </c>
      <c r="AB3240" t="s">
        <v>86</v>
      </c>
      <c r="AC3240" t="str">
        <f t="shared" si="72"/>
        <v>A3-7SO-A2</v>
      </c>
      <c r="AF3240" t="s">
        <v>120</v>
      </c>
    </row>
    <row r="3241" spans="1:49" x14ac:dyDescent="0.25">
      <c r="A3241">
        <v>6</v>
      </c>
      <c r="C3241" t="s">
        <v>58</v>
      </c>
      <c r="G3241" s="1" t="s">
        <v>78</v>
      </c>
      <c r="I3241" s="1" t="s">
        <v>450</v>
      </c>
      <c r="J3241">
        <v>7</v>
      </c>
      <c r="K3241" t="s">
        <v>60</v>
      </c>
      <c r="W3241" s="1" t="s">
        <v>963</v>
      </c>
      <c r="AB3241" t="s">
        <v>86</v>
      </c>
      <c r="AC3241" t="str">
        <f t="shared" si="72"/>
        <v>A3-7SO-A3</v>
      </c>
      <c r="AF3241" t="s">
        <v>245</v>
      </c>
    </row>
    <row r="3242" spans="1:49" x14ac:dyDescent="0.25">
      <c r="A3242">
        <v>7</v>
      </c>
      <c r="C3242" t="s">
        <v>58</v>
      </c>
      <c r="G3242" s="1" t="s">
        <v>78</v>
      </c>
      <c r="I3242" s="1" t="s">
        <v>450</v>
      </c>
      <c r="J3242">
        <v>7</v>
      </c>
      <c r="K3242" t="s">
        <v>60</v>
      </c>
      <c r="W3242" s="1" t="s">
        <v>963</v>
      </c>
      <c r="AB3242" t="s">
        <v>84</v>
      </c>
      <c r="AC3242" t="s">
        <v>1591</v>
      </c>
    </row>
    <row r="3243" spans="1:49" x14ac:dyDescent="0.25">
      <c r="A3243">
        <v>8</v>
      </c>
      <c r="C3243" t="s">
        <v>58</v>
      </c>
      <c r="G3243" s="1" t="s">
        <v>78</v>
      </c>
      <c r="I3243" s="1" t="s">
        <v>450</v>
      </c>
      <c r="J3243">
        <v>7</v>
      </c>
      <c r="K3243" t="s">
        <v>60</v>
      </c>
      <c r="W3243" s="1" t="s">
        <v>963</v>
      </c>
      <c r="AB3243" t="s">
        <v>84</v>
      </c>
      <c r="AC3243" t="s">
        <v>1592</v>
      </c>
    </row>
    <row r="3244" spans="1:49" x14ac:dyDescent="0.25">
      <c r="A3244">
        <v>9</v>
      </c>
      <c r="C3244" t="s">
        <v>58</v>
      </c>
      <c r="G3244" s="1" t="s">
        <v>78</v>
      </c>
      <c r="I3244" s="1" t="s">
        <v>450</v>
      </c>
      <c r="J3244">
        <v>7</v>
      </c>
      <c r="K3244" t="s">
        <v>60</v>
      </c>
      <c r="W3244" s="1" t="s">
        <v>963</v>
      </c>
      <c r="AB3244" t="s">
        <v>84</v>
      </c>
      <c r="AC3244" t="s">
        <v>1593</v>
      </c>
    </row>
    <row r="3245" spans="1:49" x14ac:dyDescent="0.25">
      <c r="A3245">
        <v>10</v>
      </c>
      <c r="C3245" t="s">
        <v>201</v>
      </c>
      <c r="G3245" s="1" t="s">
        <v>78</v>
      </c>
      <c r="I3245" s="1" t="s">
        <v>450</v>
      </c>
      <c r="J3245">
        <v>7</v>
      </c>
      <c r="K3245" t="s">
        <v>60</v>
      </c>
      <c r="W3245" s="1" t="s">
        <v>963</v>
      </c>
      <c r="AB3245" t="s">
        <v>84</v>
      </c>
      <c r="AC3245" t="s">
        <v>1594</v>
      </c>
    </row>
    <row r="3246" spans="1:49" x14ac:dyDescent="0.25">
      <c r="A3246">
        <v>11</v>
      </c>
      <c r="C3246" t="s">
        <v>201</v>
      </c>
      <c r="G3246" s="1" t="s">
        <v>78</v>
      </c>
      <c r="I3246" s="1" t="s">
        <v>450</v>
      </c>
      <c r="J3246">
        <v>7</v>
      </c>
      <c r="K3246" t="s">
        <v>60</v>
      </c>
      <c r="W3246" s="1" t="s">
        <v>963</v>
      </c>
      <c r="AB3246" t="s">
        <v>85</v>
      </c>
      <c r="AC3246" t="str">
        <f>"A3-7"&amp;AB3246&amp;"-"&amp;AF3246</f>
        <v>A3-7RT-B1</v>
      </c>
      <c r="AF3246" t="s">
        <v>169</v>
      </c>
    </row>
    <row r="3247" spans="1:49" x14ac:dyDescent="0.25">
      <c r="A3247">
        <v>12</v>
      </c>
      <c r="C3247" t="s">
        <v>201</v>
      </c>
      <c r="G3247" s="1" t="s">
        <v>78</v>
      </c>
      <c r="I3247" s="1" t="s">
        <v>450</v>
      </c>
      <c r="J3247">
        <v>7</v>
      </c>
      <c r="K3247" t="s">
        <v>60</v>
      </c>
      <c r="W3247" s="1" t="s">
        <v>963</v>
      </c>
      <c r="AB3247" t="s">
        <v>85</v>
      </c>
      <c r="AC3247" t="str">
        <f>"A3-7"&amp;AB3247&amp;"-"&amp;AF3247</f>
        <v>A3-7RT-B2</v>
      </c>
      <c r="AF3247" t="s">
        <v>142</v>
      </c>
    </row>
    <row r="3248" spans="1:49" x14ac:dyDescent="0.25">
      <c r="A3248">
        <v>13</v>
      </c>
      <c r="C3248" t="s">
        <v>201</v>
      </c>
      <c r="G3248" s="1" t="s">
        <v>78</v>
      </c>
      <c r="I3248" s="1" t="s">
        <v>450</v>
      </c>
      <c r="J3248">
        <v>7</v>
      </c>
      <c r="K3248" t="s">
        <v>60</v>
      </c>
      <c r="W3248" s="1" t="s">
        <v>963</v>
      </c>
      <c r="AB3248" t="s">
        <v>86</v>
      </c>
      <c r="AC3248" t="str">
        <f>"A3-7"&amp;AB3248&amp;"-"&amp;AF3248</f>
        <v>A3-7SO-B1</v>
      </c>
      <c r="AF3248" t="s">
        <v>169</v>
      </c>
    </row>
    <row r="3249" spans="1:49" x14ac:dyDescent="0.25">
      <c r="A3249">
        <v>14</v>
      </c>
      <c r="C3249" t="s">
        <v>201</v>
      </c>
      <c r="G3249" s="1" t="s">
        <v>78</v>
      </c>
      <c r="I3249" s="1" t="s">
        <v>450</v>
      </c>
      <c r="J3249">
        <v>7</v>
      </c>
      <c r="K3249" t="s">
        <v>60</v>
      </c>
      <c r="W3249" s="1" t="s">
        <v>963</v>
      </c>
      <c r="AB3249" t="s">
        <v>86</v>
      </c>
      <c r="AC3249" t="str">
        <f>"A3-7"&amp;AB3249&amp;"-"&amp;AF3249</f>
        <v>A3-7SO-B2</v>
      </c>
      <c r="AF3249" t="s">
        <v>142</v>
      </c>
    </row>
    <row r="3250" spans="1:49" x14ac:dyDescent="0.25">
      <c r="A3250">
        <v>1</v>
      </c>
      <c r="C3250" t="s">
        <v>201</v>
      </c>
      <c r="G3250" s="1" t="s">
        <v>78</v>
      </c>
      <c r="I3250" s="1" t="s">
        <v>450</v>
      </c>
      <c r="J3250">
        <v>7</v>
      </c>
      <c r="K3250" t="s">
        <v>954</v>
      </c>
      <c r="W3250" s="1" t="s">
        <v>963</v>
      </c>
      <c r="AB3250" t="s">
        <v>85</v>
      </c>
      <c r="AC3250" t="str">
        <f t="shared" ref="AC3250:AC3281" si="73">"h-7"&amp;AB3250&amp;"-"&amp;AF3250</f>
        <v>h-7RT-B6</v>
      </c>
      <c r="AF3250" t="s">
        <v>130</v>
      </c>
    </row>
    <row r="3251" spans="1:49" x14ac:dyDescent="0.25">
      <c r="A3251">
        <v>2</v>
      </c>
      <c r="C3251" t="s">
        <v>201</v>
      </c>
      <c r="G3251" s="1" t="s">
        <v>78</v>
      </c>
      <c r="I3251" s="1" t="s">
        <v>450</v>
      </c>
      <c r="J3251">
        <v>7</v>
      </c>
      <c r="K3251" t="s">
        <v>954</v>
      </c>
      <c r="W3251" s="1" t="s">
        <v>963</v>
      </c>
      <c r="AB3251" t="s">
        <v>85</v>
      </c>
      <c r="AC3251" t="str">
        <f t="shared" si="73"/>
        <v>h-7RT-D2</v>
      </c>
      <c r="AF3251" t="s">
        <v>172</v>
      </c>
    </row>
    <row r="3252" spans="1:49" x14ac:dyDescent="0.25">
      <c r="A3252">
        <v>3</v>
      </c>
      <c r="C3252" t="s">
        <v>201</v>
      </c>
      <c r="G3252" s="1" t="s">
        <v>78</v>
      </c>
      <c r="I3252" s="1" t="s">
        <v>450</v>
      </c>
      <c r="J3252">
        <v>7</v>
      </c>
      <c r="K3252" t="s">
        <v>954</v>
      </c>
      <c r="W3252" s="1" t="s">
        <v>963</v>
      </c>
      <c r="AB3252" t="s">
        <v>85</v>
      </c>
      <c r="AC3252" t="str">
        <f t="shared" si="73"/>
        <v>h-7RT-C6</v>
      </c>
      <c r="AF3252" t="s">
        <v>168</v>
      </c>
    </row>
    <row r="3253" spans="1:49" x14ac:dyDescent="0.25">
      <c r="A3253">
        <v>4</v>
      </c>
      <c r="C3253" t="s">
        <v>201</v>
      </c>
      <c r="G3253" s="1" t="s">
        <v>78</v>
      </c>
      <c r="I3253" s="1" t="s">
        <v>450</v>
      </c>
      <c r="J3253">
        <v>7</v>
      </c>
      <c r="K3253" t="s">
        <v>954</v>
      </c>
      <c r="W3253" s="1" t="s">
        <v>963</v>
      </c>
      <c r="AB3253" t="s">
        <v>85</v>
      </c>
      <c r="AC3253" t="str">
        <f t="shared" si="73"/>
        <v>h-7RT-G3</v>
      </c>
      <c r="AD3253" s="8">
        <v>43448</v>
      </c>
      <c r="AE3253" s="83">
        <f>AD3253-I3253</f>
        <v>78</v>
      </c>
      <c r="AF3253" t="s">
        <v>139</v>
      </c>
      <c r="AG3253" t="s">
        <v>956</v>
      </c>
      <c r="AH3253" s="8">
        <v>43448</v>
      </c>
      <c r="AI3253">
        <v>17</v>
      </c>
      <c r="AJ3253">
        <v>1</v>
      </c>
      <c r="AK3253" s="53">
        <v>0.59027777777777779</v>
      </c>
      <c r="AL3253" s="8">
        <v>43460</v>
      </c>
      <c r="AM3253" s="53">
        <v>0.83333333333333337</v>
      </c>
      <c r="AO3253">
        <v>3</v>
      </c>
      <c r="AP3253">
        <v>29</v>
      </c>
      <c r="AQ3253" s="8">
        <v>43460</v>
      </c>
      <c r="AR3253" s="53">
        <v>0.83333333333333337</v>
      </c>
      <c r="AS3253" s="8">
        <v>43544</v>
      </c>
      <c r="AT3253" s="53">
        <v>0.87708333333333333</v>
      </c>
      <c r="AV3253" s="8">
        <v>43544</v>
      </c>
      <c r="AW3253">
        <v>0</v>
      </c>
    </row>
    <row r="3254" spans="1:49" x14ac:dyDescent="0.25">
      <c r="A3254">
        <v>5</v>
      </c>
      <c r="C3254" t="s">
        <v>201</v>
      </c>
      <c r="G3254" s="1" t="s">
        <v>78</v>
      </c>
      <c r="I3254" s="1" t="s">
        <v>450</v>
      </c>
      <c r="J3254">
        <v>7</v>
      </c>
      <c r="K3254" t="s">
        <v>954</v>
      </c>
      <c r="W3254" s="1" t="s">
        <v>963</v>
      </c>
      <c r="AB3254" t="s">
        <v>85</v>
      </c>
      <c r="AC3254" t="str">
        <f t="shared" si="73"/>
        <v>h-7RT-A8</v>
      </c>
      <c r="AF3254" t="s">
        <v>166</v>
      </c>
    </row>
    <row r="3255" spans="1:49" x14ac:dyDescent="0.25">
      <c r="A3255">
        <v>6</v>
      </c>
      <c r="C3255" t="s">
        <v>201</v>
      </c>
      <c r="G3255" s="1" t="s">
        <v>78</v>
      </c>
      <c r="I3255" s="1" t="s">
        <v>450</v>
      </c>
      <c r="J3255">
        <v>7</v>
      </c>
      <c r="K3255" t="s">
        <v>954</v>
      </c>
      <c r="W3255" s="1" t="s">
        <v>963</v>
      </c>
      <c r="AB3255" t="s">
        <v>85</v>
      </c>
      <c r="AC3255" t="str">
        <f t="shared" si="73"/>
        <v>h-7RT-B12</v>
      </c>
      <c r="AF3255" t="s">
        <v>132</v>
      </c>
    </row>
    <row r="3256" spans="1:49" x14ac:dyDescent="0.25">
      <c r="A3256">
        <v>7</v>
      </c>
      <c r="C3256" t="s">
        <v>201</v>
      </c>
      <c r="G3256" s="1" t="s">
        <v>78</v>
      </c>
      <c r="I3256" s="1" t="s">
        <v>450</v>
      </c>
      <c r="J3256">
        <v>7</v>
      </c>
      <c r="K3256" t="s">
        <v>954</v>
      </c>
      <c r="W3256" s="1" t="s">
        <v>963</v>
      </c>
      <c r="AB3256" t="s">
        <v>85</v>
      </c>
      <c r="AC3256" t="str">
        <f t="shared" si="73"/>
        <v>h-7RT-H10</v>
      </c>
      <c r="AF3256" t="s">
        <v>174</v>
      </c>
    </row>
    <row r="3257" spans="1:49" x14ac:dyDescent="0.25">
      <c r="A3257">
        <v>8</v>
      </c>
      <c r="C3257" t="s">
        <v>201</v>
      </c>
      <c r="G3257" s="1" t="s">
        <v>78</v>
      </c>
      <c r="I3257" s="1" t="s">
        <v>450</v>
      </c>
      <c r="J3257">
        <v>7</v>
      </c>
      <c r="K3257" t="s">
        <v>954</v>
      </c>
      <c r="W3257" s="1" t="s">
        <v>963</v>
      </c>
      <c r="AB3257" t="s">
        <v>85</v>
      </c>
      <c r="AC3257" t="str">
        <f t="shared" si="73"/>
        <v>h-7RT-A7</v>
      </c>
      <c r="AF3257" t="s">
        <v>164</v>
      </c>
    </row>
    <row r="3258" spans="1:49" x14ac:dyDescent="0.25">
      <c r="A3258">
        <v>9</v>
      </c>
      <c r="C3258" t="s">
        <v>201</v>
      </c>
      <c r="G3258" s="1" t="s">
        <v>78</v>
      </c>
      <c r="I3258" s="1" t="s">
        <v>450</v>
      </c>
      <c r="J3258">
        <v>7</v>
      </c>
      <c r="K3258" t="s">
        <v>954</v>
      </c>
      <c r="W3258" s="1" t="s">
        <v>963</v>
      </c>
      <c r="AB3258" t="s">
        <v>85</v>
      </c>
      <c r="AC3258" t="str">
        <f t="shared" si="73"/>
        <v>h-7RT-D10</v>
      </c>
      <c r="AD3258" s="8">
        <v>43399</v>
      </c>
      <c r="AE3258">
        <v>29</v>
      </c>
      <c r="AF3258" t="s">
        <v>371</v>
      </c>
      <c r="AG3258" t="s">
        <v>593</v>
      </c>
      <c r="AH3258" s="8">
        <v>43399</v>
      </c>
      <c r="AI3258">
        <v>10</v>
      </c>
      <c r="AJ3258">
        <v>1</v>
      </c>
      <c r="AK3258" s="53">
        <v>0.44791666666666669</v>
      </c>
      <c r="AL3258" s="8">
        <v>43400</v>
      </c>
      <c r="AM3258" s="53">
        <v>0.74652777777777779</v>
      </c>
      <c r="AN3258" t="s">
        <v>1757</v>
      </c>
      <c r="AV3258" s="8">
        <v>43400</v>
      </c>
      <c r="AW3258">
        <v>1</v>
      </c>
    </row>
    <row r="3259" spans="1:49" x14ac:dyDescent="0.25">
      <c r="A3259">
        <v>10</v>
      </c>
      <c r="C3259" t="s">
        <v>201</v>
      </c>
      <c r="G3259" s="1" t="s">
        <v>78</v>
      </c>
      <c r="I3259" s="1" t="s">
        <v>450</v>
      </c>
      <c r="J3259">
        <v>7</v>
      </c>
      <c r="K3259" t="s">
        <v>954</v>
      </c>
      <c r="W3259" s="1" t="s">
        <v>963</v>
      </c>
      <c r="AB3259" t="s">
        <v>85</v>
      </c>
      <c r="AC3259" t="str">
        <f t="shared" si="73"/>
        <v>h-7RT-F2</v>
      </c>
      <c r="AF3259" t="s">
        <v>370</v>
      </c>
    </row>
    <row r="3260" spans="1:49" x14ac:dyDescent="0.25">
      <c r="A3260">
        <v>11</v>
      </c>
      <c r="C3260" t="s">
        <v>201</v>
      </c>
      <c r="G3260" s="1" t="s">
        <v>78</v>
      </c>
      <c r="I3260" s="1" t="s">
        <v>450</v>
      </c>
      <c r="J3260">
        <v>7</v>
      </c>
      <c r="K3260" t="s">
        <v>954</v>
      </c>
      <c r="W3260" s="1" t="s">
        <v>963</v>
      </c>
      <c r="AB3260" t="s">
        <v>85</v>
      </c>
      <c r="AC3260" t="str">
        <f t="shared" si="73"/>
        <v>h-7RT-G2</v>
      </c>
      <c r="AF3260" t="s">
        <v>127</v>
      </c>
    </row>
    <row r="3261" spans="1:49" x14ac:dyDescent="0.25">
      <c r="A3261">
        <v>12</v>
      </c>
      <c r="C3261" t="s">
        <v>201</v>
      </c>
      <c r="G3261" s="1" t="s">
        <v>78</v>
      </c>
      <c r="I3261" s="1" t="s">
        <v>450</v>
      </c>
      <c r="J3261">
        <v>7</v>
      </c>
      <c r="K3261" t="s">
        <v>954</v>
      </c>
      <c r="W3261" s="1" t="s">
        <v>963</v>
      </c>
      <c r="AB3261" t="s">
        <v>85</v>
      </c>
      <c r="AC3261" t="str">
        <f t="shared" si="73"/>
        <v>h-7RT-H7</v>
      </c>
      <c r="AF3261" t="s">
        <v>286</v>
      </c>
    </row>
    <row r="3262" spans="1:49" x14ac:dyDescent="0.25">
      <c r="A3262">
        <v>13</v>
      </c>
      <c r="C3262" t="s">
        <v>201</v>
      </c>
      <c r="G3262" s="1" t="s">
        <v>78</v>
      </c>
      <c r="I3262" s="1" t="s">
        <v>450</v>
      </c>
      <c r="J3262">
        <v>7</v>
      </c>
      <c r="K3262" t="s">
        <v>954</v>
      </c>
      <c r="W3262" s="1" t="s">
        <v>963</v>
      </c>
      <c r="AB3262" t="s">
        <v>85</v>
      </c>
      <c r="AC3262" t="str">
        <f t="shared" si="73"/>
        <v>h-7RT-C7</v>
      </c>
      <c r="AF3262" t="s">
        <v>135</v>
      </c>
    </row>
    <row r="3263" spans="1:49" x14ac:dyDescent="0.25">
      <c r="A3263">
        <v>14</v>
      </c>
      <c r="C3263" t="s">
        <v>201</v>
      </c>
      <c r="G3263" s="1" t="s">
        <v>78</v>
      </c>
      <c r="I3263" s="1" t="s">
        <v>450</v>
      </c>
      <c r="J3263">
        <v>7</v>
      </c>
      <c r="K3263" t="s">
        <v>954</v>
      </c>
      <c r="W3263" s="1" t="s">
        <v>963</v>
      </c>
      <c r="AB3263" t="s">
        <v>85</v>
      </c>
      <c r="AC3263" t="str">
        <f t="shared" si="73"/>
        <v>h-7RT-B9</v>
      </c>
      <c r="AF3263" t="s">
        <v>125</v>
      </c>
    </row>
    <row r="3264" spans="1:49" x14ac:dyDescent="0.25">
      <c r="A3264">
        <v>15</v>
      </c>
      <c r="C3264" t="s">
        <v>201</v>
      </c>
      <c r="G3264" s="1" t="s">
        <v>78</v>
      </c>
      <c r="I3264" s="1" t="s">
        <v>450</v>
      </c>
      <c r="J3264">
        <v>7</v>
      </c>
      <c r="K3264" t="s">
        <v>954</v>
      </c>
      <c r="W3264" s="1" t="s">
        <v>963</v>
      </c>
      <c r="AB3264" t="s">
        <v>85</v>
      </c>
      <c r="AC3264" t="str">
        <f t="shared" si="73"/>
        <v>h-7RT-D1</v>
      </c>
      <c r="AD3264" s="8">
        <v>43430</v>
      </c>
      <c r="AE3264">
        <v>60</v>
      </c>
      <c r="AF3264" t="s">
        <v>288</v>
      </c>
      <c r="AG3264" t="s">
        <v>956</v>
      </c>
      <c r="AH3264" s="8">
        <v>43440</v>
      </c>
      <c r="AI3264">
        <v>16</v>
      </c>
      <c r="AJ3264">
        <v>1</v>
      </c>
      <c r="AK3264" s="53">
        <v>0.57638888888888895</v>
      </c>
      <c r="AL3264" s="8">
        <v>43454</v>
      </c>
      <c r="AM3264" s="53">
        <v>0.83333333333333337</v>
      </c>
      <c r="AO3264">
        <v>5</v>
      </c>
      <c r="AP3264">
        <v>3</v>
      </c>
      <c r="AQ3264" s="8">
        <v>43454</v>
      </c>
      <c r="AR3264" s="53">
        <v>0.83333333333333337</v>
      </c>
      <c r="AS3264" s="8">
        <v>43516</v>
      </c>
      <c r="AT3264" s="53">
        <v>0.83333333333333337</v>
      </c>
      <c r="AU3264" t="s">
        <v>1764</v>
      </c>
      <c r="AV3264" s="8">
        <v>43516</v>
      </c>
      <c r="AW3264">
        <v>0</v>
      </c>
    </row>
    <row r="3265" spans="1:49" x14ac:dyDescent="0.25">
      <c r="A3265">
        <v>16</v>
      </c>
      <c r="C3265" t="s">
        <v>201</v>
      </c>
      <c r="G3265" s="1" t="s">
        <v>78</v>
      </c>
      <c r="I3265" s="1" t="s">
        <v>450</v>
      </c>
      <c r="J3265">
        <v>7</v>
      </c>
      <c r="K3265" t="s">
        <v>954</v>
      </c>
      <c r="W3265" s="1" t="s">
        <v>963</v>
      </c>
      <c r="AB3265" t="s">
        <v>85</v>
      </c>
      <c r="AC3265" t="str">
        <f t="shared" si="73"/>
        <v>h-7RT-A9</v>
      </c>
      <c r="AF3265" t="s">
        <v>133</v>
      </c>
    </row>
    <row r="3266" spans="1:49" x14ac:dyDescent="0.25">
      <c r="A3266">
        <v>17</v>
      </c>
      <c r="C3266" t="s">
        <v>201</v>
      </c>
      <c r="G3266" s="1" t="s">
        <v>78</v>
      </c>
      <c r="I3266" s="1" t="s">
        <v>450</v>
      </c>
      <c r="J3266">
        <v>7</v>
      </c>
      <c r="K3266" t="s">
        <v>954</v>
      </c>
      <c r="W3266" s="1" t="s">
        <v>963</v>
      </c>
      <c r="AB3266" t="s">
        <v>85</v>
      </c>
      <c r="AC3266" t="str">
        <f t="shared" si="73"/>
        <v>h-7RT-D4</v>
      </c>
      <c r="AF3266" t="s">
        <v>236</v>
      </c>
    </row>
    <row r="3267" spans="1:49" x14ac:dyDescent="0.25">
      <c r="A3267">
        <v>18</v>
      </c>
      <c r="C3267" t="s">
        <v>201</v>
      </c>
      <c r="G3267" s="1" t="s">
        <v>78</v>
      </c>
      <c r="I3267" s="1" t="s">
        <v>450</v>
      </c>
      <c r="J3267">
        <v>7</v>
      </c>
      <c r="K3267" t="s">
        <v>954</v>
      </c>
      <c r="W3267" s="1" t="s">
        <v>963</v>
      </c>
      <c r="AB3267" t="s">
        <v>85</v>
      </c>
      <c r="AC3267" t="str">
        <f t="shared" si="73"/>
        <v>h-7RT-C2</v>
      </c>
      <c r="AF3267" t="s">
        <v>149</v>
      </c>
    </row>
    <row r="3268" spans="1:49" x14ac:dyDescent="0.25">
      <c r="A3268">
        <v>19</v>
      </c>
      <c r="C3268" t="s">
        <v>201</v>
      </c>
      <c r="G3268" s="1" t="s">
        <v>78</v>
      </c>
      <c r="I3268" s="1" t="s">
        <v>450</v>
      </c>
      <c r="J3268">
        <v>7</v>
      </c>
      <c r="K3268" t="s">
        <v>954</v>
      </c>
      <c r="W3268" s="1" t="s">
        <v>963</v>
      </c>
      <c r="AB3268" t="s">
        <v>85</v>
      </c>
      <c r="AC3268" t="str">
        <f t="shared" si="73"/>
        <v>h-7RT-E2</v>
      </c>
      <c r="AF3268" t="s">
        <v>178</v>
      </c>
    </row>
    <row r="3269" spans="1:49" x14ac:dyDescent="0.25">
      <c r="A3269">
        <v>20</v>
      </c>
      <c r="C3269" t="s">
        <v>201</v>
      </c>
      <c r="G3269" s="1" t="s">
        <v>78</v>
      </c>
      <c r="I3269" s="1" t="s">
        <v>450</v>
      </c>
      <c r="J3269">
        <v>7</v>
      </c>
      <c r="K3269" t="s">
        <v>954</v>
      </c>
      <c r="W3269" s="1" t="s">
        <v>963</v>
      </c>
      <c r="AB3269" t="s">
        <v>85</v>
      </c>
      <c r="AC3269" t="str">
        <f t="shared" si="73"/>
        <v>h-7RT-F11</v>
      </c>
      <c r="AF3269" t="s">
        <v>158</v>
      </c>
    </row>
    <row r="3270" spans="1:49" x14ac:dyDescent="0.25">
      <c r="A3270">
        <v>21</v>
      </c>
      <c r="C3270" t="s">
        <v>201</v>
      </c>
      <c r="G3270" s="1" t="s">
        <v>78</v>
      </c>
      <c r="I3270" s="1" t="s">
        <v>450</v>
      </c>
      <c r="J3270">
        <v>7</v>
      </c>
      <c r="K3270" t="s">
        <v>954</v>
      </c>
      <c r="W3270" s="1" t="s">
        <v>963</v>
      </c>
      <c r="AB3270" t="s">
        <v>85</v>
      </c>
      <c r="AC3270" t="str">
        <f t="shared" si="73"/>
        <v>h-7RT-A5</v>
      </c>
      <c r="AF3270" t="s">
        <v>246</v>
      </c>
    </row>
    <row r="3271" spans="1:49" x14ac:dyDescent="0.25">
      <c r="A3271">
        <v>22</v>
      </c>
      <c r="C3271" t="s">
        <v>201</v>
      </c>
      <c r="G3271" s="1" t="s">
        <v>78</v>
      </c>
      <c r="I3271" s="1" t="s">
        <v>450</v>
      </c>
      <c r="J3271">
        <v>7</v>
      </c>
      <c r="K3271" t="s">
        <v>954</v>
      </c>
      <c r="W3271" s="1" t="s">
        <v>963</v>
      </c>
      <c r="AB3271" t="s">
        <v>85</v>
      </c>
      <c r="AC3271" t="str">
        <f t="shared" si="73"/>
        <v>h-7RT-B4</v>
      </c>
      <c r="AD3271" s="8">
        <v>43430</v>
      </c>
      <c r="AE3271" s="83">
        <f>AD3271-I3271</f>
        <v>60</v>
      </c>
      <c r="AF3271" t="s">
        <v>124</v>
      </c>
      <c r="AG3271" t="s">
        <v>956</v>
      </c>
      <c r="AH3271" s="8">
        <v>43440</v>
      </c>
      <c r="AI3271">
        <v>25</v>
      </c>
      <c r="AJ3271">
        <v>1</v>
      </c>
      <c r="AK3271" s="53">
        <v>0.57638888888888895</v>
      </c>
      <c r="AL3271" s="8">
        <v>43450</v>
      </c>
      <c r="AM3271" s="53">
        <v>0.51250000000000007</v>
      </c>
      <c r="AV3271" s="8">
        <v>43450</v>
      </c>
      <c r="AW3271">
        <v>0</v>
      </c>
    </row>
    <row r="3272" spans="1:49" x14ac:dyDescent="0.25">
      <c r="A3272">
        <v>23</v>
      </c>
      <c r="C3272" t="s">
        <v>201</v>
      </c>
      <c r="G3272" s="1" t="s">
        <v>78</v>
      </c>
      <c r="I3272" s="1" t="s">
        <v>450</v>
      </c>
      <c r="J3272">
        <v>7</v>
      </c>
      <c r="K3272" t="s">
        <v>954</v>
      </c>
      <c r="W3272" s="1" t="s">
        <v>963</v>
      </c>
      <c r="AB3272" t="s">
        <v>85</v>
      </c>
      <c r="AC3272" t="str">
        <f t="shared" si="73"/>
        <v>h-7RT-E12</v>
      </c>
      <c r="AF3272" t="s">
        <v>175</v>
      </c>
    </row>
    <row r="3273" spans="1:49" x14ac:dyDescent="0.25">
      <c r="A3273">
        <v>24</v>
      </c>
      <c r="C3273" t="s">
        <v>201</v>
      </c>
      <c r="G3273" s="1" t="s">
        <v>78</v>
      </c>
      <c r="I3273" s="1" t="s">
        <v>450</v>
      </c>
      <c r="J3273">
        <v>7</v>
      </c>
      <c r="K3273" t="s">
        <v>954</v>
      </c>
      <c r="W3273" s="1" t="s">
        <v>963</v>
      </c>
      <c r="AB3273" t="s">
        <v>85</v>
      </c>
      <c r="AC3273" t="str">
        <f t="shared" si="73"/>
        <v>h-7RT-G11</v>
      </c>
      <c r="AD3273" s="8">
        <v>43401</v>
      </c>
      <c r="AE3273">
        <v>31</v>
      </c>
      <c r="AF3273" t="s">
        <v>249</v>
      </c>
      <c r="AG3273" t="s">
        <v>593</v>
      </c>
      <c r="AH3273" s="8">
        <v>43401</v>
      </c>
      <c r="AI3273">
        <v>4</v>
      </c>
      <c r="AJ3273">
        <v>1</v>
      </c>
      <c r="AK3273" s="53">
        <v>0.70833333333333337</v>
      </c>
      <c r="AL3273" s="8">
        <v>43410</v>
      </c>
      <c r="AM3273" s="53">
        <v>0.52430555555555558</v>
      </c>
      <c r="AN3273" t="s">
        <v>1781</v>
      </c>
      <c r="AV3273" s="8">
        <v>43410</v>
      </c>
      <c r="AW3273">
        <v>1</v>
      </c>
    </row>
    <row r="3274" spans="1:49" x14ac:dyDescent="0.25">
      <c r="A3274">
        <v>25</v>
      </c>
      <c r="C3274" t="s">
        <v>201</v>
      </c>
      <c r="G3274" s="1" t="s">
        <v>78</v>
      </c>
      <c r="I3274" s="1" t="s">
        <v>450</v>
      </c>
      <c r="J3274">
        <v>7</v>
      </c>
      <c r="K3274" t="s">
        <v>954</v>
      </c>
      <c r="W3274" s="1" t="s">
        <v>963</v>
      </c>
      <c r="AB3274" t="s">
        <v>85</v>
      </c>
      <c r="AC3274" t="str">
        <f t="shared" si="73"/>
        <v>h-7RT-G8</v>
      </c>
      <c r="AD3274" s="8">
        <v>43403</v>
      </c>
      <c r="AE3274" s="83">
        <f>AD3274-I3274</f>
        <v>33</v>
      </c>
      <c r="AF3274" t="s">
        <v>148</v>
      </c>
      <c r="AG3274" t="s">
        <v>956</v>
      </c>
      <c r="AN3274" t="s">
        <v>1765</v>
      </c>
      <c r="AV3274" s="8">
        <v>43403</v>
      </c>
      <c r="AW3274">
        <v>1</v>
      </c>
    </row>
    <row r="3275" spans="1:49" x14ac:dyDescent="0.25">
      <c r="A3275">
        <v>26</v>
      </c>
      <c r="C3275" t="s">
        <v>201</v>
      </c>
      <c r="G3275" s="1" t="s">
        <v>78</v>
      </c>
      <c r="I3275" s="1" t="s">
        <v>450</v>
      </c>
      <c r="J3275">
        <v>7</v>
      </c>
      <c r="K3275" t="s">
        <v>954</v>
      </c>
      <c r="W3275" s="1" t="s">
        <v>963</v>
      </c>
      <c r="AB3275" t="s">
        <v>86</v>
      </c>
      <c r="AC3275" t="str">
        <f t="shared" si="73"/>
        <v>h-7SO-G5</v>
      </c>
      <c r="AF3275" t="s">
        <v>337</v>
      </c>
    </row>
    <row r="3276" spans="1:49" x14ac:dyDescent="0.25">
      <c r="A3276">
        <v>27</v>
      </c>
      <c r="C3276" t="s">
        <v>201</v>
      </c>
      <c r="G3276" s="1" t="s">
        <v>78</v>
      </c>
      <c r="I3276" s="1" t="s">
        <v>450</v>
      </c>
      <c r="J3276">
        <v>7</v>
      </c>
      <c r="K3276" t="s">
        <v>954</v>
      </c>
      <c r="W3276" s="1" t="s">
        <v>963</v>
      </c>
      <c r="AB3276" t="s">
        <v>86</v>
      </c>
      <c r="AC3276" t="str">
        <f t="shared" si="73"/>
        <v>h-7SO-G10</v>
      </c>
      <c r="AF3276" t="s">
        <v>302</v>
      </c>
    </row>
    <row r="3277" spans="1:49" x14ac:dyDescent="0.25">
      <c r="A3277">
        <v>28</v>
      </c>
      <c r="C3277" t="s">
        <v>201</v>
      </c>
      <c r="G3277" s="1" t="s">
        <v>78</v>
      </c>
      <c r="I3277" s="1" t="s">
        <v>450</v>
      </c>
      <c r="J3277">
        <v>7</v>
      </c>
      <c r="K3277" t="s">
        <v>954</v>
      </c>
      <c r="W3277" s="1" t="s">
        <v>963</v>
      </c>
      <c r="AB3277" t="s">
        <v>86</v>
      </c>
      <c r="AC3277" t="str">
        <f t="shared" si="73"/>
        <v>h-7SO-C11</v>
      </c>
      <c r="AF3277" t="s">
        <v>144</v>
      </c>
    </row>
    <row r="3278" spans="1:49" x14ac:dyDescent="0.25">
      <c r="A3278">
        <v>29</v>
      </c>
      <c r="C3278" t="s">
        <v>201</v>
      </c>
      <c r="G3278" s="1" t="s">
        <v>78</v>
      </c>
      <c r="I3278" s="1" t="s">
        <v>450</v>
      </c>
      <c r="J3278">
        <v>7</v>
      </c>
      <c r="K3278" t="s">
        <v>954</v>
      </c>
      <c r="W3278" s="1" t="s">
        <v>963</v>
      </c>
      <c r="AB3278" t="s">
        <v>86</v>
      </c>
      <c r="AC3278" t="str">
        <f t="shared" si="73"/>
        <v>h-7SO-F7</v>
      </c>
      <c r="AF3278" t="s">
        <v>171</v>
      </c>
    </row>
    <row r="3279" spans="1:49" x14ac:dyDescent="0.25">
      <c r="A3279">
        <v>30</v>
      </c>
      <c r="C3279" t="s">
        <v>201</v>
      </c>
      <c r="G3279" s="1" t="s">
        <v>78</v>
      </c>
      <c r="I3279" s="1" t="s">
        <v>450</v>
      </c>
      <c r="J3279">
        <v>7</v>
      </c>
      <c r="K3279" t="s">
        <v>954</v>
      </c>
      <c r="W3279" s="1" t="s">
        <v>963</v>
      </c>
      <c r="AB3279" t="s">
        <v>86</v>
      </c>
      <c r="AC3279" t="str">
        <f t="shared" si="73"/>
        <v>h-7SO-E11</v>
      </c>
      <c r="AF3279" t="s">
        <v>338</v>
      </c>
    </row>
    <row r="3280" spans="1:49" x14ac:dyDescent="0.25">
      <c r="A3280">
        <v>31</v>
      </c>
      <c r="C3280" t="s">
        <v>201</v>
      </c>
      <c r="G3280" s="1" t="s">
        <v>78</v>
      </c>
      <c r="I3280" s="1" t="s">
        <v>450</v>
      </c>
      <c r="J3280">
        <v>7</v>
      </c>
      <c r="K3280" t="s">
        <v>954</v>
      </c>
      <c r="W3280" s="1" t="s">
        <v>963</v>
      </c>
      <c r="AB3280" t="s">
        <v>86</v>
      </c>
      <c r="AC3280" t="str">
        <f t="shared" si="73"/>
        <v>h-7SO-E7</v>
      </c>
      <c r="AF3280" t="s">
        <v>131</v>
      </c>
    </row>
    <row r="3281" spans="1:32" x14ac:dyDescent="0.25">
      <c r="A3281">
        <v>32</v>
      </c>
      <c r="C3281" t="s">
        <v>201</v>
      </c>
      <c r="G3281" s="1" t="s">
        <v>78</v>
      </c>
      <c r="I3281" s="1" t="s">
        <v>450</v>
      </c>
      <c r="J3281">
        <v>7</v>
      </c>
      <c r="K3281" t="s">
        <v>954</v>
      </c>
      <c r="W3281" s="1" t="s">
        <v>963</v>
      </c>
      <c r="AB3281" t="s">
        <v>86</v>
      </c>
      <c r="AC3281" t="str">
        <f t="shared" si="73"/>
        <v>h-7SO-C8</v>
      </c>
      <c r="AF3281" t="s">
        <v>238</v>
      </c>
    </row>
    <row r="3282" spans="1:32" x14ac:dyDescent="0.25">
      <c r="A3282">
        <v>33</v>
      </c>
      <c r="C3282" t="s">
        <v>201</v>
      </c>
      <c r="G3282" s="1" t="s">
        <v>78</v>
      </c>
      <c r="I3282" s="1" t="s">
        <v>450</v>
      </c>
      <c r="J3282">
        <v>7</v>
      </c>
      <c r="K3282" t="s">
        <v>954</v>
      </c>
      <c r="W3282" s="1" t="s">
        <v>963</v>
      </c>
      <c r="AB3282" t="s">
        <v>86</v>
      </c>
      <c r="AC3282" t="str">
        <f t="shared" ref="AC3282:AC3299" si="74">"h-7"&amp;AB3282&amp;"-"&amp;AF3282</f>
        <v>h-7SO-D9</v>
      </c>
      <c r="AF3282" t="s">
        <v>151</v>
      </c>
    </row>
    <row r="3283" spans="1:32" x14ac:dyDescent="0.25">
      <c r="A3283">
        <v>34</v>
      </c>
      <c r="C3283" t="s">
        <v>201</v>
      </c>
      <c r="G3283" s="1" t="s">
        <v>78</v>
      </c>
      <c r="I3283" s="1" t="s">
        <v>450</v>
      </c>
      <c r="J3283">
        <v>7</v>
      </c>
      <c r="K3283" t="s">
        <v>954</v>
      </c>
      <c r="W3283" s="1" t="s">
        <v>963</v>
      </c>
      <c r="AB3283" t="s">
        <v>86</v>
      </c>
      <c r="AC3283" t="str">
        <f t="shared" si="74"/>
        <v>h-7SO-D8</v>
      </c>
      <c r="AF3283" t="s">
        <v>170</v>
      </c>
    </row>
    <row r="3284" spans="1:32" x14ac:dyDescent="0.25">
      <c r="A3284">
        <v>35</v>
      </c>
      <c r="C3284" t="s">
        <v>201</v>
      </c>
      <c r="G3284" s="1" t="s">
        <v>78</v>
      </c>
      <c r="I3284" s="1" t="s">
        <v>450</v>
      </c>
      <c r="J3284">
        <v>7</v>
      </c>
      <c r="K3284" t="s">
        <v>954</v>
      </c>
      <c r="W3284" s="1" t="s">
        <v>963</v>
      </c>
      <c r="AB3284" t="s">
        <v>86</v>
      </c>
      <c r="AC3284" t="str">
        <f t="shared" si="74"/>
        <v>h-7SO-E1</v>
      </c>
      <c r="AF3284" t="s">
        <v>137</v>
      </c>
    </row>
    <row r="3285" spans="1:32" x14ac:dyDescent="0.25">
      <c r="A3285">
        <v>36</v>
      </c>
      <c r="C3285" t="s">
        <v>201</v>
      </c>
      <c r="G3285" s="1" t="s">
        <v>78</v>
      </c>
      <c r="I3285" s="1" t="s">
        <v>450</v>
      </c>
      <c r="J3285">
        <v>7</v>
      </c>
      <c r="K3285" t="s">
        <v>954</v>
      </c>
      <c r="W3285" s="1" t="s">
        <v>963</v>
      </c>
      <c r="AB3285" t="s">
        <v>86</v>
      </c>
      <c r="AC3285" t="str">
        <f t="shared" si="74"/>
        <v>h-7SO-F12</v>
      </c>
      <c r="AF3285" t="s">
        <v>121</v>
      </c>
    </row>
    <row r="3286" spans="1:32" x14ac:dyDescent="0.25">
      <c r="A3286">
        <v>37</v>
      </c>
      <c r="C3286" t="s">
        <v>201</v>
      </c>
      <c r="G3286" s="1" t="s">
        <v>78</v>
      </c>
      <c r="I3286" s="1" t="s">
        <v>450</v>
      </c>
      <c r="J3286">
        <v>7</v>
      </c>
      <c r="K3286" t="s">
        <v>954</v>
      </c>
      <c r="W3286" s="1" t="s">
        <v>963</v>
      </c>
      <c r="AB3286" t="s">
        <v>86</v>
      </c>
      <c r="AC3286" t="str">
        <f t="shared" si="74"/>
        <v>h-7SO-C9</v>
      </c>
      <c r="AF3286" t="s">
        <v>176</v>
      </c>
    </row>
    <row r="3287" spans="1:32" x14ac:dyDescent="0.25">
      <c r="A3287">
        <v>38</v>
      </c>
      <c r="C3287" t="s">
        <v>201</v>
      </c>
      <c r="G3287" s="1" t="s">
        <v>78</v>
      </c>
      <c r="I3287" s="1" t="s">
        <v>450</v>
      </c>
      <c r="J3287">
        <v>7</v>
      </c>
      <c r="K3287" t="s">
        <v>954</v>
      </c>
      <c r="W3287" s="1" t="s">
        <v>963</v>
      </c>
      <c r="AB3287" t="s">
        <v>86</v>
      </c>
      <c r="AC3287" t="str">
        <f t="shared" si="74"/>
        <v>h-7SO-D6</v>
      </c>
      <c r="AF3287" t="s">
        <v>160</v>
      </c>
    </row>
    <row r="3288" spans="1:32" x14ac:dyDescent="0.25">
      <c r="A3288">
        <v>39</v>
      </c>
      <c r="C3288" t="s">
        <v>201</v>
      </c>
      <c r="G3288" s="1" t="s">
        <v>78</v>
      </c>
      <c r="I3288" s="1" t="s">
        <v>450</v>
      </c>
      <c r="J3288">
        <v>7</v>
      </c>
      <c r="K3288" t="s">
        <v>954</v>
      </c>
      <c r="W3288" s="1" t="s">
        <v>963</v>
      </c>
      <c r="AB3288" t="s">
        <v>86</v>
      </c>
      <c r="AC3288" t="str">
        <f t="shared" si="74"/>
        <v>h-7SO-A6</v>
      </c>
      <c r="AF3288" t="s">
        <v>244</v>
      </c>
    </row>
    <row r="3289" spans="1:32" x14ac:dyDescent="0.25">
      <c r="A3289">
        <v>40</v>
      </c>
      <c r="C3289" t="s">
        <v>201</v>
      </c>
      <c r="G3289" s="1" t="s">
        <v>78</v>
      </c>
      <c r="I3289" s="1" t="s">
        <v>450</v>
      </c>
      <c r="J3289">
        <v>7</v>
      </c>
      <c r="K3289" t="s">
        <v>954</v>
      </c>
      <c r="W3289" s="1" t="s">
        <v>963</v>
      </c>
      <c r="AB3289" t="s">
        <v>86</v>
      </c>
      <c r="AC3289" t="str">
        <f t="shared" si="74"/>
        <v>h-7SO-G6</v>
      </c>
      <c r="AF3289" t="s">
        <v>235</v>
      </c>
    </row>
    <row r="3290" spans="1:32" x14ac:dyDescent="0.25">
      <c r="A3290">
        <v>41</v>
      </c>
      <c r="C3290" t="s">
        <v>201</v>
      </c>
      <c r="G3290" s="1" t="s">
        <v>78</v>
      </c>
      <c r="I3290" s="1" t="s">
        <v>450</v>
      </c>
      <c r="J3290">
        <v>7</v>
      </c>
      <c r="K3290" t="s">
        <v>954</v>
      </c>
      <c r="W3290" s="1" t="s">
        <v>963</v>
      </c>
      <c r="AB3290" t="s">
        <v>86</v>
      </c>
      <c r="AC3290" t="str">
        <f t="shared" si="74"/>
        <v>h-7SO-E5</v>
      </c>
      <c r="AF3290" t="s">
        <v>305</v>
      </c>
    </row>
    <row r="3291" spans="1:32" x14ac:dyDescent="0.25">
      <c r="A3291">
        <v>42</v>
      </c>
      <c r="C3291" t="s">
        <v>201</v>
      </c>
      <c r="G3291" s="1" t="s">
        <v>78</v>
      </c>
      <c r="I3291" s="1" t="s">
        <v>450</v>
      </c>
      <c r="J3291">
        <v>7</v>
      </c>
      <c r="K3291" t="s">
        <v>954</v>
      </c>
      <c r="W3291" s="1" t="s">
        <v>963</v>
      </c>
      <c r="AB3291" t="s">
        <v>86</v>
      </c>
      <c r="AC3291" t="str">
        <f t="shared" si="74"/>
        <v>h-7SO-D5</v>
      </c>
      <c r="AF3291" t="s">
        <v>251</v>
      </c>
    </row>
    <row r="3292" spans="1:32" x14ac:dyDescent="0.25">
      <c r="A3292">
        <v>43</v>
      </c>
      <c r="C3292" t="s">
        <v>201</v>
      </c>
      <c r="G3292" s="1" t="s">
        <v>78</v>
      </c>
      <c r="I3292" s="1" t="s">
        <v>450</v>
      </c>
      <c r="J3292">
        <v>7</v>
      </c>
      <c r="K3292" t="s">
        <v>954</v>
      </c>
      <c r="W3292" s="1" t="s">
        <v>963</v>
      </c>
      <c r="AB3292" t="s">
        <v>86</v>
      </c>
      <c r="AC3292" t="str">
        <f t="shared" si="74"/>
        <v>h-7SO-D11</v>
      </c>
      <c r="AF3292" t="s">
        <v>128</v>
      </c>
    </row>
    <row r="3293" spans="1:32" x14ac:dyDescent="0.25">
      <c r="A3293">
        <v>44</v>
      </c>
      <c r="C3293" t="s">
        <v>201</v>
      </c>
      <c r="G3293" s="1" t="s">
        <v>78</v>
      </c>
      <c r="I3293" s="1" t="s">
        <v>450</v>
      </c>
      <c r="J3293">
        <v>7</v>
      </c>
      <c r="K3293" t="s">
        <v>954</v>
      </c>
      <c r="W3293" s="1" t="s">
        <v>963</v>
      </c>
      <c r="AB3293" t="s">
        <v>86</v>
      </c>
      <c r="AC3293" t="str">
        <f t="shared" si="74"/>
        <v>h-7SO-E8</v>
      </c>
      <c r="AF3293" t="s">
        <v>292</v>
      </c>
    </row>
    <row r="3294" spans="1:32" x14ac:dyDescent="0.25">
      <c r="A3294">
        <v>45</v>
      </c>
      <c r="C3294" t="s">
        <v>201</v>
      </c>
      <c r="G3294" s="1" t="s">
        <v>78</v>
      </c>
      <c r="I3294" s="1" t="s">
        <v>450</v>
      </c>
      <c r="J3294">
        <v>7</v>
      </c>
      <c r="K3294" t="s">
        <v>954</v>
      </c>
      <c r="W3294" s="1" t="s">
        <v>963</v>
      </c>
      <c r="AB3294" t="s">
        <v>86</v>
      </c>
      <c r="AC3294" t="str">
        <f t="shared" si="74"/>
        <v>h-7SO-A4</v>
      </c>
      <c r="AF3294" t="s">
        <v>252</v>
      </c>
    </row>
    <row r="3295" spans="1:32" x14ac:dyDescent="0.25">
      <c r="A3295">
        <v>46</v>
      </c>
      <c r="C3295" t="s">
        <v>201</v>
      </c>
      <c r="G3295" s="1" t="s">
        <v>78</v>
      </c>
      <c r="I3295" s="1" t="s">
        <v>450</v>
      </c>
      <c r="J3295">
        <v>7</v>
      </c>
      <c r="K3295" t="s">
        <v>954</v>
      </c>
      <c r="W3295" s="1" t="s">
        <v>963</v>
      </c>
      <c r="AB3295" t="s">
        <v>86</v>
      </c>
      <c r="AC3295" t="str">
        <f t="shared" si="74"/>
        <v>h-7SO-F10</v>
      </c>
      <c r="AF3295" t="s">
        <v>289</v>
      </c>
    </row>
    <row r="3296" spans="1:32" x14ac:dyDescent="0.25">
      <c r="A3296">
        <v>47</v>
      </c>
      <c r="C3296" t="s">
        <v>201</v>
      </c>
      <c r="G3296" s="1" t="s">
        <v>78</v>
      </c>
      <c r="I3296" s="1" t="s">
        <v>450</v>
      </c>
      <c r="J3296">
        <v>7</v>
      </c>
      <c r="K3296" t="s">
        <v>954</v>
      </c>
      <c r="W3296" s="1" t="s">
        <v>963</v>
      </c>
      <c r="AB3296" t="s">
        <v>86</v>
      </c>
      <c r="AC3296" t="str">
        <f t="shared" si="74"/>
        <v>h-7SO-G1</v>
      </c>
      <c r="AF3296" t="s">
        <v>290</v>
      </c>
    </row>
    <row r="3297" spans="1:49" x14ac:dyDescent="0.25">
      <c r="A3297">
        <v>48</v>
      </c>
      <c r="C3297" t="s">
        <v>201</v>
      </c>
      <c r="G3297" s="1" t="s">
        <v>78</v>
      </c>
      <c r="I3297" s="1" t="s">
        <v>450</v>
      </c>
      <c r="J3297">
        <v>7</v>
      </c>
      <c r="K3297" t="s">
        <v>954</v>
      </c>
      <c r="W3297" s="1" t="s">
        <v>963</v>
      </c>
      <c r="AB3297" t="s">
        <v>86</v>
      </c>
      <c r="AC3297" t="str">
        <f t="shared" si="74"/>
        <v>h-7SO-H2</v>
      </c>
      <c r="AF3297" t="s">
        <v>122</v>
      </c>
    </row>
    <row r="3298" spans="1:49" x14ac:dyDescent="0.25">
      <c r="A3298">
        <v>49</v>
      </c>
      <c r="C3298" t="s">
        <v>201</v>
      </c>
      <c r="G3298" s="1" t="s">
        <v>78</v>
      </c>
      <c r="I3298" s="1" t="s">
        <v>450</v>
      </c>
      <c r="J3298">
        <v>7</v>
      </c>
      <c r="K3298" t="s">
        <v>954</v>
      </c>
      <c r="W3298" s="1" t="s">
        <v>963</v>
      </c>
      <c r="AB3298" t="s">
        <v>86</v>
      </c>
      <c r="AC3298" t="str">
        <f t="shared" si="74"/>
        <v>h-7SO-F9</v>
      </c>
      <c r="AF3298" t="s">
        <v>240</v>
      </c>
    </row>
    <row r="3299" spans="1:49" x14ac:dyDescent="0.25">
      <c r="A3299">
        <v>50</v>
      </c>
      <c r="C3299" t="s">
        <v>201</v>
      </c>
      <c r="G3299" s="1" t="s">
        <v>78</v>
      </c>
      <c r="I3299" s="1" t="s">
        <v>450</v>
      </c>
      <c r="J3299">
        <v>7</v>
      </c>
      <c r="K3299" t="s">
        <v>954</v>
      </c>
      <c r="W3299" s="1" t="s">
        <v>963</v>
      </c>
      <c r="AB3299" t="s">
        <v>86</v>
      </c>
      <c r="AC3299" t="str">
        <f t="shared" si="74"/>
        <v>h-7SO-B7</v>
      </c>
      <c r="AF3299" t="s">
        <v>177</v>
      </c>
    </row>
    <row r="3300" spans="1:49" x14ac:dyDescent="0.25">
      <c r="A3300">
        <v>51</v>
      </c>
      <c r="C3300" t="s">
        <v>201</v>
      </c>
      <c r="G3300" s="1" t="s">
        <v>78</v>
      </c>
      <c r="I3300" s="1" t="s">
        <v>450</v>
      </c>
      <c r="J3300">
        <v>7</v>
      </c>
      <c r="K3300" t="s">
        <v>954</v>
      </c>
      <c r="W3300" s="1" t="s">
        <v>963</v>
      </c>
      <c r="AB3300" t="s">
        <v>84</v>
      </c>
      <c r="AC3300" t="s">
        <v>1595</v>
      </c>
    </row>
    <row r="3301" spans="1:49" x14ac:dyDescent="0.25">
      <c r="A3301">
        <v>52</v>
      </c>
      <c r="C3301" t="s">
        <v>201</v>
      </c>
      <c r="G3301" s="1" t="s">
        <v>78</v>
      </c>
      <c r="I3301" s="1" t="s">
        <v>450</v>
      </c>
      <c r="J3301">
        <v>7</v>
      </c>
      <c r="K3301" t="s">
        <v>954</v>
      </c>
      <c r="W3301" s="1" t="s">
        <v>963</v>
      </c>
      <c r="AB3301" t="s">
        <v>84</v>
      </c>
      <c r="AC3301" t="s">
        <v>1596</v>
      </c>
    </row>
    <row r="3302" spans="1:49" x14ac:dyDescent="0.25">
      <c r="A3302">
        <v>53</v>
      </c>
      <c r="C3302" t="s">
        <v>201</v>
      </c>
      <c r="G3302" s="1" t="s">
        <v>78</v>
      </c>
      <c r="I3302" s="1" t="s">
        <v>450</v>
      </c>
      <c r="J3302">
        <v>7</v>
      </c>
      <c r="K3302" t="s">
        <v>954</v>
      </c>
      <c r="W3302" s="1" t="s">
        <v>963</v>
      </c>
      <c r="AB3302" t="s">
        <v>84</v>
      </c>
      <c r="AC3302" t="s">
        <v>1597</v>
      </c>
    </row>
    <row r="3303" spans="1:49" x14ac:dyDescent="0.25">
      <c r="A3303">
        <v>54</v>
      </c>
      <c r="C3303" t="s">
        <v>201</v>
      </c>
      <c r="G3303" s="1" t="s">
        <v>78</v>
      </c>
      <c r="I3303" s="1" t="s">
        <v>450</v>
      </c>
      <c r="J3303">
        <v>7</v>
      </c>
      <c r="K3303" t="s">
        <v>954</v>
      </c>
      <c r="W3303" s="1" t="s">
        <v>963</v>
      </c>
      <c r="AB3303" t="s">
        <v>84</v>
      </c>
      <c r="AC3303" t="s">
        <v>1598</v>
      </c>
    </row>
    <row r="3304" spans="1:49" x14ac:dyDescent="0.25">
      <c r="A3304">
        <v>55</v>
      </c>
      <c r="C3304" t="s">
        <v>201</v>
      </c>
      <c r="G3304" s="1" t="s">
        <v>78</v>
      </c>
      <c r="I3304" s="1" t="s">
        <v>450</v>
      </c>
      <c r="J3304">
        <v>7</v>
      </c>
      <c r="K3304" t="s">
        <v>954</v>
      </c>
      <c r="W3304" s="1" t="s">
        <v>963</v>
      </c>
      <c r="AB3304" t="s">
        <v>84</v>
      </c>
      <c r="AC3304" t="s">
        <v>1599</v>
      </c>
    </row>
    <row r="3305" spans="1:49" x14ac:dyDescent="0.25">
      <c r="A3305">
        <v>56</v>
      </c>
      <c r="C3305" t="s">
        <v>201</v>
      </c>
      <c r="G3305" s="1" t="s">
        <v>78</v>
      </c>
      <c r="I3305" s="1" t="s">
        <v>450</v>
      </c>
      <c r="J3305">
        <v>7</v>
      </c>
      <c r="K3305" t="s">
        <v>954</v>
      </c>
      <c r="W3305" s="1" t="s">
        <v>963</v>
      </c>
      <c r="AB3305" t="s">
        <v>84</v>
      </c>
      <c r="AC3305" t="s">
        <v>1600</v>
      </c>
    </row>
    <row r="3306" spans="1:49" x14ac:dyDescent="0.25">
      <c r="A3306">
        <v>57</v>
      </c>
      <c r="C3306" t="s">
        <v>201</v>
      </c>
      <c r="G3306" s="1" t="s">
        <v>78</v>
      </c>
      <c r="I3306" s="1" t="s">
        <v>450</v>
      </c>
      <c r="J3306">
        <v>7</v>
      </c>
      <c r="K3306" t="s">
        <v>954</v>
      </c>
      <c r="W3306" s="1" t="s">
        <v>963</v>
      </c>
      <c r="AB3306" t="s">
        <v>84</v>
      </c>
      <c r="AC3306" t="s">
        <v>1601</v>
      </c>
    </row>
    <row r="3307" spans="1:49" x14ac:dyDescent="0.25">
      <c r="A3307">
        <v>58</v>
      </c>
      <c r="C3307" t="s">
        <v>201</v>
      </c>
      <c r="G3307" s="1" t="s">
        <v>78</v>
      </c>
      <c r="I3307" s="1" t="s">
        <v>450</v>
      </c>
      <c r="J3307">
        <v>7</v>
      </c>
      <c r="K3307" t="s">
        <v>954</v>
      </c>
      <c r="W3307" s="1" t="s">
        <v>963</v>
      </c>
      <c r="AB3307" t="s">
        <v>84</v>
      </c>
      <c r="AC3307" t="s">
        <v>1602</v>
      </c>
    </row>
    <row r="3308" spans="1:49" x14ac:dyDescent="0.25">
      <c r="A3308">
        <v>59</v>
      </c>
      <c r="C3308" t="s">
        <v>201</v>
      </c>
      <c r="G3308" s="1" t="s">
        <v>78</v>
      </c>
      <c r="I3308" s="1" t="s">
        <v>450</v>
      </c>
      <c r="J3308">
        <v>7</v>
      </c>
      <c r="K3308" t="s">
        <v>954</v>
      </c>
      <c r="W3308" s="1" t="s">
        <v>963</v>
      </c>
      <c r="AB3308" t="s">
        <v>84</v>
      </c>
      <c r="AC3308" t="s">
        <v>1603</v>
      </c>
    </row>
    <row r="3309" spans="1:49" x14ac:dyDescent="0.25">
      <c r="A3309">
        <v>60</v>
      </c>
      <c r="C3309" t="s">
        <v>201</v>
      </c>
      <c r="G3309" s="1" t="s">
        <v>78</v>
      </c>
      <c r="I3309" s="1" t="s">
        <v>450</v>
      </c>
      <c r="J3309">
        <v>7</v>
      </c>
      <c r="K3309" t="s">
        <v>954</v>
      </c>
      <c r="W3309" s="1" t="s">
        <v>963</v>
      </c>
      <c r="AB3309" t="s">
        <v>84</v>
      </c>
      <c r="AC3309" t="s">
        <v>1604</v>
      </c>
    </row>
    <row r="3310" spans="1:49" x14ac:dyDescent="0.25">
      <c r="A3310">
        <v>1</v>
      </c>
      <c r="C3310" t="s">
        <v>201</v>
      </c>
      <c r="G3310" s="1" t="s">
        <v>78</v>
      </c>
      <c r="I3310" s="1" t="s">
        <v>583</v>
      </c>
      <c r="J3310">
        <v>8</v>
      </c>
      <c r="K3310" t="s">
        <v>60</v>
      </c>
      <c r="W3310" s="1" t="s">
        <v>964</v>
      </c>
      <c r="AB3310" t="s">
        <v>85</v>
      </c>
      <c r="AC3310" t="str">
        <f t="shared" ref="AC3310:AC3318" si="75">"A3-8"&amp;AB3310&amp;"-"&amp;AF3310</f>
        <v>A3-8RT-A1</v>
      </c>
      <c r="AF3310" t="s">
        <v>247</v>
      </c>
    </row>
    <row r="3311" spans="1:49" x14ac:dyDescent="0.25">
      <c r="A3311">
        <v>2</v>
      </c>
      <c r="C3311" t="s">
        <v>201</v>
      </c>
      <c r="G3311" s="1" t="s">
        <v>78</v>
      </c>
      <c r="I3311" s="1" t="s">
        <v>583</v>
      </c>
      <c r="J3311">
        <v>8</v>
      </c>
      <c r="K3311" t="s">
        <v>60</v>
      </c>
      <c r="W3311" s="1" t="s">
        <v>964</v>
      </c>
      <c r="AB3311" t="s">
        <v>85</v>
      </c>
      <c r="AC3311" t="str">
        <f t="shared" si="75"/>
        <v>A3-8RT-B1</v>
      </c>
      <c r="AD3311" s="8">
        <v>43430</v>
      </c>
      <c r="AE3311" s="83">
        <f>AD3311-I3311</f>
        <v>59</v>
      </c>
      <c r="AF3311" t="s">
        <v>169</v>
      </c>
      <c r="AG3311" t="s">
        <v>956</v>
      </c>
      <c r="AN3311" t="s">
        <v>1803</v>
      </c>
      <c r="AV3311" s="8">
        <v>43430</v>
      </c>
      <c r="AW3311">
        <v>0</v>
      </c>
    </row>
    <row r="3312" spans="1:49" x14ac:dyDescent="0.25">
      <c r="A3312">
        <v>3</v>
      </c>
      <c r="C3312" t="s">
        <v>201</v>
      </c>
      <c r="G3312" s="1" t="s">
        <v>78</v>
      </c>
      <c r="I3312" s="1" t="s">
        <v>583</v>
      </c>
      <c r="J3312">
        <v>8</v>
      </c>
      <c r="K3312" t="s">
        <v>60</v>
      </c>
      <c r="W3312" s="1" t="s">
        <v>964</v>
      </c>
      <c r="AB3312" t="s">
        <v>85</v>
      </c>
      <c r="AC3312" t="str">
        <f t="shared" si="75"/>
        <v>A3-8RT-B2</v>
      </c>
      <c r="AF3312" t="s">
        <v>142</v>
      </c>
    </row>
    <row r="3313" spans="1:49" x14ac:dyDescent="0.25">
      <c r="A3313">
        <v>4</v>
      </c>
      <c r="C3313" t="s">
        <v>201</v>
      </c>
      <c r="G3313" s="1" t="s">
        <v>78</v>
      </c>
      <c r="I3313" s="1" t="s">
        <v>583</v>
      </c>
      <c r="J3313">
        <v>8</v>
      </c>
      <c r="K3313" t="s">
        <v>60</v>
      </c>
      <c r="W3313" s="1" t="s">
        <v>964</v>
      </c>
      <c r="AB3313" t="s">
        <v>85</v>
      </c>
      <c r="AC3313" t="str">
        <f t="shared" si="75"/>
        <v>A3-8RT-B3</v>
      </c>
      <c r="AF3313" t="s">
        <v>242</v>
      </c>
    </row>
    <row r="3314" spans="1:49" x14ac:dyDescent="0.25">
      <c r="A3314">
        <v>5</v>
      </c>
      <c r="C3314" t="s">
        <v>201</v>
      </c>
      <c r="G3314" s="1" t="s">
        <v>78</v>
      </c>
      <c r="I3314" s="1" t="s">
        <v>583</v>
      </c>
      <c r="J3314">
        <v>8</v>
      </c>
      <c r="K3314" t="s">
        <v>60</v>
      </c>
      <c r="W3314" s="1" t="s">
        <v>964</v>
      </c>
      <c r="AB3314" t="s">
        <v>86</v>
      </c>
      <c r="AC3314" t="str">
        <f t="shared" si="75"/>
        <v>A3-8SO-A1</v>
      </c>
      <c r="AF3314" t="s">
        <v>247</v>
      </c>
    </row>
    <row r="3315" spans="1:49" x14ac:dyDescent="0.25">
      <c r="A3315">
        <v>6</v>
      </c>
      <c r="C3315" t="s">
        <v>201</v>
      </c>
      <c r="G3315" s="1" t="s">
        <v>78</v>
      </c>
      <c r="I3315" s="1" t="s">
        <v>583</v>
      </c>
      <c r="J3315">
        <v>8</v>
      </c>
      <c r="K3315" t="s">
        <v>60</v>
      </c>
      <c r="W3315" s="1" t="s">
        <v>964</v>
      </c>
      <c r="AB3315" t="s">
        <v>86</v>
      </c>
      <c r="AC3315" t="str">
        <f t="shared" si="75"/>
        <v>A3-8SO-B1</v>
      </c>
      <c r="AF3315" t="s">
        <v>169</v>
      </c>
      <c r="AN3315" s="61"/>
    </row>
    <row r="3316" spans="1:49" x14ac:dyDescent="0.25">
      <c r="A3316">
        <v>7</v>
      </c>
      <c r="C3316" t="s">
        <v>201</v>
      </c>
      <c r="G3316" s="1" t="s">
        <v>78</v>
      </c>
      <c r="I3316" s="1" t="s">
        <v>583</v>
      </c>
      <c r="J3316">
        <v>8</v>
      </c>
      <c r="K3316" t="s">
        <v>60</v>
      </c>
      <c r="W3316" s="1" t="s">
        <v>964</v>
      </c>
      <c r="AB3316" t="s">
        <v>86</v>
      </c>
      <c r="AC3316" t="str">
        <f t="shared" si="75"/>
        <v>A3-8SO-B2</v>
      </c>
      <c r="AF3316" t="s">
        <v>142</v>
      </c>
    </row>
    <row r="3317" spans="1:49" x14ac:dyDescent="0.25">
      <c r="A3317">
        <v>8</v>
      </c>
      <c r="C3317" t="s">
        <v>201</v>
      </c>
      <c r="G3317" s="1" t="s">
        <v>78</v>
      </c>
      <c r="I3317" s="1" t="s">
        <v>583</v>
      </c>
      <c r="J3317">
        <v>8</v>
      </c>
      <c r="K3317" t="s">
        <v>60</v>
      </c>
      <c r="W3317" s="1" t="s">
        <v>964</v>
      </c>
      <c r="AB3317" t="s">
        <v>86</v>
      </c>
      <c r="AC3317" t="str">
        <f t="shared" si="75"/>
        <v>A3-8SO-B3</v>
      </c>
      <c r="AF3317" t="s">
        <v>242</v>
      </c>
    </row>
    <row r="3318" spans="1:49" x14ac:dyDescent="0.25">
      <c r="A3318">
        <v>9</v>
      </c>
      <c r="C3318" t="s">
        <v>201</v>
      </c>
      <c r="G3318" s="1" t="s">
        <v>78</v>
      </c>
      <c r="I3318" s="1" t="s">
        <v>583</v>
      </c>
      <c r="J3318">
        <v>8</v>
      </c>
      <c r="K3318" t="s">
        <v>60</v>
      </c>
      <c r="W3318" s="1" t="s">
        <v>964</v>
      </c>
      <c r="AB3318" t="s">
        <v>86</v>
      </c>
      <c r="AC3318" t="str">
        <f t="shared" si="75"/>
        <v>A3-8SO-B4</v>
      </c>
      <c r="AF3318" t="s">
        <v>124</v>
      </c>
    </row>
    <row r="3319" spans="1:49" x14ac:dyDescent="0.25">
      <c r="A3319">
        <v>1</v>
      </c>
      <c r="C3319" t="s">
        <v>201</v>
      </c>
      <c r="G3319" s="1" t="s">
        <v>78</v>
      </c>
      <c r="I3319" s="1" t="s">
        <v>583</v>
      </c>
      <c r="J3319">
        <v>8</v>
      </c>
      <c r="K3319" t="s">
        <v>954</v>
      </c>
      <c r="W3319" s="1" t="s">
        <v>964</v>
      </c>
      <c r="AB3319" t="s">
        <v>85</v>
      </c>
      <c r="AC3319" t="str">
        <f t="shared" ref="AC3319:AC3350" si="76">"h-8"&amp;AB3319&amp;"-"&amp;AF3319</f>
        <v>h-8RT-C11</v>
      </c>
      <c r="AD3319" s="8">
        <v>43443</v>
      </c>
      <c r="AE3319" s="83">
        <f>AD3319-I3319</f>
        <v>72</v>
      </c>
      <c r="AF3319" t="s">
        <v>144</v>
      </c>
      <c r="AG3319" t="s">
        <v>956</v>
      </c>
      <c r="AH3319" s="8">
        <v>43443</v>
      </c>
      <c r="AI3319">
        <v>1</v>
      </c>
      <c r="AJ3319">
        <v>2</v>
      </c>
      <c r="AK3319" s="53">
        <v>0.57500000000000007</v>
      </c>
      <c r="AL3319" s="8">
        <v>43468</v>
      </c>
      <c r="AM3319" s="53">
        <v>0.83333333333333337</v>
      </c>
      <c r="AN3319" t="s">
        <v>1826</v>
      </c>
      <c r="AO3319">
        <v>3</v>
      </c>
      <c r="AP3319">
        <v>11</v>
      </c>
      <c r="AQ3319" s="8">
        <v>43468</v>
      </c>
      <c r="AR3319" s="53">
        <v>0.83333333333333337</v>
      </c>
      <c r="AS3319" s="8">
        <v>43516</v>
      </c>
      <c r="AT3319" s="53">
        <v>0.83333333333333337</v>
      </c>
      <c r="AV3319" s="8">
        <v>43516</v>
      </c>
      <c r="AW3319">
        <v>0</v>
      </c>
    </row>
    <row r="3320" spans="1:49" x14ac:dyDescent="0.25">
      <c r="A3320">
        <v>2</v>
      </c>
      <c r="C3320" t="s">
        <v>201</v>
      </c>
      <c r="G3320" s="1" t="s">
        <v>78</v>
      </c>
      <c r="I3320" s="1" t="s">
        <v>583</v>
      </c>
      <c r="J3320">
        <v>8</v>
      </c>
      <c r="K3320" t="s">
        <v>954</v>
      </c>
      <c r="W3320" s="1" t="s">
        <v>964</v>
      </c>
      <c r="AB3320" t="s">
        <v>85</v>
      </c>
      <c r="AC3320" t="str">
        <f t="shared" si="76"/>
        <v>h-8RT-E4</v>
      </c>
      <c r="AF3320" t="s">
        <v>304</v>
      </c>
    </row>
    <row r="3321" spans="1:49" x14ac:dyDescent="0.25">
      <c r="A3321">
        <v>3</v>
      </c>
      <c r="C3321" t="s">
        <v>201</v>
      </c>
      <c r="G3321" s="1" t="s">
        <v>78</v>
      </c>
      <c r="I3321" s="1" t="s">
        <v>583</v>
      </c>
      <c r="J3321">
        <v>8</v>
      </c>
      <c r="K3321" t="s">
        <v>954</v>
      </c>
      <c r="W3321" s="1" t="s">
        <v>964</v>
      </c>
      <c r="AB3321" t="s">
        <v>85</v>
      </c>
      <c r="AC3321" t="str">
        <f t="shared" si="76"/>
        <v>h-8RT-G2</v>
      </c>
      <c r="AD3321" s="8">
        <v>43418</v>
      </c>
      <c r="AE3321" s="83">
        <f>AD3321-I3321</f>
        <v>47</v>
      </c>
      <c r="AF3321" t="s">
        <v>127</v>
      </c>
      <c r="AG3321" t="s">
        <v>956</v>
      </c>
      <c r="AH3321" s="8">
        <v>43439</v>
      </c>
      <c r="AI3321">
        <v>1</v>
      </c>
      <c r="AJ3321">
        <v>1</v>
      </c>
      <c r="AK3321" s="53">
        <v>0.83333333333333337</v>
      </c>
      <c r="AL3321" s="8">
        <v>43468</v>
      </c>
      <c r="AM3321" s="53">
        <v>0.83333333333333337</v>
      </c>
      <c r="AO3321">
        <v>4</v>
      </c>
      <c r="AP3321">
        <v>30</v>
      </c>
      <c r="AQ3321" s="8">
        <v>43468</v>
      </c>
      <c r="AR3321" s="53">
        <v>0.83333333333333337</v>
      </c>
      <c r="AS3321" s="8">
        <v>43523</v>
      </c>
      <c r="AT3321" s="53">
        <v>0.875</v>
      </c>
      <c r="AU3321" t="s">
        <v>1764</v>
      </c>
      <c r="AV3321" s="8">
        <v>43523</v>
      </c>
      <c r="AW3321">
        <v>0</v>
      </c>
    </row>
    <row r="3322" spans="1:49" x14ac:dyDescent="0.25">
      <c r="A3322">
        <v>4</v>
      </c>
      <c r="C3322" t="s">
        <v>201</v>
      </c>
      <c r="G3322" s="1" t="s">
        <v>78</v>
      </c>
      <c r="I3322" s="1" t="s">
        <v>583</v>
      </c>
      <c r="J3322">
        <v>8</v>
      </c>
      <c r="K3322" t="s">
        <v>954</v>
      </c>
      <c r="W3322" s="1" t="s">
        <v>964</v>
      </c>
      <c r="AB3322" t="s">
        <v>85</v>
      </c>
      <c r="AC3322" t="str">
        <f t="shared" si="76"/>
        <v>h-8RT-G6</v>
      </c>
      <c r="AF3322" t="s">
        <v>235</v>
      </c>
    </row>
    <row r="3323" spans="1:49" x14ac:dyDescent="0.25">
      <c r="A3323">
        <v>5</v>
      </c>
      <c r="C3323" t="s">
        <v>201</v>
      </c>
      <c r="G3323" s="1" t="s">
        <v>78</v>
      </c>
      <c r="I3323" s="1" t="s">
        <v>583</v>
      </c>
      <c r="J3323">
        <v>8</v>
      </c>
      <c r="K3323" t="s">
        <v>954</v>
      </c>
      <c r="W3323" s="1" t="s">
        <v>964</v>
      </c>
      <c r="AB3323" t="s">
        <v>85</v>
      </c>
      <c r="AC3323" t="str">
        <f t="shared" si="76"/>
        <v>h-8RT-F9</v>
      </c>
      <c r="AF3323" t="s">
        <v>240</v>
      </c>
    </row>
    <row r="3324" spans="1:49" x14ac:dyDescent="0.25">
      <c r="A3324">
        <v>6</v>
      </c>
      <c r="C3324" t="s">
        <v>201</v>
      </c>
      <c r="G3324" s="1" t="s">
        <v>78</v>
      </c>
      <c r="I3324" s="1" t="s">
        <v>583</v>
      </c>
      <c r="J3324">
        <v>8</v>
      </c>
      <c r="K3324" t="s">
        <v>954</v>
      </c>
      <c r="W3324" s="1" t="s">
        <v>964</v>
      </c>
      <c r="AB3324" t="s">
        <v>85</v>
      </c>
      <c r="AC3324" t="str">
        <f t="shared" si="76"/>
        <v>h-8RT-F3</v>
      </c>
      <c r="AF3324" t="s">
        <v>241</v>
      </c>
    </row>
    <row r="3325" spans="1:49" x14ac:dyDescent="0.25">
      <c r="A3325">
        <v>7</v>
      </c>
      <c r="C3325" t="s">
        <v>201</v>
      </c>
      <c r="G3325" s="1" t="s">
        <v>78</v>
      </c>
      <c r="I3325" s="1" t="s">
        <v>583</v>
      </c>
      <c r="J3325">
        <v>8</v>
      </c>
      <c r="K3325" t="s">
        <v>954</v>
      </c>
      <c r="W3325" s="1" t="s">
        <v>964</v>
      </c>
      <c r="AB3325" t="s">
        <v>85</v>
      </c>
      <c r="AC3325" t="str">
        <f t="shared" si="76"/>
        <v>h-8RT-F7</v>
      </c>
      <c r="AF3325" t="s">
        <v>171</v>
      </c>
    </row>
    <row r="3326" spans="1:49" x14ac:dyDescent="0.25">
      <c r="A3326">
        <v>8</v>
      </c>
      <c r="C3326" t="s">
        <v>201</v>
      </c>
      <c r="G3326" s="1" t="s">
        <v>78</v>
      </c>
      <c r="I3326" s="1" t="s">
        <v>583</v>
      </c>
      <c r="J3326">
        <v>8</v>
      </c>
      <c r="K3326" t="s">
        <v>954</v>
      </c>
      <c r="W3326" s="1" t="s">
        <v>964</v>
      </c>
      <c r="AB3326" t="s">
        <v>85</v>
      </c>
      <c r="AC3326" t="str">
        <f t="shared" si="76"/>
        <v>h-8RT-E12</v>
      </c>
      <c r="AF3326" t="s">
        <v>175</v>
      </c>
    </row>
    <row r="3327" spans="1:49" x14ac:dyDescent="0.25">
      <c r="A3327">
        <v>9</v>
      </c>
      <c r="C3327" t="s">
        <v>201</v>
      </c>
      <c r="G3327" s="1" t="s">
        <v>78</v>
      </c>
      <c r="I3327" s="1" t="s">
        <v>583</v>
      </c>
      <c r="J3327">
        <v>8</v>
      </c>
      <c r="K3327" t="s">
        <v>954</v>
      </c>
      <c r="W3327" s="1" t="s">
        <v>964</v>
      </c>
      <c r="AB3327" t="s">
        <v>85</v>
      </c>
      <c r="AC3327" t="str">
        <f t="shared" si="76"/>
        <v>h-8RT-A5</v>
      </c>
      <c r="AF3327" t="s">
        <v>246</v>
      </c>
    </row>
    <row r="3328" spans="1:49" x14ac:dyDescent="0.25">
      <c r="A3328">
        <v>10</v>
      </c>
      <c r="C3328" t="s">
        <v>201</v>
      </c>
      <c r="G3328" s="1" t="s">
        <v>78</v>
      </c>
      <c r="I3328" s="1" t="s">
        <v>583</v>
      </c>
      <c r="J3328">
        <v>8</v>
      </c>
      <c r="K3328" t="s">
        <v>954</v>
      </c>
      <c r="W3328" s="1" t="s">
        <v>964</v>
      </c>
      <c r="AB3328" t="s">
        <v>85</v>
      </c>
      <c r="AC3328" t="str">
        <f t="shared" si="76"/>
        <v>h-8RT-G9</v>
      </c>
      <c r="AD3328" s="8">
        <v>43404</v>
      </c>
      <c r="AE3328">
        <v>33</v>
      </c>
      <c r="AF3328" t="s">
        <v>159</v>
      </c>
      <c r="AG3328" t="s">
        <v>956</v>
      </c>
      <c r="AN3328" t="s">
        <v>1765</v>
      </c>
      <c r="AV3328" s="8">
        <v>43404</v>
      </c>
      <c r="AW3328">
        <v>1</v>
      </c>
    </row>
    <row r="3329" spans="1:49" x14ac:dyDescent="0.25">
      <c r="A3329">
        <v>11</v>
      </c>
      <c r="C3329" t="s">
        <v>201</v>
      </c>
      <c r="G3329" s="1" t="s">
        <v>78</v>
      </c>
      <c r="I3329" s="1" t="s">
        <v>583</v>
      </c>
      <c r="J3329">
        <v>8</v>
      </c>
      <c r="K3329" t="s">
        <v>954</v>
      </c>
      <c r="W3329" s="1" t="s">
        <v>964</v>
      </c>
      <c r="AB3329" t="s">
        <v>85</v>
      </c>
      <c r="AC3329" t="str">
        <f t="shared" si="76"/>
        <v>h-8RT-A12</v>
      </c>
      <c r="AF3329" t="s">
        <v>284</v>
      </c>
    </row>
    <row r="3330" spans="1:49" x14ac:dyDescent="0.25">
      <c r="A3330">
        <v>12</v>
      </c>
      <c r="C3330" t="s">
        <v>201</v>
      </c>
      <c r="G3330" s="1" t="s">
        <v>78</v>
      </c>
      <c r="I3330" s="1" t="s">
        <v>583</v>
      </c>
      <c r="J3330">
        <v>8</v>
      </c>
      <c r="K3330" t="s">
        <v>954</v>
      </c>
      <c r="W3330" s="1" t="s">
        <v>964</v>
      </c>
      <c r="AB3330" t="s">
        <v>85</v>
      </c>
      <c r="AC3330" t="str">
        <f t="shared" si="76"/>
        <v>h-8RT-C2</v>
      </c>
      <c r="AF3330" t="s">
        <v>149</v>
      </c>
    </row>
    <row r="3331" spans="1:49" x14ac:dyDescent="0.25">
      <c r="A3331">
        <v>13</v>
      </c>
      <c r="C3331" t="s">
        <v>201</v>
      </c>
      <c r="G3331" s="1" t="s">
        <v>78</v>
      </c>
      <c r="I3331" s="1" t="s">
        <v>583</v>
      </c>
      <c r="J3331">
        <v>8</v>
      </c>
      <c r="K3331" t="s">
        <v>954</v>
      </c>
      <c r="W3331" s="1" t="s">
        <v>964</v>
      </c>
      <c r="AB3331" t="s">
        <v>85</v>
      </c>
      <c r="AC3331" t="str">
        <f t="shared" si="76"/>
        <v>h-8RT-G11</v>
      </c>
      <c r="AF3331" t="s">
        <v>249</v>
      </c>
    </row>
    <row r="3332" spans="1:49" x14ac:dyDescent="0.25">
      <c r="A3332">
        <v>14</v>
      </c>
      <c r="C3332" t="s">
        <v>201</v>
      </c>
      <c r="G3332" s="1" t="s">
        <v>78</v>
      </c>
      <c r="I3332" s="1" t="s">
        <v>583</v>
      </c>
      <c r="J3332">
        <v>8</v>
      </c>
      <c r="K3332" t="s">
        <v>954</v>
      </c>
      <c r="W3332" s="1" t="s">
        <v>964</v>
      </c>
      <c r="AB3332" t="s">
        <v>85</v>
      </c>
      <c r="AC3332" t="str">
        <f t="shared" si="76"/>
        <v>h-8RT-D11</v>
      </c>
      <c r="AD3332" s="8">
        <v>43404</v>
      </c>
      <c r="AE3332" s="83" t="s">
        <v>1768</v>
      </c>
      <c r="AF3332" t="s">
        <v>128</v>
      </c>
      <c r="AG3332" t="s">
        <v>956</v>
      </c>
      <c r="AN3332" t="s">
        <v>1765</v>
      </c>
      <c r="AV3332" s="8">
        <v>43404</v>
      </c>
      <c r="AW3332">
        <v>1</v>
      </c>
    </row>
    <row r="3333" spans="1:49" x14ac:dyDescent="0.25">
      <c r="A3333">
        <v>15</v>
      </c>
      <c r="C3333" t="s">
        <v>201</v>
      </c>
      <c r="G3333" s="1" t="s">
        <v>78</v>
      </c>
      <c r="I3333" s="1" t="s">
        <v>583</v>
      </c>
      <c r="J3333">
        <v>8</v>
      </c>
      <c r="K3333" t="s">
        <v>954</v>
      </c>
      <c r="W3333" s="1" t="s">
        <v>964</v>
      </c>
      <c r="AB3333" t="s">
        <v>85</v>
      </c>
      <c r="AC3333" t="str">
        <f t="shared" si="76"/>
        <v>h-8RT-A11</v>
      </c>
      <c r="AF3333" t="s">
        <v>237</v>
      </c>
    </row>
    <row r="3334" spans="1:49" x14ac:dyDescent="0.25">
      <c r="A3334">
        <v>16</v>
      </c>
      <c r="C3334" t="s">
        <v>201</v>
      </c>
      <c r="G3334" s="1" t="s">
        <v>78</v>
      </c>
      <c r="I3334" s="1" t="s">
        <v>583</v>
      </c>
      <c r="J3334">
        <v>8</v>
      </c>
      <c r="K3334" t="s">
        <v>954</v>
      </c>
      <c r="W3334" s="1" t="s">
        <v>964</v>
      </c>
      <c r="AB3334" t="s">
        <v>85</v>
      </c>
      <c r="AC3334" t="str">
        <f t="shared" si="76"/>
        <v>h-8RT-F4</v>
      </c>
      <c r="AD3334" s="8">
        <v>43403</v>
      </c>
      <c r="AE3334" s="83">
        <f>AD3334-I3334</f>
        <v>32</v>
      </c>
      <c r="AF3334" t="s">
        <v>150</v>
      </c>
      <c r="AG3334" t="s">
        <v>956</v>
      </c>
      <c r="AN3334" t="s">
        <v>1765</v>
      </c>
      <c r="AV3334" s="8">
        <v>43403</v>
      </c>
      <c r="AW3334">
        <v>1</v>
      </c>
    </row>
    <row r="3335" spans="1:49" x14ac:dyDescent="0.25">
      <c r="A3335">
        <v>17</v>
      </c>
      <c r="C3335" t="s">
        <v>201</v>
      </c>
      <c r="G3335" s="1" t="s">
        <v>78</v>
      </c>
      <c r="I3335" s="1" t="s">
        <v>583</v>
      </c>
      <c r="J3335">
        <v>8</v>
      </c>
      <c r="K3335" t="s">
        <v>954</v>
      </c>
      <c r="W3335" s="1" t="s">
        <v>964</v>
      </c>
      <c r="AB3335" t="s">
        <v>85</v>
      </c>
      <c r="AC3335" t="str">
        <f t="shared" si="76"/>
        <v>h-8RT-F2</v>
      </c>
      <c r="AF3335" t="s">
        <v>370</v>
      </c>
    </row>
    <row r="3336" spans="1:49" x14ac:dyDescent="0.25">
      <c r="A3336">
        <v>18</v>
      </c>
      <c r="C3336" t="s">
        <v>201</v>
      </c>
      <c r="G3336" s="1" t="s">
        <v>78</v>
      </c>
      <c r="I3336" s="1" t="s">
        <v>583</v>
      </c>
      <c r="J3336">
        <v>8</v>
      </c>
      <c r="K3336" t="s">
        <v>954</v>
      </c>
      <c r="W3336" s="1" t="s">
        <v>964</v>
      </c>
      <c r="AB3336" t="s">
        <v>85</v>
      </c>
      <c r="AC3336" t="str">
        <f t="shared" si="76"/>
        <v>h-8RT-C3</v>
      </c>
      <c r="AD3336" s="8">
        <v>43403</v>
      </c>
      <c r="AE3336" s="83">
        <f>AD3336-I3336</f>
        <v>32</v>
      </c>
      <c r="AF3336" t="s">
        <v>301</v>
      </c>
      <c r="AG3336" t="s">
        <v>956</v>
      </c>
      <c r="AN3336" t="s">
        <v>1765</v>
      </c>
      <c r="AV3336" s="8">
        <v>43403</v>
      </c>
      <c r="AW3336">
        <v>1</v>
      </c>
    </row>
    <row r="3337" spans="1:49" x14ac:dyDescent="0.25">
      <c r="A3337">
        <v>19</v>
      </c>
      <c r="C3337" t="s">
        <v>201</v>
      </c>
      <c r="G3337" s="1" t="s">
        <v>78</v>
      </c>
      <c r="I3337" s="1" t="s">
        <v>583</v>
      </c>
      <c r="J3337">
        <v>8</v>
      </c>
      <c r="K3337" t="s">
        <v>954</v>
      </c>
      <c r="W3337" s="1" t="s">
        <v>964</v>
      </c>
      <c r="AB3337" t="s">
        <v>85</v>
      </c>
      <c r="AC3337" t="str">
        <f t="shared" si="76"/>
        <v>h-8RT-H1</v>
      </c>
      <c r="AF3337" t="s">
        <v>239</v>
      </c>
    </row>
    <row r="3338" spans="1:49" x14ac:dyDescent="0.25">
      <c r="A3338">
        <v>20</v>
      </c>
      <c r="C3338" t="s">
        <v>201</v>
      </c>
      <c r="G3338" s="1" t="s">
        <v>78</v>
      </c>
      <c r="I3338" s="1" t="s">
        <v>583</v>
      </c>
      <c r="J3338">
        <v>8</v>
      </c>
      <c r="K3338" t="s">
        <v>954</v>
      </c>
      <c r="W3338" s="1" t="s">
        <v>964</v>
      </c>
      <c r="AB3338" t="s">
        <v>85</v>
      </c>
      <c r="AC3338" t="str">
        <f t="shared" si="76"/>
        <v>h-8RT-B4</v>
      </c>
      <c r="AF3338" t="s">
        <v>124</v>
      </c>
    </row>
    <row r="3339" spans="1:49" x14ac:dyDescent="0.25">
      <c r="A3339">
        <v>21</v>
      </c>
      <c r="C3339" t="s">
        <v>201</v>
      </c>
      <c r="G3339" s="1" t="s">
        <v>78</v>
      </c>
      <c r="I3339" s="1" t="s">
        <v>583</v>
      </c>
      <c r="J3339">
        <v>8</v>
      </c>
      <c r="K3339" t="s">
        <v>954</v>
      </c>
      <c r="W3339" s="1" t="s">
        <v>964</v>
      </c>
      <c r="AB3339" t="s">
        <v>85</v>
      </c>
      <c r="AC3339" t="str">
        <f t="shared" si="76"/>
        <v>h-8RT-B11</v>
      </c>
      <c r="AF3339" t="s">
        <v>129</v>
      </c>
    </row>
    <row r="3340" spans="1:49" x14ac:dyDescent="0.25">
      <c r="A3340">
        <v>22</v>
      </c>
      <c r="C3340" t="s">
        <v>201</v>
      </c>
      <c r="G3340" s="1" t="s">
        <v>78</v>
      </c>
      <c r="I3340" s="1" t="s">
        <v>583</v>
      </c>
      <c r="J3340">
        <v>8</v>
      </c>
      <c r="K3340" t="s">
        <v>954</v>
      </c>
      <c r="W3340" s="1" t="s">
        <v>964</v>
      </c>
      <c r="AB3340" t="s">
        <v>85</v>
      </c>
      <c r="AC3340" t="str">
        <f t="shared" si="76"/>
        <v>h-8RT-H7</v>
      </c>
      <c r="AF3340" t="s">
        <v>286</v>
      </c>
    </row>
    <row r="3341" spans="1:49" x14ac:dyDescent="0.25">
      <c r="A3341">
        <v>23</v>
      </c>
      <c r="C3341" t="s">
        <v>201</v>
      </c>
      <c r="G3341" s="1" t="s">
        <v>78</v>
      </c>
      <c r="I3341" s="1" t="s">
        <v>583</v>
      </c>
      <c r="J3341">
        <v>8</v>
      </c>
      <c r="K3341" t="s">
        <v>954</v>
      </c>
      <c r="W3341" s="1" t="s">
        <v>964</v>
      </c>
      <c r="AB3341" t="s">
        <v>85</v>
      </c>
      <c r="AC3341" t="str">
        <f t="shared" si="76"/>
        <v>h-8RT-A10</v>
      </c>
      <c r="AF3341" t="s">
        <v>138</v>
      </c>
    </row>
    <row r="3342" spans="1:49" x14ac:dyDescent="0.25">
      <c r="A3342">
        <v>24</v>
      </c>
      <c r="C3342" t="s">
        <v>201</v>
      </c>
      <c r="G3342" s="1" t="s">
        <v>78</v>
      </c>
      <c r="I3342" s="1" t="s">
        <v>583</v>
      </c>
      <c r="J3342">
        <v>8</v>
      </c>
      <c r="K3342" t="s">
        <v>954</v>
      </c>
      <c r="W3342" s="1" t="s">
        <v>964</v>
      </c>
      <c r="AB3342" t="s">
        <v>85</v>
      </c>
      <c r="AC3342" t="str">
        <f t="shared" si="76"/>
        <v>h-8RT-H10</v>
      </c>
      <c r="AF3342" t="s">
        <v>174</v>
      </c>
    </row>
    <row r="3343" spans="1:49" x14ac:dyDescent="0.25">
      <c r="A3343">
        <v>25</v>
      </c>
      <c r="C3343" t="s">
        <v>201</v>
      </c>
      <c r="G3343" s="1" t="s">
        <v>78</v>
      </c>
      <c r="I3343" s="1" t="s">
        <v>583</v>
      </c>
      <c r="J3343">
        <v>8</v>
      </c>
      <c r="K3343" t="s">
        <v>954</v>
      </c>
      <c r="W3343" s="1" t="s">
        <v>964</v>
      </c>
      <c r="AB3343" t="s">
        <v>85</v>
      </c>
      <c r="AC3343" t="str">
        <f t="shared" si="76"/>
        <v>h-8RT-E6</v>
      </c>
      <c r="AF3343" t="s">
        <v>156</v>
      </c>
    </row>
    <row r="3344" spans="1:49" x14ac:dyDescent="0.25">
      <c r="A3344">
        <v>26</v>
      </c>
      <c r="C3344" t="s">
        <v>201</v>
      </c>
      <c r="G3344" s="1" t="s">
        <v>78</v>
      </c>
      <c r="I3344" s="1" t="s">
        <v>583</v>
      </c>
      <c r="J3344">
        <v>8</v>
      </c>
      <c r="K3344" t="s">
        <v>954</v>
      </c>
      <c r="W3344" s="1" t="s">
        <v>964</v>
      </c>
      <c r="AB3344" t="s">
        <v>86</v>
      </c>
      <c r="AC3344" t="str">
        <f t="shared" si="76"/>
        <v>h-8SO-D10</v>
      </c>
      <c r="AF3344" t="s">
        <v>371</v>
      </c>
    </row>
    <row r="3345" spans="1:32" x14ac:dyDescent="0.25">
      <c r="A3345">
        <v>27</v>
      </c>
      <c r="C3345" t="s">
        <v>201</v>
      </c>
      <c r="G3345" s="1" t="s">
        <v>78</v>
      </c>
      <c r="I3345" s="1" t="s">
        <v>583</v>
      </c>
      <c r="J3345">
        <v>8</v>
      </c>
      <c r="K3345" t="s">
        <v>954</v>
      </c>
      <c r="W3345" s="1" t="s">
        <v>964</v>
      </c>
      <c r="AB3345" t="s">
        <v>86</v>
      </c>
      <c r="AC3345" t="str">
        <f t="shared" si="76"/>
        <v>h-8SO-H4</v>
      </c>
      <c r="AF3345" t="s">
        <v>140</v>
      </c>
    </row>
    <row r="3346" spans="1:32" x14ac:dyDescent="0.25">
      <c r="A3346">
        <v>28</v>
      </c>
      <c r="C3346" t="s">
        <v>201</v>
      </c>
      <c r="G3346" s="1" t="s">
        <v>78</v>
      </c>
      <c r="I3346" s="1" t="s">
        <v>583</v>
      </c>
      <c r="J3346">
        <v>8</v>
      </c>
      <c r="K3346" t="s">
        <v>954</v>
      </c>
      <c r="W3346" s="1" t="s">
        <v>964</v>
      </c>
      <c r="AB3346" t="s">
        <v>86</v>
      </c>
      <c r="AC3346" t="str">
        <f t="shared" si="76"/>
        <v>h-8SO-H1</v>
      </c>
      <c r="AF3346" t="s">
        <v>239</v>
      </c>
    </row>
    <row r="3347" spans="1:32" x14ac:dyDescent="0.25">
      <c r="A3347">
        <v>29</v>
      </c>
      <c r="C3347" t="s">
        <v>201</v>
      </c>
      <c r="G3347" s="1" t="s">
        <v>78</v>
      </c>
      <c r="I3347" s="1" t="s">
        <v>583</v>
      </c>
      <c r="J3347">
        <v>8</v>
      </c>
      <c r="K3347" t="s">
        <v>954</v>
      </c>
      <c r="W3347" s="1" t="s">
        <v>964</v>
      </c>
      <c r="AB3347" t="s">
        <v>86</v>
      </c>
      <c r="AC3347" t="str">
        <f t="shared" si="76"/>
        <v>h-8SO-A7</v>
      </c>
      <c r="AF3347" t="s">
        <v>164</v>
      </c>
    </row>
    <row r="3348" spans="1:32" x14ac:dyDescent="0.25">
      <c r="A3348">
        <v>30</v>
      </c>
      <c r="C3348" t="s">
        <v>201</v>
      </c>
      <c r="G3348" s="1" t="s">
        <v>78</v>
      </c>
      <c r="I3348" s="1" t="s">
        <v>583</v>
      </c>
      <c r="J3348">
        <v>8</v>
      </c>
      <c r="K3348" t="s">
        <v>954</v>
      </c>
      <c r="W3348" s="1" t="s">
        <v>964</v>
      </c>
      <c r="AB3348" t="s">
        <v>86</v>
      </c>
      <c r="AC3348" t="str">
        <f t="shared" si="76"/>
        <v>h-8SO-C2</v>
      </c>
      <c r="AF3348" t="s">
        <v>149</v>
      </c>
    </row>
    <row r="3349" spans="1:32" x14ac:dyDescent="0.25">
      <c r="A3349">
        <v>31</v>
      </c>
      <c r="C3349" t="s">
        <v>201</v>
      </c>
      <c r="G3349" s="1" t="s">
        <v>78</v>
      </c>
      <c r="I3349" s="1" t="s">
        <v>583</v>
      </c>
      <c r="J3349">
        <v>8</v>
      </c>
      <c r="K3349" t="s">
        <v>954</v>
      </c>
      <c r="W3349" s="1" t="s">
        <v>964</v>
      </c>
      <c r="AB3349" t="s">
        <v>86</v>
      </c>
      <c r="AC3349" t="str">
        <f t="shared" si="76"/>
        <v>h-8SO-D1</v>
      </c>
      <c r="AF3349" t="s">
        <v>288</v>
      </c>
    </row>
    <row r="3350" spans="1:32" x14ac:dyDescent="0.25">
      <c r="A3350">
        <v>32</v>
      </c>
      <c r="C3350" t="s">
        <v>201</v>
      </c>
      <c r="G3350" s="1" t="s">
        <v>78</v>
      </c>
      <c r="I3350" s="1" t="s">
        <v>583</v>
      </c>
      <c r="J3350">
        <v>8</v>
      </c>
      <c r="K3350" t="s">
        <v>954</v>
      </c>
      <c r="W3350" s="1" t="s">
        <v>964</v>
      </c>
      <c r="AB3350" t="s">
        <v>86</v>
      </c>
      <c r="AC3350" t="str">
        <f t="shared" si="76"/>
        <v>h-8SO-F10</v>
      </c>
      <c r="AF3350" t="s">
        <v>289</v>
      </c>
    </row>
    <row r="3351" spans="1:32" x14ac:dyDescent="0.25">
      <c r="A3351">
        <v>33</v>
      </c>
      <c r="C3351" t="s">
        <v>201</v>
      </c>
      <c r="G3351" s="1" t="s">
        <v>78</v>
      </c>
      <c r="I3351" s="1" t="s">
        <v>583</v>
      </c>
      <c r="J3351">
        <v>8</v>
      </c>
      <c r="K3351" t="s">
        <v>954</v>
      </c>
      <c r="W3351" s="1" t="s">
        <v>964</v>
      </c>
      <c r="AB3351" t="s">
        <v>86</v>
      </c>
      <c r="AC3351" t="str">
        <f t="shared" ref="AC3351:AC3368" si="77">"h-8"&amp;AB3351&amp;"-"&amp;AF3351</f>
        <v>h-8SO-C1</v>
      </c>
      <c r="AF3351" t="s">
        <v>146</v>
      </c>
    </row>
    <row r="3352" spans="1:32" x14ac:dyDescent="0.25">
      <c r="A3352">
        <v>34</v>
      </c>
      <c r="C3352" t="s">
        <v>201</v>
      </c>
      <c r="G3352" s="1" t="s">
        <v>78</v>
      </c>
      <c r="I3352" s="1" t="s">
        <v>583</v>
      </c>
      <c r="J3352">
        <v>8</v>
      </c>
      <c r="K3352" t="s">
        <v>954</v>
      </c>
      <c r="W3352" s="1" t="s">
        <v>964</v>
      </c>
      <c r="AB3352" t="s">
        <v>86</v>
      </c>
      <c r="AC3352" t="str">
        <f t="shared" si="77"/>
        <v>h-8SO-A3</v>
      </c>
      <c r="AF3352" t="s">
        <v>245</v>
      </c>
    </row>
    <row r="3353" spans="1:32" x14ac:dyDescent="0.25">
      <c r="A3353">
        <v>35</v>
      </c>
      <c r="C3353" t="s">
        <v>201</v>
      </c>
      <c r="G3353" s="1" t="s">
        <v>78</v>
      </c>
      <c r="I3353" s="1" t="s">
        <v>583</v>
      </c>
      <c r="J3353">
        <v>8</v>
      </c>
      <c r="K3353" t="s">
        <v>954</v>
      </c>
      <c r="W3353" s="1" t="s">
        <v>964</v>
      </c>
      <c r="AB3353" t="s">
        <v>86</v>
      </c>
      <c r="AC3353" t="str">
        <f t="shared" si="77"/>
        <v>h-8SO-C8</v>
      </c>
      <c r="AF3353" t="s">
        <v>238</v>
      </c>
    </row>
    <row r="3354" spans="1:32" x14ac:dyDescent="0.25">
      <c r="A3354">
        <v>36</v>
      </c>
      <c r="C3354" t="s">
        <v>201</v>
      </c>
      <c r="G3354" s="1" t="s">
        <v>78</v>
      </c>
      <c r="I3354" s="1" t="s">
        <v>583</v>
      </c>
      <c r="J3354">
        <v>8</v>
      </c>
      <c r="K3354" t="s">
        <v>954</v>
      </c>
      <c r="W3354" s="1" t="s">
        <v>964</v>
      </c>
      <c r="AB3354" t="s">
        <v>86</v>
      </c>
      <c r="AC3354" t="str">
        <f t="shared" si="77"/>
        <v>h-8SO-D2</v>
      </c>
      <c r="AF3354" t="s">
        <v>172</v>
      </c>
    </row>
    <row r="3355" spans="1:32" x14ac:dyDescent="0.25">
      <c r="A3355">
        <v>37</v>
      </c>
      <c r="C3355" t="s">
        <v>201</v>
      </c>
      <c r="G3355" s="1" t="s">
        <v>78</v>
      </c>
      <c r="I3355" s="1" t="s">
        <v>583</v>
      </c>
      <c r="J3355">
        <v>8</v>
      </c>
      <c r="K3355" t="s">
        <v>954</v>
      </c>
      <c r="W3355" s="1" t="s">
        <v>964</v>
      </c>
      <c r="AB3355" t="s">
        <v>86</v>
      </c>
      <c r="AC3355" t="str">
        <f t="shared" si="77"/>
        <v>h-8SO-D3</v>
      </c>
      <c r="AF3355" t="s">
        <v>155</v>
      </c>
    </row>
    <row r="3356" spans="1:32" x14ac:dyDescent="0.25">
      <c r="A3356">
        <v>38</v>
      </c>
      <c r="C3356" t="s">
        <v>201</v>
      </c>
      <c r="G3356" s="1" t="s">
        <v>78</v>
      </c>
      <c r="I3356" s="1" t="s">
        <v>583</v>
      </c>
      <c r="J3356">
        <v>8</v>
      </c>
      <c r="K3356" t="s">
        <v>954</v>
      </c>
      <c r="W3356" s="1" t="s">
        <v>964</v>
      </c>
      <c r="AB3356" t="s">
        <v>86</v>
      </c>
      <c r="AC3356" t="str">
        <f t="shared" si="77"/>
        <v>h-8SO-G12</v>
      </c>
      <c r="AF3356" t="s">
        <v>147</v>
      </c>
    </row>
    <row r="3357" spans="1:32" x14ac:dyDescent="0.25">
      <c r="A3357">
        <v>39</v>
      </c>
      <c r="C3357" t="s">
        <v>201</v>
      </c>
      <c r="G3357" s="1" t="s">
        <v>78</v>
      </c>
      <c r="I3357" s="1" t="s">
        <v>583</v>
      </c>
      <c r="J3357">
        <v>8</v>
      </c>
      <c r="K3357" t="s">
        <v>954</v>
      </c>
      <c r="W3357" s="1" t="s">
        <v>964</v>
      </c>
      <c r="AB3357" t="s">
        <v>86</v>
      </c>
      <c r="AC3357" t="str">
        <f t="shared" si="77"/>
        <v>h-8SO-G7</v>
      </c>
      <c r="AF3357" t="s">
        <v>136</v>
      </c>
    </row>
    <row r="3358" spans="1:32" x14ac:dyDescent="0.25">
      <c r="A3358">
        <v>40</v>
      </c>
      <c r="C3358" t="s">
        <v>201</v>
      </c>
      <c r="G3358" s="1" t="s">
        <v>78</v>
      </c>
      <c r="I3358" s="1" t="s">
        <v>583</v>
      </c>
      <c r="J3358">
        <v>8</v>
      </c>
      <c r="K3358" t="s">
        <v>954</v>
      </c>
      <c r="W3358" s="1" t="s">
        <v>964</v>
      </c>
      <c r="AB3358" t="s">
        <v>86</v>
      </c>
      <c r="AC3358" t="str">
        <f t="shared" si="77"/>
        <v>h-8SO-D7</v>
      </c>
      <c r="AF3358" t="s">
        <v>285</v>
      </c>
    </row>
    <row r="3359" spans="1:32" x14ac:dyDescent="0.25">
      <c r="A3359">
        <v>41</v>
      </c>
      <c r="C3359" t="s">
        <v>201</v>
      </c>
      <c r="G3359" s="1" t="s">
        <v>78</v>
      </c>
      <c r="I3359" s="1" t="s">
        <v>583</v>
      </c>
      <c r="J3359">
        <v>8</v>
      </c>
      <c r="K3359" t="s">
        <v>954</v>
      </c>
      <c r="W3359" s="1" t="s">
        <v>964</v>
      </c>
      <c r="AB3359" t="s">
        <v>86</v>
      </c>
      <c r="AC3359" t="str">
        <f t="shared" si="77"/>
        <v>h-8SO-F3</v>
      </c>
      <c r="AF3359" t="s">
        <v>241</v>
      </c>
    </row>
    <row r="3360" spans="1:32" x14ac:dyDescent="0.25">
      <c r="A3360">
        <v>42</v>
      </c>
      <c r="C3360" t="s">
        <v>201</v>
      </c>
      <c r="G3360" s="1" t="s">
        <v>78</v>
      </c>
      <c r="I3360" s="1" t="s">
        <v>583</v>
      </c>
      <c r="J3360">
        <v>8</v>
      </c>
      <c r="K3360" t="s">
        <v>954</v>
      </c>
      <c r="W3360" s="1" t="s">
        <v>964</v>
      </c>
      <c r="AB3360" t="s">
        <v>86</v>
      </c>
      <c r="AC3360" t="str">
        <f t="shared" si="77"/>
        <v>h-8SO-D9</v>
      </c>
      <c r="AF3360" t="s">
        <v>151</v>
      </c>
    </row>
    <row r="3361" spans="1:32" x14ac:dyDescent="0.25">
      <c r="A3361">
        <v>43</v>
      </c>
      <c r="C3361" t="s">
        <v>201</v>
      </c>
      <c r="G3361" s="1" t="s">
        <v>78</v>
      </c>
      <c r="I3361" s="1" t="s">
        <v>583</v>
      </c>
      <c r="J3361">
        <v>8</v>
      </c>
      <c r="K3361" t="s">
        <v>954</v>
      </c>
      <c r="W3361" s="1" t="s">
        <v>964</v>
      </c>
      <c r="AB3361" t="s">
        <v>86</v>
      </c>
      <c r="AC3361" t="str">
        <f t="shared" si="77"/>
        <v>h-8SO-H12</v>
      </c>
      <c r="AF3361" t="s">
        <v>153</v>
      </c>
    </row>
    <row r="3362" spans="1:32" x14ac:dyDescent="0.25">
      <c r="A3362">
        <v>44</v>
      </c>
      <c r="C3362" t="s">
        <v>201</v>
      </c>
      <c r="G3362" s="1" t="s">
        <v>78</v>
      </c>
      <c r="I3362" s="1" t="s">
        <v>583</v>
      </c>
      <c r="J3362">
        <v>8</v>
      </c>
      <c r="K3362" t="s">
        <v>954</v>
      </c>
      <c r="W3362" s="1" t="s">
        <v>964</v>
      </c>
      <c r="AB3362" t="s">
        <v>86</v>
      </c>
      <c r="AC3362" t="str">
        <f t="shared" si="77"/>
        <v>h-8SO-A8</v>
      </c>
      <c r="AF3362" t="s">
        <v>166</v>
      </c>
    </row>
    <row r="3363" spans="1:32" x14ac:dyDescent="0.25">
      <c r="A3363">
        <v>45</v>
      </c>
      <c r="C3363" t="s">
        <v>201</v>
      </c>
      <c r="G3363" s="1" t="s">
        <v>78</v>
      </c>
      <c r="I3363" s="1" t="s">
        <v>583</v>
      </c>
      <c r="J3363">
        <v>8</v>
      </c>
      <c r="K3363" t="s">
        <v>954</v>
      </c>
      <c r="W3363" s="1" t="s">
        <v>964</v>
      </c>
      <c r="AB3363" t="s">
        <v>86</v>
      </c>
      <c r="AC3363" t="str">
        <f t="shared" si="77"/>
        <v>h-8SO-G10</v>
      </c>
      <c r="AF3363" t="s">
        <v>302</v>
      </c>
    </row>
    <row r="3364" spans="1:32" x14ac:dyDescent="0.25">
      <c r="A3364">
        <v>46</v>
      </c>
      <c r="C3364" t="s">
        <v>201</v>
      </c>
      <c r="G3364" s="1" t="s">
        <v>78</v>
      </c>
      <c r="I3364" s="1" t="s">
        <v>583</v>
      </c>
      <c r="J3364">
        <v>8</v>
      </c>
      <c r="K3364" t="s">
        <v>954</v>
      </c>
      <c r="W3364" s="1" t="s">
        <v>964</v>
      </c>
      <c r="AB3364" t="s">
        <v>86</v>
      </c>
      <c r="AC3364" t="str">
        <f t="shared" si="77"/>
        <v>h-8SO-H11</v>
      </c>
      <c r="AF3364" t="s">
        <v>141</v>
      </c>
    </row>
    <row r="3365" spans="1:32" x14ac:dyDescent="0.25">
      <c r="A3365">
        <v>47</v>
      </c>
      <c r="C3365" t="s">
        <v>201</v>
      </c>
      <c r="G3365" s="1" t="s">
        <v>78</v>
      </c>
      <c r="I3365" s="1" t="s">
        <v>583</v>
      </c>
      <c r="J3365">
        <v>8</v>
      </c>
      <c r="K3365" t="s">
        <v>954</v>
      </c>
      <c r="W3365" s="1" t="s">
        <v>964</v>
      </c>
      <c r="AB3365" t="s">
        <v>86</v>
      </c>
      <c r="AC3365" t="str">
        <f t="shared" si="77"/>
        <v>h-8SO-C6</v>
      </c>
      <c r="AF3365" t="s">
        <v>168</v>
      </c>
    </row>
    <row r="3366" spans="1:32" x14ac:dyDescent="0.25">
      <c r="A3366">
        <v>48</v>
      </c>
      <c r="C3366" t="s">
        <v>201</v>
      </c>
      <c r="G3366" s="1" t="s">
        <v>78</v>
      </c>
      <c r="I3366" s="1" t="s">
        <v>583</v>
      </c>
      <c r="J3366">
        <v>8</v>
      </c>
      <c r="K3366" t="s">
        <v>954</v>
      </c>
      <c r="W3366" s="1" t="s">
        <v>964</v>
      </c>
      <c r="AB3366" t="s">
        <v>86</v>
      </c>
      <c r="AC3366" t="str">
        <f t="shared" si="77"/>
        <v>h-8SO-B12</v>
      </c>
      <c r="AF3366" t="s">
        <v>132</v>
      </c>
    </row>
    <row r="3367" spans="1:32" x14ac:dyDescent="0.25">
      <c r="A3367">
        <v>49</v>
      </c>
      <c r="C3367" t="s">
        <v>201</v>
      </c>
      <c r="G3367" s="1" t="s">
        <v>78</v>
      </c>
      <c r="I3367" s="1" t="s">
        <v>583</v>
      </c>
      <c r="J3367">
        <v>8</v>
      </c>
      <c r="K3367" t="s">
        <v>954</v>
      </c>
      <c r="W3367" s="1" t="s">
        <v>964</v>
      </c>
      <c r="AB3367" t="s">
        <v>86</v>
      </c>
      <c r="AC3367" t="str">
        <f t="shared" si="77"/>
        <v>h-8SO-C9</v>
      </c>
      <c r="AF3367" t="s">
        <v>176</v>
      </c>
    </row>
    <row r="3368" spans="1:32" x14ac:dyDescent="0.25">
      <c r="A3368">
        <v>50</v>
      </c>
      <c r="C3368" t="s">
        <v>201</v>
      </c>
      <c r="G3368" s="1" t="s">
        <v>78</v>
      </c>
      <c r="I3368" s="1" t="s">
        <v>583</v>
      </c>
      <c r="J3368">
        <v>8</v>
      </c>
      <c r="K3368" t="s">
        <v>954</v>
      </c>
      <c r="W3368" s="1" t="s">
        <v>964</v>
      </c>
      <c r="AB3368" t="s">
        <v>86</v>
      </c>
      <c r="AC3368" t="str">
        <f t="shared" si="77"/>
        <v>h-8SO-H5</v>
      </c>
      <c r="AF3368" t="s">
        <v>145</v>
      </c>
    </row>
    <row r="3369" spans="1:32" x14ac:dyDescent="0.25">
      <c r="A3369">
        <v>51</v>
      </c>
      <c r="C3369" t="s">
        <v>201</v>
      </c>
      <c r="G3369" s="1" t="s">
        <v>78</v>
      </c>
      <c r="I3369" s="1" t="s">
        <v>583</v>
      </c>
      <c r="J3369">
        <v>8</v>
      </c>
      <c r="K3369" t="s">
        <v>954</v>
      </c>
      <c r="W3369" s="1" t="s">
        <v>964</v>
      </c>
      <c r="AB3369" t="s">
        <v>84</v>
      </c>
      <c r="AC3369" t="s">
        <v>1605</v>
      </c>
    </row>
    <row r="3370" spans="1:32" x14ac:dyDescent="0.25">
      <c r="A3370">
        <v>52</v>
      </c>
      <c r="C3370" t="s">
        <v>201</v>
      </c>
      <c r="G3370" s="1" t="s">
        <v>78</v>
      </c>
      <c r="I3370" s="1" t="s">
        <v>583</v>
      </c>
      <c r="J3370">
        <v>8</v>
      </c>
      <c r="K3370" t="s">
        <v>954</v>
      </c>
      <c r="W3370" s="1" t="s">
        <v>964</v>
      </c>
      <c r="AB3370" t="s">
        <v>84</v>
      </c>
      <c r="AC3370" t="s">
        <v>1606</v>
      </c>
    </row>
    <row r="3371" spans="1:32" x14ac:dyDescent="0.25">
      <c r="A3371">
        <v>53</v>
      </c>
      <c r="C3371" t="s">
        <v>201</v>
      </c>
      <c r="G3371" s="1" t="s">
        <v>78</v>
      </c>
      <c r="I3371" s="1" t="s">
        <v>583</v>
      </c>
      <c r="J3371">
        <v>8</v>
      </c>
      <c r="K3371" t="s">
        <v>954</v>
      </c>
      <c r="W3371" s="1" t="s">
        <v>964</v>
      </c>
      <c r="AB3371" t="s">
        <v>84</v>
      </c>
      <c r="AC3371" t="s">
        <v>1607</v>
      </c>
    </row>
    <row r="3372" spans="1:32" x14ac:dyDescent="0.25">
      <c r="A3372">
        <v>54</v>
      </c>
      <c r="C3372" t="s">
        <v>201</v>
      </c>
      <c r="G3372" s="1" t="s">
        <v>78</v>
      </c>
      <c r="I3372" s="1" t="s">
        <v>583</v>
      </c>
      <c r="J3372">
        <v>8</v>
      </c>
      <c r="K3372" t="s">
        <v>954</v>
      </c>
      <c r="W3372" s="1" t="s">
        <v>964</v>
      </c>
      <c r="AB3372" t="s">
        <v>84</v>
      </c>
      <c r="AC3372" t="s">
        <v>1608</v>
      </c>
    </row>
    <row r="3373" spans="1:32" x14ac:dyDescent="0.25">
      <c r="A3373">
        <v>55</v>
      </c>
      <c r="C3373" t="s">
        <v>201</v>
      </c>
      <c r="G3373" s="1" t="s">
        <v>78</v>
      </c>
      <c r="I3373" s="1" t="s">
        <v>583</v>
      </c>
      <c r="J3373">
        <v>8</v>
      </c>
      <c r="K3373" t="s">
        <v>954</v>
      </c>
      <c r="W3373" s="1" t="s">
        <v>964</v>
      </c>
      <c r="AB3373" t="s">
        <v>84</v>
      </c>
      <c r="AC3373" t="s">
        <v>1609</v>
      </c>
    </row>
    <row r="3374" spans="1:32" x14ac:dyDescent="0.25">
      <c r="A3374">
        <v>56</v>
      </c>
      <c r="C3374" t="s">
        <v>201</v>
      </c>
      <c r="G3374" s="1" t="s">
        <v>78</v>
      </c>
      <c r="I3374" s="1" t="s">
        <v>583</v>
      </c>
      <c r="J3374">
        <v>8</v>
      </c>
      <c r="K3374" t="s">
        <v>954</v>
      </c>
      <c r="W3374" s="1" t="s">
        <v>964</v>
      </c>
      <c r="AB3374" t="s">
        <v>84</v>
      </c>
      <c r="AC3374" t="s">
        <v>1610</v>
      </c>
    </row>
    <row r="3375" spans="1:32" x14ac:dyDescent="0.25">
      <c r="A3375">
        <v>57</v>
      </c>
      <c r="C3375" t="s">
        <v>201</v>
      </c>
      <c r="G3375" s="1" t="s">
        <v>78</v>
      </c>
      <c r="I3375" s="1" t="s">
        <v>583</v>
      </c>
      <c r="J3375">
        <v>8</v>
      </c>
      <c r="K3375" t="s">
        <v>954</v>
      </c>
      <c r="W3375" s="1" t="s">
        <v>964</v>
      </c>
      <c r="AB3375" t="s">
        <v>84</v>
      </c>
      <c r="AC3375" t="s">
        <v>1611</v>
      </c>
    </row>
    <row r="3376" spans="1:32" x14ac:dyDescent="0.25">
      <c r="A3376">
        <v>58</v>
      </c>
      <c r="C3376" t="s">
        <v>201</v>
      </c>
      <c r="G3376" s="1" t="s">
        <v>78</v>
      </c>
      <c r="I3376" s="1" t="s">
        <v>583</v>
      </c>
      <c r="J3376">
        <v>8</v>
      </c>
      <c r="K3376" t="s">
        <v>954</v>
      </c>
      <c r="W3376" s="1" t="s">
        <v>964</v>
      </c>
      <c r="AB3376" t="s">
        <v>84</v>
      </c>
      <c r="AC3376" t="s">
        <v>1612</v>
      </c>
    </row>
    <row r="3377" spans="1:32" x14ac:dyDescent="0.25">
      <c r="A3377">
        <v>59</v>
      </c>
      <c r="C3377" t="s">
        <v>201</v>
      </c>
      <c r="G3377" s="1" t="s">
        <v>78</v>
      </c>
      <c r="I3377" s="1" t="s">
        <v>583</v>
      </c>
      <c r="J3377">
        <v>8</v>
      </c>
      <c r="K3377" t="s">
        <v>954</v>
      </c>
      <c r="W3377" s="1" t="s">
        <v>964</v>
      </c>
      <c r="AB3377" t="s">
        <v>84</v>
      </c>
      <c r="AC3377" t="s">
        <v>1613</v>
      </c>
    </row>
    <row r="3378" spans="1:32" x14ac:dyDescent="0.25">
      <c r="A3378">
        <v>60</v>
      </c>
      <c r="C3378" t="s">
        <v>201</v>
      </c>
      <c r="G3378" s="1" t="s">
        <v>78</v>
      </c>
      <c r="I3378" s="1" t="s">
        <v>583</v>
      </c>
      <c r="J3378">
        <v>8</v>
      </c>
      <c r="K3378" t="s">
        <v>954</v>
      </c>
      <c r="W3378" s="1" t="s">
        <v>964</v>
      </c>
      <c r="AB3378" t="s">
        <v>84</v>
      </c>
      <c r="AC3378" t="s">
        <v>1614</v>
      </c>
    </row>
    <row r="3379" spans="1:32" x14ac:dyDescent="0.25">
      <c r="A3379">
        <v>1</v>
      </c>
      <c r="C3379" t="s">
        <v>201</v>
      </c>
      <c r="G3379" s="1" t="s">
        <v>78</v>
      </c>
      <c r="I3379" s="1" t="s">
        <v>584</v>
      </c>
      <c r="J3379">
        <v>9</v>
      </c>
      <c r="K3379" t="s">
        <v>954</v>
      </c>
      <c r="W3379" s="1" t="s">
        <v>1149</v>
      </c>
      <c r="AB3379" t="s">
        <v>84</v>
      </c>
      <c r="AC3379" t="s">
        <v>1616</v>
      </c>
    </row>
    <row r="3380" spans="1:32" x14ac:dyDescent="0.25">
      <c r="A3380">
        <v>2</v>
      </c>
      <c r="C3380" t="s">
        <v>201</v>
      </c>
      <c r="G3380" s="1" t="s">
        <v>78</v>
      </c>
      <c r="I3380" s="1" t="s">
        <v>584</v>
      </c>
      <c r="J3380">
        <v>9</v>
      </c>
      <c r="K3380" t="s">
        <v>954</v>
      </c>
      <c r="W3380" s="1" t="s">
        <v>1149</v>
      </c>
      <c r="AB3380" t="s">
        <v>84</v>
      </c>
      <c r="AC3380" t="s">
        <v>1617</v>
      </c>
    </row>
    <row r="3381" spans="1:32" x14ac:dyDescent="0.25">
      <c r="A3381">
        <v>3</v>
      </c>
      <c r="C3381" t="s">
        <v>201</v>
      </c>
      <c r="G3381" s="1" t="s">
        <v>78</v>
      </c>
      <c r="I3381" s="1" t="s">
        <v>584</v>
      </c>
      <c r="J3381">
        <v>9</v>
      </c>
      <c r="K3381" t="s">
        <v>954</v>
      </c>
      <c r="W3381" s="1" t="s">
        <v>1149</v>
      </c>
      <c r="AB3381" t="s">
        <v>84</v>
      </c>
      <c r="AC3381" t="s">
        <v>1618</v>
      </c>
    </row>
    <row r="3382" spans="1:32" x14ac:dyDescent="0.25">
      <c r="A3382">
        <v>4</v>
      </c>
      <c r="C3382" t="s">
        <v>201</v>
      </c>
      <c r="G3382" s="1" t="s">
        <v>78</v>
      </c>
      <c r="I3382" s="1" t="s">
        <v>584</v>
      </c>
      <c r="J3382">
        <v>9</v>
      </c>
      <c r="K3382" t="s">
        <v>954</v>
      </c>
      <c r="W3382" s="1" t="s">
        <v>1149</v>
      </c>
      <c r="AB3382" t="s">
        <v>84</v>
      </c>
      <c r="AC3382" t="s">
        <v>1619</v>
      </c>
    </row>
    <row r="3383" spans="1:32" x14ac:dyDescent="0.25">
      <c r="A3383">
        <v>5</v>
      </c>
      <c r="C3383" t="s">
        <v>201</v>
      </c>
      <c r="G3383" s="1" t="s">
        <v>78</v>
      </c>
      <c r="I3383" s="1" t="s">
        <v>584</v>
      </c>
      <c r="J3383">
        <v>9</v>
      </c>
      <c r="K3383" t="s">
        <v>954</v>
      </c>
      <c r="W3383" s="1" t="s">
        <v>1149</v>
      </c>
      <c r="AB3383" t="s">
        <v>84</v>
      </c>
      <c r="AC3383" t="s">
        <v>1620</v>
      </c>
    </row>
    <row r="3384" spans="1:32" x14ac:dyDescent="0.25">
      <c r="A3384">
        <v>6</v>
      </c>
      <c r="C3384" t="s">
        <v>201</v>
      </c>
      <c r="G3384" s="1" t="s">
        <v>78</v>
      </c>
      <c r="I3384" s="1" t="s">
        <v>584</v>
      </c>
      <c r="J3384">
        <v>9</v>
      </c>
      <c r="K3384" t="s">
        <v>954</v>
      </c>
      <c r="W3384" s="1" t="s">
        <v>1149</v>
      </c>
      <c r="AB3384" t="s">
        <v>84</v>
      </c>
      <c r="AC3384" t="s">
        <v>1621</v>
      </c>
    </row>
    <row r="3385" spans="1:32" x14ac:dyDescent="0.25">
      <c r="A3385">
        <v>7</v>
      </c>
      <c r="C3385" t="s">
        <v>201</v>
      </c>
      <c r="G3385" s="1" t="s">
        <v>78</v>
      </c>
      <c r="I3385" s="1" t="s">
        <v>584</v>
      </c>
      <c r="J3385">
        <v>9</v>
      </c>
      <c r="K3385" t="s">
        <v>954</v>
      </c>
      <c r="W3385" s="1" t="s">
        <v>1149</v>
      </c>
      <c r="AB3385" t="s">
        <v>84</v>
      </c>
      <c r="AC3385" t="s">
        <v>1622</v>
      </c>
    </row>
    <row r="3386" spans="1:32" x14ac:dyDescent="0.25">
      <c r="A3386">
        <v>8</v>
      </c>
      <c r="C3386" t="s">
        <v>201</v>
      </c>
      <c r="G3386" s="1" t="s">
        <v>78</v>
      </c>
      <c r="I3386" s="1" t="s">
        <v>584</v>
      </c>
      <c r="J3386">
        <v>9</v>
      </c>
      <c r="K3386" t="s">
        <v>954</v>
      </c>
      <c r="W3386" s="1" t="s">
        <v>1149</v>
      </c>
      <c r="AB3386" t="s">
        <v>84</v>
      </c>
      <c r="AC3386" t="s">
        <v>1623</v>
      </c>
    </row>
    <row r="3387" spans="1:32" x14ac:dyDescent="0.25">
      <c r="A3387">
        <v>9</v>
      </c>
      <c r="C3387" t="s">
        <v>201</v>
      </c>
      <c r="G3387" s="1" t="s">
        <v>78</v>
      </c>
      <c r="I3387" s="1" t="s">
        <v>584</v>
      </c>
      <c r="J3387">
        <v>9</v>
      </c>
      <c r="K3387" t="s">
        <v>954</v>
      </c>
      <c r="W3387" s="1" t="s">
        <v>1149</v>
      </c>
      <c r="AB3387" t="s">
        <v>84</v>
      </c>
      <c r="AC3387" t="s">
        <v>1624</v>
      </c>
    </row>
    <row r="3388" spans="1:32" x14ac:dyDescent="0.25">
      <c r="A3388">
        <v>10</v>
      </c>
      <c r="C3388" t="s">
        <v>201</v>
      </c>
      <c r="G3388" s="1" t="s">
        <v>78</v>
      </c>
      <c r="I3388" s="1" t="s">
        <v>584</v>
      </c>
      <c r="J3388">
        <v>9</v>
      </c>
      <c r="K3388" t="s">
        <v>954</v>
      </c>
      <c r="W3388" s="1" t="s">
        <v>1149</v>
      </c>
      <c r="AB3388" t="s">
        <v>84</v>
      </c>
      <c r="AC3388" t="s">
        <v>1625</v>
      </c>
    </row>
    <row r="3389" spans="1:32" x14ac:dyDescent="0.25">
      <c r="A3389">
        <v>11</v>
      </c>
      <c r="C3389" t="s">
        <v>201</v>
      </c>
      <c r="G3389" s="1" t="s">
        <v>78</v>
      </c>
      <c r="I3389" s="1" t="s">
        <v>584</v>
      </c>
      <c r="J3389">
        <v>9</v>
      </c>
      <c r="K3389" t="s">
        <v>954</v>
      </c>
      <c r="W3389" s="1" t="s">
        <v>1149</v>
      </c>
      <c r="AB3389" t="s">
        <v>85</v>
      </c>
      <c r="AC3389" t="str">
        <f t="shared" ref="AC3389:AC3420" si="78">"h-9"&amp;AB3389&amp;"-"&amp;AF3389</f>
        <v>h-9RT-F6</v>
      </c>
      <c r="AF3389" t="s">
        <v>291</v>
      </c>
    </row>
    <row r="3390" spans="1:32" x14ac:dyDescent="0.25">
      <c r="A3390">
        <v>12</v>
      </c>
      <c r="C3390" t="s">
        <v>201</v>
      </c>
      <c r="G3390" s="1" t="s">
        <v>78</v>
      </c>
      <c r="I3390" s="1" t="s">
        <v>584</v>
      </c>
      <c r="J3390">
        <v>9</v>
      </c>
      <c r="K3390" t="s">
        <v>954</v>
      </c>
      <c r="W3390" s="1" t="s">
        <v>1149</v>
      </c>
      <c r="AB3390" t="s">
        <v>85</v>
      </c>
      <c r="AC3390" t="str">
        <f t="shared" si="78"/>
        <v>h-9RT-B9</v>
      </c>
      <c r="AF3390" t="s">
        <v>125</v>
      </c>
    </row>
    <row r="3391" spans="1:32" x14ac:dyDescent="0.25">
      <c r="A3391">
        <v>13</v>
      </c>
      <c r="C3391" t="s">
        <v>201</v>
      </c>
      <c r="G3391" s="1" t="s">
        <v>78</v>
      </c>
      <c r="I3391" s="1" t="s">
        <v>584</v>
      </c>
      <c r="J3391">
        <v>9</v>
      </c>
      <c r="K3391" t="s">
        <v>954</v>
      </c>
      <c r="W3391" s="1" t="s">
        <v>1149</v>
      </c>
      <c r="AB3391" t="s">
        <v>85</v>
      </c>
      <c r="AC3391" t="str">
        <f t="shared" si="78"/>
        <v>h-9RT-F12</v>
      </c>
      <c r="AF3391" t="s">
        <v>121</v>
      </c>
    </row>
    <row r="3392" spans="1:32" x14ac:dyDescent="0.25">
      <c r="A3392">
        <v>14</v>
      </c>
      <c r="C3392" t="s">
        <v>201</v>
      </c>
      <c r="G3392" s="1" t="s">
        <v>78</v>
      </c>
      <c r="I3392" s="1" t="s">
        <v>584</v>
      </c>
      <c r="J3392">
        <v>9</v>
      </c>
      <c r="K3392" t="s">
        <v>954</v>
      </c>
      <c r="W3392" s="1" t="s">
        <v>1149</v>
      </c>
      <c r="AB3392" t="s">
        <v>85</v>
      </c>
      <c r="AC3392" t="str">
        <f t="shared" si="78"/>
        <v>h-9RT-H8</v>
      </c>
      <c r="AF3392" t="s">
        <v>152</v>
      </c>
    </row>
    <row r="3393" spans="1:32" x14ac:dyDescent="0.25">
      <c r="A3393">
        <v>15</v>
      </c>
      <c r="C3393" t="s">
        <v>201</v>
      </c>
      <c r="G3393" s="1" t="s">
        <v>78</v>
      </c>
      <c r="I3393" s="1" t="s">
        <v>584</v>
      </c>
      <c r="J3393">
        <v>9</v>
      </c>
      <c r="K3393" t="s">
        <v>954</v>
      </c>
      <c r="W3393" s="1" t="s">
        <v>1149</v>
      </c>
      <c r="AB3393" t="s">
        <v>85</v>
      </c>
      <c r="AC3393" t="str">
        <f t="shared" si="78"/>
        <v>h-9RT-G5</v>
      </c>
      <c r="AF3393" t="s">
        <v>337</v>
      </c>
    </row>
    <row r="3394" spans="1:32" x14ac:dyDescent="0.25">
      <c r="A3394">
        <v>16</v>
      </c>
      <c r="C3394" t="s">
        <v>201</v>
      </c>
      <c r="G3394" s="1" t="s">
        <v>78</v>
      </c>
      <c r="I3394" s="1" t="s">
        <v>584</v>
      </c>
      <c r="J3394">
        <v>9</v>
      </c>
      <c r="K3394" t="s">
        <v>954</v>
      </c>
      <c r="W3394" s="1" t="s">
        <v>1149</v>
      </c>
      <c r="AB3394" t="s">
        <v>85</v>
      </c>
      <c r="AC3394" t="str">
        <f t="shared" si="78"/>
        <v>h-9RT-G7</v>
      </c>
      <c r="AF3394" t="s">
        <v>136</v>
      </c>
    </row>
    <row r="3395" spans="1:32" x14ac:dyDescent="0.25">
      <c r="A3395">
        <v>17</v>
      </c>
      <c r="C3395" t="s">
        <v>201</v>
      </c>
      <c r="G3395" s="1" t="s">
        <v>78</v>
      </c>
      <c r="I3395" s="1" t="s">
        <v>584</v>
      </c>
      <c r="J3395">
        <v>9</v>
      </c>
      <c r="K3395" t="s">
        <v>954</v>
      </c>
      <c r="W3395" s="1" t="s">
        <v>1149</v>
      </c>
      <c r="AB3395" t="s">
        <v>85</v>
      </c>
      <c r="AC3395" t="str">
        <f t="shared" si="78"/>
        <v>h-9RT-A10</v>
      </c>
      <c r="AF3395" t="s">
        <v>138</v>
      </c>
    </row>
    <row r="3396" spans="1:32" x14ac:dyDescent="0.25">
      <c r="A3396">
        <v>18</v>
      </c>
      <c r="C3396" t="s">
        <v>201</v>
      </c>
      <c r="G3396" s="1" t="s">
        <v>78</v>
      </c>
      <c r="I3396" s="1" t="s">
        <v>584</v>
      </c>
      <c r="J3396">
        <v>9</v>
      </c>
      <c r="K3396" t="s">
        <v>954</v>
      </c>
      <c r="W3396" s="1" t="s">
        <v>1149</v>
      </c>
      <c r="AB3396" t="s">
        <v>85</v>
      </c>
      <c r="AC3396" t="str">
        <f t="shared" si="78"/>
        <v>h-9RT-B8</v>
      </c>
      <c r="AF3396" t="s">
        <v>173</v>
      </c>
    </row>
    <row r="3397" spans="1:32" x14ac:dyDescent="0.25">
      <c r="A3397">
        <v>19</v>
      </c>
      <c r="C3397" t="s">
        <v>201</v>
      </c>
      <c r="G3397" s="1" t="s">
        <v>78</v>
      </c>
      <c r="I3397" s="1" t="s">
        <v>584</v>
      </c>
      <c r="J3397">
        <v>9</v>
      </c>
      <c r="K3397" t="s">
        <v>954</v>
      </c>
      <c r="W3397" s="1" t="s">
        <v>1149</v>
      </c>
      <c r="AB3397" t="s">
        <v>85</v>
      </c>
      <c r="AC3397" t="str">
        <f t="shared" si="78"/>
        <v>h-9RT-H9</v>
      </c>
      <c r="AF3397" t="s">
        <v>287</v>
      </c>
    </row>
    <row r="3398" spans="1:32" x14ac:dyDescent="0.25">
      <c r="A3398">
        <v>20</v>
      </c>
      <c r="C3398" t="s">
        <v>201</v>
      </c>
      <c r="G3398" s="1" t="s">
        <v>78</v>
      </c>
      <c r="I3398" s="1" t="s">
        <v>584</v>
      </c>
      <c r="J3398">
        <v>9</v>
      </c>
      <c r="K3398" t="s">
        <v>954</v>
      </c>
      <c r="W3398" s="1" t="s">
        <v>1149</v>
      </c>
      <c r="AB3398" t="s">
        <v>85</v>
      </c>
      <c r="AC3398" t="str">
        <f t="shared" si="78"/>
        <v>h-9RT-C3</v>
      </c>
      <c r="AF3398" t="s">
        <v>301</v>
      </c>
    </row>
    <row r="3399" spans="1:32" x14ac:dyDescent="0.25">
      <c r="A3399">
        <v>21</v>
      </c>
      <c r="C3399" t="s">
        <v>201</v>
      </c>
      <c r="G3399" s="1" t="s">
        <v>78</v>
      </c>
      <c r="I3399" s="1" t="s">
        <v>584</v>
      </c>
      <c r="J3399">
        <v>9</v>
      </c>
      <c r="K3399" t="s">
        <v>954</v>
      </c>
      <c r="W3399" s="1" t="s">
        <v>1149</v>
      </c>
      <c r="AB3399" t="s">
        <v>85</v>
      </c>
      <c r="AC3399" t="str">
        <f t="shared" si="78"/>
        <v>h-9RT-A6</v>
      </c>
      <c r="AF3399" t="s">
        <v>244</v>
      </c>
    </row>
    <row r="3400" spans="1:32" x14ac:dyDescent="0.25">
      <c r="A3400">
        <v>22</v>
      </c>
      <c r="C3400" t="s">
        <v>201</v>
      </c>
      <c r="G3400" s="1" t="s">
        <v>78</v>
      </c>
      <c r="I3400" s="1" t="s">
        <v>584</v>
      </c>
      <c r="J3400">
        <v>9</v>
      </c>
      <c r="K3400" t="s">
        <v>954</v>
      </c>
      <c r="W3400" s="1" t="s">
        <v>1149</v>
      </c>
      <c r="AB3400" t="s">
        <v>85</v>
      </c>
      <c r="AC3400" t="str">
        <f t="shared" si="78"/>
        <v>h-9RT-D12</v>
      </c>
      <c r="AF3400" t="s">
        <v>162</v>
      </c>
    </row>
    <row r="3401" spans="1:32" x14ac:dyDescent="0.25">
      <c r="A3401">
        <v>23</v>
      </c>
      <c r="C3401" t="s">
        <v>201</v>
      </c>
      <c r="G3401" s="1" t="s">
        <v>78</v>
      </c>
      <c r="I3401" s="1" t="s">
        <v>584</v>
      </c>
      <c r="J3401">
        <v>9</v>
      </c>
      <c r="K3401" t="s">
        <v>954</v>
      </c>
      <c r="W3401" s="1" t="s">
        <v>1149</v>
      </c>
      <c r="AB3401" t="s">
        <v>85</v>
      </c>
      <c r="AC3401" t="str">
        <f t="shared" si="78"/>
        <v>h-9RT-A5</v>
      </c>
      <c r="AF3401" t="s">
        <v>246</v>
      </c>
    </row>
    <row r="3402" spans="1:32" x14ac:dyDescent="0.25">
      <c r="A3402">
        <v>24</v>
      </c>
      <c r="C3402" t="s">
        <v>201</v>
      </c>
      <c r="G3402" s="1" t="s">
        <v>78</v>
      </c>
      <c r="I3402" s="1" t="s">
        <v>584</v>
      </c>
      <c r="J3402">
        <v>9</v>
      </c>
      <c r="K3402" t="s">
        <v>954</v>
      </c>
      <c r="W3402" s="1" t="s">
        <v>1149</v>
      </c>
      <c r="AB3402" t="s">
        <v>85</v>
      </c>
      <c r="AC3402" t="str">
        <f t="shared" si="78"/>
        <v>h-9RT-E12</v>
      </c>
      <c r="AF3402" t="s">
        <v>175</v>
      </c>
    </row>
    <row r="3403" spans="1:32" x14ac:dyDescent="0.25">
      <c r="A3403">
        <v>25</v>
      </c>
      <c r="C3403" t="s">
        <v>201</v>
      </c>
      <c r="G3403" s="1" t="s">
        <v>78</v>
      </c>
      <c r="I3403" s="1" t="s">
        <v>584</v>
      </c>
      <c r="J3403">
        <v>9</v>
      </c>
      <c r="K3403" t="s">
        <v>954</v>
      </c>
      <c r="W3403" s="1" t="s">
        <v>1149</v>
      </c>
      <c r="AB3403" t="s">
        <v>85</v>
      </c>
      <c r="AC3403" t="str">
        <f t="shared" si="78"/>
        <v>h-9RT-E7</v>
      </c>
      <c r="AF3403" t="s">
        <v>131</v>
      </c>
    </row>
    <row r="3404" spans="1:32" x14ac:dyDescent="0.25">
      <c r="A3404">
        <v>26</v>
      </c>
      <c r="C3404" t="s">
        <v>201</v>
      </c>
      <c r="G3404" s="1" t="s">
        <v>78</v>
      </c>
      <c r="I3404" s="1" t="s">
        <v>584</v>
      </c>
      <c r="J3404">
        <v>9</v>
      </c>
      <c r="K3404" t="s">
        <v>954</v>
      </c>
      <c r="W3404" s="1" t="s">
        <v>1149</v>
      </c>
      <c r="AB3404" t="s">
        <v>85</v>
      </c>
      <c r="AC3404" t="str">
        <f t="shared" si="78"/>
        <v>h-9RT-D10</v>
      </c>
      <c r="AF3404" t="s">
        <v>371</v>
      </c>
    </row>
    <row r="3405" spans="1:32" x14ac:dyDescent="0.25">
      <c r="A3405">
        <v>27</v>
      </c>
      <c r="C3405" t="s">
        <v>201</v>
      </c>
      <c r="G3405" s="1" t="s">
        <v>78</v>
      </c>
      <c r="I3405" s="1" t="s">
        <v>584</v>
      </c>
      <c r="J3405">
        <v>9</v>
      </c>
      <c r="K3405" t="s">
        <v>954</v>
      </c>
      <c r="W3405" s="1" t="s">
        <v>1149</v>
      </c>
      <c r="AB3405" t="s">
        <v>85</v>
      </c>
      <c r="AC3405" t="str">
        <f t="shared" si="78"/>
        <v>h-9RT-C6</v>
      </c>
      <c r="AF3405" t="s">
        <v>168</v>
      </c>
    </row>
    <row r="3406" spans="1:32" x14ac:dyDescent="0.25">
      <c r="A3406">
        <v>28</v>
      </c>
      <c r="C3406" t="s">
        <v>201</v>
      </c>
      <c r="G3406" s="1" t="s">
        <v>78</v>
      </c>
      <c r="I3406" s="1" t="s">
        <v>584</v>
      </c>
      <c r="J3406">
        <v>9</v>
      </c>
      <c r="K3406" t="s">
        <v>954</v>
      </c>
      <c r="W3406" s="1" t="s">
        <v>1149</v>
      </c>
      <c r="AB3406" t="s">
        <v>85</v>
      </c>
      <c r="AC3406" t="str">
        <f t="shared" si="78"/>
        <v>h-9RT-D7</v>
      </c>
      <c r="AF3406" t="s">
        <v>285</v>
      </c>
    </row>
    <row r="3407" spans="1:32" x14ac:dyDescent="0.25">
      <c r="A3407">
        <v>29</v>
      </c>
      <c r="C3407" t="s">
        <v>201</v>
      </c>
      <c r="G3407" s="1" t="s">
        <v>78</v>
      </c>
      <c r="I3407" s="1" t="s">
        <v>584</v>
      </c>
      <c r="J3407">
        <v>9</v>
      </c>
      <c r="K3407" t="s">
        <v>954</v>
      </c>
      <c r="W3407" s="1" t="s">
        <v>1149</v>
      </c>
      <c r="AB3407" t="s">
        <v>85</v>
      </c>
      <c r="AC3407" t="str">
        <f t="shared" si="78"/>
        <v>h-9RT-B3</v>
      </c>
      <c r="AF3407" t="s">
        <v>242</v>
      </c>
    </row>
    <row r="3408" spans="1:32" x14ac:dyDescent="0.25">
      <c r="A3408">
        <v>30</v>
      </c>
      <c r="C3408" t="s">
        <v>201</v>
      </c>
      <c r="G3408" s="1" t="s">
        <v>78</v>
      </c>
      <c r="I3408" s="1" t="s">
        <v>584</v>
      </c>
      <c r="J3408">
        <v>9</v>
      </c>
      <c r="K3408" t="s">
        <v>954</v>
      </c>
      <c r="W3408" s="1" t="s">
        <v>1149</v>
      </c>
      <c r="AB3408" t="s">
        <v>85</v>
      </c>
      <c r="AC3408" t="str">
        <f t="shared" si="78"/>
        <v>h-9RT-B5</v>
      </c>
      <c r="AF3408" t="s">
        <v>163</v>
      </c>
    </row>
    <row r="3409" spans="1:49" x14ac:dyDescent="0.25">
      <c r="A3409">
        <v>31</v>
      </c>
      <c r="C3409" t="s">
        <v>201</v>
      </c>
      <c r="G3409" s="1" t="s">
        <v>78</v>
      </c>
      <c r="I3409" s="1" t="s">
        <v>584</v>
      </c>
      <c r="J3409">
        <v>9</v>
      </c>
      <c r="K3409" t="s">
        <v>954</v>
      </c>
      <c r="W3409" s="1" t="s">
        <v>1149</v>
      </c>
      <c r="AB3409" t="s">
        <v>85</v>
      </c>
      <c r="AC3409" t="str">
        <f t="shared" si="78"/>
        <v>h-9RT-D9</v>
      </c>
      <c r="AF3409" t="s">
        <v>151</v>
      </c>
    </row>
    <row r="3410" spans="1:49" x14ac:dyDescent="0.25">
      <c r="A3410">
        <v>32</v>
      </c>
      <c r="C3410" t="s">
        <v>201</v>
      </c>
      <c r="G3410" s="1" t="s">
        <v>78</v>
      </c>
      <c r="I3410" s="1" t="s">
        <v>584</v>
      </c>
      <c r="J3410">
        <v>9</v>
      </c>
      <c r="K3410" t="s">
        <v>954</v>
      </c>
      <c r="W3410" s="1" t="s">
        <v>1149</v>
      </c>
      <c r="AB3410" t="s">
        <v>85</v>
      </c>
      <c r="AC3410" t="str">
        <f t="shared" si="78"/>
        <v>h-9RT-F5</v>
      </c>
      <c r="AF3410" t="s">
        <v>250</v>
      </c>
    </row>
    <row r="3411" spans="1:49" x14ac:dyDescent="0.25">
      <c r="A3411">
        <v>33</v>
      </c>
      <c r="C3411" t="s">
        <v>201</v>
      </c>
      <c r="G3411" s="1" t="s">
        <v>78</v>
      </c>
      <c r="I3411" s="1" t="s">
        <v>584</v>
      </c>
      <c r="J3411">
        <v>9</v>
      </c>
      <c r="K3411" t="s">
        <v>954</v>
      </c>
      <c r="W3411" s="1" t="s">
        <v>1149</v>
      </c>
      <c r="AB3411" t="s">
        <v>85</v>
      </c>
      <c r="AC3411" t="str">
        <f t="shared" si="78"/>
        <v>h-9RT-H10</v>
      </c>
      <c r="AF3411" t="s">
        <v>174</v>
      </c>
    </row>
    <row r="3412" spans="1:49" x14ac:dyDescent="0.25">
      <c r="A3412">
        <v>34</v>
      </c>
      <c r="C3412" t="s">
        <v>201</v>
      </c>
      <c r="G3412" s="1" t="s">
        <v>78</v>
      </c>
      <c r="I3412" s="1" t="s">
        <v>584</v>
      </c>
      <c r="J3412">
        <v>9</v>
      </c>
      <c r="K3412" t="s">
        <v>954</v>
      </c>
      <c r="W3412" s="1" t="s">
        <v>1149</v>
      </c>
      <c r="AB3412" t="s">
        <v>85</v>
      </c>
      <c r="AC3412" t="str">
        <f t="shared" si="78"/>
        <v>h-9RT-E10</v>
      </c>
      <c r="AF3412" t="s">
        <v>248</v>
      </c>
    </row>
    <row r="3413" spans="1:49" x14ac:dyDescent="0.25">
      <c r="A3413">
        <v>35</v>
      </c>
      <c r="C3413" t="s">
        <v>201</v>
      </c>
      <c r="G3413" s="1" t="s">
        <v>78</v>
      </c>
      <c r="I3413" s="1" t="s">
        <v>584</v>
      </c>
      <c r="J3413">
        <v>9</v>
      </c>
      <c r="K3413" t="s">
        <v>954</v>
      </c>
      <c r="W3413" s="1" t="s">
        <v>1149</v>
      </c>
      <c r="AB3413" t="s">
        <v>85</v>
      </c>
      <c r="AC3413" t="str">
        <f t="shared" si="78"/>
        <v>h-9RT-A4</v>
      </c>
      <c r="AD3413" s="8">
        <v>43432</v>
      </c>
      <c r="AE3413" s="83">
        <f>AD3413-I3413</f>
        <v>60</v>
      </c>
      <c r="AF3413" t="s">
        <v>252</v>
      </c>
      <c r="AG3413" t="s">
        <v>956</v>
      </c>
      <c r="AH3413" s="8">
        <v>43440</v>
      </c>
      <c r="AI3413">
        <v>32</v>
      </c>
      <c r="AJ3413">
        <v>1</v>
      </c>
      <c r="AK3413" s="53">
        <v>0.57638888888888895</v>
      </c>
      <c r="AL3413" s="8">
        <v>43454</v>
      </c>
      <c r="AM3413" s="53">
        <v>0.83333333333333337</v>
      </c>
      <c r="AO3413">
        <v>6</v>
      </c>
      <c r="AP3413">
        <v>10</v>
      </c>
      <c r="AQ3413" s="8">
        <v>43454</v>
      </c>
      <c r="AR3413" s="53">
        <v>0.83333333333333337</v>
      </c>
      <c r="AS3413" s="8">
        <v>43516</v>
      </c>
      <c r="AT3413" s="53">
        <v>0.83333333333333337</v>
      </c>
      <c r="AV3413" s="8">
        <v>43516</v>
      </c>
      <c r="AW3413">
        <v>0</v>
      </c>
    </row>
    <row r="3414" spans="1:49" x14ac:dyDescent="0.25">
      <c r="A3414">
        <v>36</v>
      </c>
      <c r="C3414" t="s">
        <v>201</v>
      </c>
      <c r="G3414" s="1" t="s">
        <v>78</v>
      </c>
      <c r="I3414" s="1" t="s">
        <v>584</v>
      </c>
      <c r="J3414">
        <v>9</v>
      </c>
      <c r="K3414" t="s">
        <v>954</v>
      </c>
      <c r="W3414" s="1" t="s">
        <v>1149</v>
      </c>
      <c r="AB3414" t="s">
        <v>86</v>
      </c>
      <c r="AC3414" t="str">
        <f t="shared" si="78"/>
        <v>h-9SO-A7</v>
      </c>
      <c r="AF3414" t="s">
        <v>164</v>
      </c>
    </row>
    <row r="3415" spans="1:49" x14ac:dyDescent="0.25">
      <c r="A3415">
        <v>37</v>
      </c>
      <c r="C3415" t="s">
        <v>201</v>
      </c>
      <c r="G3415" s="1" t="s">
        <v>78</v>
      </c>
      <c r="I3415" s="1" t="s">
        <v>584</v>
      </c>
      <c r="J3415">
        <v>9</v>
      </c>
      <c r="K3415" t="s">
        <v>954</v>
      </c>
      <c r="W3415" s="1" t="s">
        <v>1149</v>
      </c>
      <c r="AB3415" t="s">
        <v>86</v>
      </c>
      <c r="AC3415" t="str">
        <f t="shared" si="78"/>
        <v>h-9SO-G1</v>
      </c>
      <c r="AF3415" t="s">
        <v>290</v>
      </c>
    </row>
    <row r="3416" spans="1:49" x14ac:dyDescent="0.25">
      <c r="A3416">
        <v>38</v>
      </c>
      <c r="C3416" t="s">
        <v>201</v>
      </c>
      <c r="G3416" s="1" t="s">
        <v>78</v>
      </c>
      <c r="I3416" s="1" t="s">
        <v>584</v>
      </c>
      <c r="J3416">
        <v>9</v>
      </c>
      <c r="K3416" t="s">
        <v>954</v>
      </c>
      <c r="W3416" s="1" t="s">
        <v>1149</v>
      </c>
      <c r="AB3416" t="s">
        <v>86</v>
      </c>
      <c r="AC3416" t="str">
        <f t="shared" si="78"/>
        <v>h-9SO-B1</v>
      </c>
      <c r="AF3416" t="s">
        <v>169</v>
      </c>
    </row>
    <row r="3417" spans="1:49" x14ac:dyDescent="0.25">
      <c r="A3417">
        <v>39</v>
      </c>
      <c r="C3417" t="s">
        <v>201</v>
      </c>
      <c r="G3417" s="1" t="s">
        <v>78</v>
      </c>
      <c r="I3417" s="1" t="s">
        <v>584</v>
      </c>
      <c r="J3417">
        <v>9</v>
      </c>
      <c r="K3417" t="s">
        <v>954</v>
      </c>
      <c r="W3417" s="1" t="s">
        <v>1149</v>
      </c>
      <c r="AB3417" t="s">
        <v>86</v>
      </c>
      <c r="AC3417" t="str">
        <f t="shared" si="78"/>
        <v>h-9SO-B12</v>
      </c>
      <c r="AF3417" t="s">
        <v>132</v>
      </c>
    </row>
    <row r="3418" spans="1:49" x14ac:dyDescent="0.25">
      <c r="A3418">
        <v>40</v>
      </c>
      <c r="C3418" t="s">
        <v>201</v>
      </c>
      <c r="G3418" s="1" t="s">
        <v>78</v>
      </c>
      <c r="I3418" s="1" t="s">
        <v>584</v>
      </c>
      <c r="J3418">
        <v>9</v>
      </c>
      <c r="K3418" t="s">
        <v>954</v>
      </c>
      <c r="W3418" s="1" t="s">
        <v>1149</v>
      </c>
      <c r="AB3418" t="s">
        <v>86</v>
      </c>
      <c r="AC3418" t="str">
        <f t="shared" si="78"/>
        <v>h-9SO-E2</v>
      </c>
      <c r="AF3418" t="s">
        <v>178</v>
      </c>
    </row>
    <row r="3419" spans="1:49" x14ac:dyDescent="0.25">
      <c r="A3419">
        <v>41</v>
      </c>
      <c r="C3419" t="s">
        <v>201</v>
      </c>
      <c r="G3419" s="1" t="s">
        <v>78</v>
      </c>
      <c r="I3419" s="1" t="s">
        <v>584</v>
      </c>
      <c r="J3419">
        <v>9</v>
      </c>
      <c r="K3419" t="s">
        <v>954</v>
      </c>
      <c r="W3419" s="1" t="s">
        <v>1149</v>
      </c>
      <c r="AB3419" t="s">
        <v>86</v>
      </c>
      <c r="AC3419" t="str">
        <f t="shared" si="78"/>
        <v>h-9SO-G2</v>
      </c>
      <c r="AF3419" t="s">
        <v>127</v>
      </c>
    </row>
    <row r="3420" spans="1:49" x14ac:dyDescent="0.25">
      <c r="A3420">
        <v>42</v>
      </c>
      <c r="C3420" t="s">
        <v>201</v>
      </c>
      <c r="G3420" s="1" t="s">
        <v>78</v>
      </c>
      <c r="I3420" s="1" t="s">
        <v>584</v>
      </c>
      <c r="J3420">
        <v>9</v>
      </c>
      <c r="K3420" t="s">
        <v>954</v>
      </c>
      <c r="W3420" s="1" t="s">
        <v>1149</v>
      </c>
      <c r="AB3420" t="s">
        <v>86</v>
      </c>
      <c r="AC3420" t="str">
        <f t="shared" si="78"/>
        <v>h-9SO-B4</v>
      </c>
      <c r="AF3420" t="s">
        <v>124</v>
      </c>
    </row>
    <row r="3421" spans="1:49" x14ac:dyDescent="0.25">
      <c r="A3421">
        <v>43</v>
      </c>
      <c r="C3421" t="s">
        <v>201</v>
      </c>
      <c r="G3421" s="1" t="s">
        <v>78</v>
      </c>
      <c r="I3421" s="1" t="s">
        <v>584</v>
      </c>
      <c r="J3421">
        <v>9</v>
      </c>
      <c r="K3421" t="s">
        <v>954</v>
      </c>
      <c r="W3421" s="1" t="s">
        <v>1149</v>
      </c>
      <c r="AB3421" t="s">
        <v>86</v>
      </c>
      <c r="AC3421" t="str">
        <f t="shared" ref="AC3421:AC3452" si="79">"h-9"&amp;AB3421&amp;"-"&amp;AF3421</f>
        <v>h-9SO-A11</v>
      </c>
      <c r="AF3421" t="s">
        <v>237</v>
      </c>
    </row>
    <row r="3422" spans="1:49" x14ac:dyDescent="0.25">
      <c r="A3422">
        <v>44</v>
      </c>
      <c r="C3422" t="s">
        <v>201</v>
      </c>
      <c r="G3422" s="1" t="s">
        <v>78</v>
      </c>
      <c r="I3422" s="1" t="s">
        <v>584</v>
      </c>
      <c r="J3422">
        <v>9</v>
      </c>
      <c r="K3422" t="s">
        <v>954</v>
      </c>
      <c r="W3422" s="1" t="s">
        <v>1149</v>
      </c>
      <c r="AB3422" t="s">
        <v>86</v>
      </c>
      <c r="AC3422" t="str">
        <f t="shared" si="79"/>
        <v>h-9SO-H1</v>
      </c>
      <c r="AF3422" t="s">
        <v>239</v>
      </c>
    </row>
    <row r="3423" spans="1:49" x14ac:dyDescent="0.25">
      <c r="A3423">
        <v>45</v>
      </c>
      <c r="C3423" t="s">
        <v>201</v>
      </c>
      <c r="G3423" s="1" t="s">
        <v>78</v>
      </c>
      <c r="I3423" s="1" t="s">
        <v>584</v>
      </c>
      <c r="J3423">
        <v>9</v>
      </c>
      <c r="K3423" t="s">
        <v>954</v>
      </c>
      <c r="W3423" s="1" t="s">
        <v>1149</v>
      </c>
      <c r="AB3423" t="s">
        <v>86</v>
      </c>
      <c r="AC3423" t="str">
        <f t="shared" si="79"/>
        <v>h-9SO-C1</v>
      </c>
      <c r="AF3423" t="s">
        <v>146</v>
      </c>
    </row>
    <row r="3424" spans="1:49" x14ac:dyDescent="0.25">
      <c r="A3424">
        <v>46</v>
      </c>
      <c r="C3424" t="s">
        <v>201</v>
      </c>
      <c r="G3424" s="1" t="s">
        <v>78</v>
      </c>
      <c r="I3424" s="1" t="s">
        <v>584</v>
      </c>
      <c r="J3424">
        <v>9</v>
      </c>
      <c r="K3424" t="s">
        <v>954</v>
      </c>
      <c r="W3424" s="1" t="s">
        <v>1149</v>
      </c>
      <c r="AB3424" t="s">
        <v>86</v>
      </c>
      <c r="AC3424" t="str">
        <f t="shared" si="79"/>
        <v>h-9SO-H12</v>
      </c>
      <c r="AF3424" t="s">
        <v>153</v>
      </c>
    </row>
    <row r="3425" spans="1:49" x14ac:dyDescent="0.25">
      <c r="A3425">
        <v>47</v>
      </c>
      <c r="C3425" t="s">
        <v>201</v>
      </c>
      <c r="G3425" s="1" t="s">
        <v>78</v>
      </c>
      <c r="I3425" s="1" t="s">
        <v>584</v>
      </c>
      <c r="J3425">
        <v>9</v>
      </c>
      <c r="K3425" t="s">
        <v>954</v>
      </c>
      <c r="W3425" s="1" t="s">
        <v>1149</v>
      </c>
      <c r="AB3425" t="s">
        <v>86</v>
      </c>
      <c r="AC3425" t="str">
        <f t="shared" si="79"/>
        <v>h-9SO-F8</v>
      </c>
      <c r="AF3425" t="s">
        <v>134</v>
      </c>
    </row>
    <row r="3426" spans="1:49" x14ac:dyDescent="0.25">
      <c r="A3426">
        <v>48</v>
      </c>
      <c r="C3426" t="s">
        <v>201</v>
      </c>
      <c r="G3426" s="1" t="s">
        <v>78</v>
      </c>
      <c r="I3426" s="1" t="s">
        <v>584</v>
      </c>
      <c r="J3426">
        <v>9</v>
      </c>
      <c r="K3426" t="s">
        <v>954</v>
      </c>
      <c r="W3426" s="1" t="s">
        <v>1149</v>
      </c>
      <c r="AB3426" t="s">
        <v>86</v>
      </c>
      <c r="AC3426" t="str">
        <f t="shared" si="79"/>
        <v>h-9SO-D8</v>
      </c>
      <c r="AF3426" t="s">
        <v>170</v>
      </c>
    </row>
    <row r="3427" spans="1:49" x14ac:dyDescent="0.25">
      <c r="A3427">
        <v>49</v>
      </c>
      <c r="C3427" t="s">
        <v>201</v>
      </c>
      <c r="G3427" s="1" t="s">
        <v>78</v>
      </c>
      <c r="I3427" s="1" t="s">
        <v>584</v>
      </c>
      <c r="J3427">
        <v>9</v>
      </c>
      <c r="K3427" t="s">
        <v>954</v>
      </c>
      <c r="W3427" s="1" t="s">
        <v>1149</v>
      </c>
      <c r="AB3427" t="s">
        <v>85</v>
      </c>
      <c r="AC3427" t="str">
        <f t="shared" si="79"/>
        <v>h-9RT-E9</v>
      </c>
      <c r="AD3427" s="8">
        <v>43405</v>
      </c>
      <c r="AE3427" s="1">
        <f>AD3427-I3429</f>
        <v>33</v>
      </c>
      <c r="AF3427" t="s">
        <v>167</v>
      </c>
      <c r="AG3427" t="s">
        <v>956</v>
      </c>
      <c r="AN3427" t="s">
        <v>1765</v>
      </c>
      <c r="AV3427" s="8">
        <v>43405</v>
      </c>
      <c r="AW3427">
        <v>1</v>
      </c>
    </row>
    <row r="3428" spans="1:49" x14ac:dyDescent="0.25">
      <c r="A3428">
        <v>50</v>
      </c>
      <c r="C3428" t="s">
        <v>201</v>
      </c>
      <c r="G3428" s="1" t="s">
        <v>78</v>
      </c>
      <c r="I3428" s="1" t="s">
        <v>584</v>
      </c>
      <c r="J3428">
        <v>9</v>
      </c>
      <c r="K3428" t="s">
        <v>954</v>
      </c>
      <c r="W3428" s="1" t="s">
        <v>1149</v>
      </c>
      <c r="AB3428" t="s">
        <v>86</v>
      </c>
      <c r="AC3428" t="str">
        <f t="shared" si="79"/>
        <v>h-9SO-G3</v>
      </c>
      <c r="AF3428" t="s">
        <v>139</v>
      </c>
    </row>
    <row r="3429" spans="1:49" x14ac:dyDescent="0.25">
      <c r="A3429">
        <v>51</v>
      </c>
      <c r="C3429" t="s">
        <v>201</v>
      </c>
      <c r="G3429" s="1" t="s">
        <v>78</v>
      </c>
      <c r="I3429" s="1" t="s">
        <v>584</v>
      </c>
      <c r="J3429">
        <v>9</v>
      </c>
      <c r="K3429" t="s">
        <v>954</v>
      </c>
      <c r="W3429" s="1" t="s">
        <v>1149</v>
      </c>
      <c r="AB3429" t="s">
        <v>85</v>
      </c>
      <c r="AC3429" t="str">
        <f t="shared" si="79"/>
        <v>h-9RT-C9</v>
      </c>
      <c r="AD3429" s="8">
        <v>43443</v>
      </c>
      <c r="AE3429">
        <v>71</v>
      </c>
      <c r="AF3429" t="s">
        <v>176</v>
      </c>
      <c r="AG3429" t="s">
        <v>956</v>
      </c>
      <c r="AH3429" s="8">
        <v>43443</v>
      </c>
      <c r="AI3429">
        <v>32</v>
      </c>
      <c r="AJ3429">
        <v>2</v>
      </c>
      <c r="AK3429" s="53">
        <v>0.57500000000000007</v>
      </c>
      <c r="AL3429" s="8">
        <v>43454</v>
      </c>
      <c r="AM3429" s="53">
        <v>0.83333333333333337</v>
      </c>
      <c r="AN3429" t="s">
        <v>1643</v>
      </c>
      <c r="AO3429">
        <v>5</v>
      </c>
      <c r="AP3429">
        <v>7</v>
      </c>
      <c r="AQ3429" s="8">
        <v>43454</v>
      </c>
      <c r="AR3429" s="53">
        <v>0.83333333333333337</v>
      </c>
      <c r="AS3429" s="8">
        <v>43544</v>
      </c>
      <c r="AT3429" s="53">
        <v>0.87708333333333333</v>
      </c>
      <c r="AU3429" t="s">
        <v>1839</v>
      </c>
      <c r="AV3429" s="8">
        <v>43544</v>
      </c>
      <c r="AW3429">
        <v>0</v>
      </c>
    </row>
    <row r="3430" spans="1:49" x14ac:dyDescent="0.25">
      <c r="A3430">
        <v>52</v>
      </c>
      <c r="C3430" t="s">
        <v>201</v>
      </c>
      <c r="G3430" s="1" t="s">
        <v>78</v>
      </c>
      <c r="I3430" s="1" t="s">
        <v>584</v>
      </c>
      <c r="J3430">
        <v>9</v>
      </c>
      <c r="K3430" t="s">
        <v>954</v>
      </c>
      <c r="W3430" s="1" t="s">
        <v>1149</v>
      </c>
      <c r="AB3430" t="s">
        <v>85</v>
      </c>
      <c r="AC3430" t="str">
        <f t="shared" si="79"/>
        <v>h-9RT-H11</v>
      </c>
      <c r="AD3430" s="8">
        <v>43405</v>
      </c>
      <c r="AE3430">
        <v>33</v>
      </c>
      <c r="AF3430" t="s">
        <v>141</v>
      </c>
      <c r="AG3430" t="s">
        <v>956</v>
      </c>
      <c r="AN3430" t="s">
        <v>1765</v>
      </c>
      <c r="AV3430" s="8">
        <v>43405</v>
      </c>
      <c r="AW3430">
        <v>1</v>
      </c>
    </row>
    <row r="3431" spans="1:49" x14ac:dyDescent="0.25">
      <c r="A3431">
        <v>53</v>
      </c>
      <c r="C3431" t="s">
        <v>201</v>
      </c>
      <c r="G3431" s="1" t="s">
        <v>78</v>
      </c>
      <c r="I3431" s="1" t="s">
        <v>584</v>
      </c>
      <c r="J3431">
        <v>9</v>
      </c>
      <c r="K3431" t="s">
        <v>954</v>
      </c>
      <c r="W3431" s="1" t="s">
        <v>1149</v>
      </c>
      <c r="AB3431" t="s">
        <v>86</v>
      </c>
      <c r="AC3431" t="str">
        <f t="shared" si="79"/>
        <v>h-9SO-G4</v>
      </c>
      <c r="AF3431" t="s">
        <v>243</v>
      </c>
    </row>
    <row r="3432" spans="1:49" x14ac:dyDescent="0.25">
      <c r="A3432">
        <v>54</v>
      </c>
      <c r="C3432" t="s">
        <v>201</v>
      </c>
      <c r="G3432" s="1" t="s">
        <v>78</v>
      </c>
      <c r="I3432" s="1" t="s">
        <v>584</v>
      </c>
      <c r="J3432">
        <v>9</v>
      </c>
      <c r="K3432" t="s">
        <v>954</v>
      </c>
      <c r="W3432" s="1" t="s">
        <v>1149</v>
      </c>
      <c r="AB3432" t="s">
        <v>86</v>
      </c>
      <c r="AC3432" t="str">
        <f t="shared" si="79"/>
        <v>h-9SO-E8</v>
      </c>
      <c r="AF3432" t="s">
        <v>292</v>
      </c>
    </row>
    <row r="3433" spans="1:49" x14ac:dyDescent="0.25">
      <c r="A3433">
        <v>55</v>
      </c>
      <c r="C3433" t="s">
        <v>201</v>
      </c>
      <c r="G3433" s="1" t="s">
        <v>78</v>
      </c>
      <c r="I3433" s="1" t="s">
        <v>584</v>
      </c>
      <c r="J3433">
        <v>9</v>
      </c>
      <c r="K3433" t="s">
        <v>954</v>
      </c>
      <c r="W3433" s="1" t="s">
        <v>1149</v>
      </c>
      <c r="AB3433" t="s">
        <v>86</v>
      </c>
      <c r="AC3433" t="str">
        <f t="shared" si="79"/>
        <v>h-9SO-F4</v>
      </c>
      <c r="AF3433" t="s">
        <v>150</v>
      </c>
    </row>
    <row r="3434" spans="1:49" x14ac:dyDescent="0.25">
      <c r="A3434">
        <v>56</v>
      </c>
      <c r="C3434" t="s">
        <v>201</v>
      </c>
      <c r="G3434" s="1" t="s">
        <v>78</v>
      </c>
      <c r="I3434" s="1" t="s">
        <v>584</v>
      </c>
      <c r="J3434">
        <v>9</v>
      </c>
      <c r="K3434" t="s">
        <v>954</v>
      </c>
      <c r="W3434" s="1" t="s">
        <v>1149</v>
      </c>
      <c r="AB3434" t="s">
        <v>86</v>
      </c>
      <c r="AC3434" t="str">
        <f t="shared" si="79"/>
        <v>h-9SO-C4</v>
      </c>
      <c r="AF3434" t="s">
        <v>161</v>
      </c>
    </row>
    <row r="3435" spans="1:49" x14ac:dyDescent="0.25">
      <c r="A3435">
        <v>57</v>
      </c>
      <c r="C3435" t="s">
        <v>201</v>
      </c>
      <c r="G3435" s="1" t="s">
        <v>78</v>
      </c>
      <c r="I3435" s="1" t="s">
        <v>584</v>
      </c>
      <c r="J3435">
        <v>9</v>
      </c>
      <c r="K3435" t="s">
        <v>954</v>
      </c>
      <c r="W3435" s="1" t="s">
        <v>1149</v>
      </c>
      <c r="AB3435" t="s">
        <v>86</v>
      </c>
      <c r="AC3435" t="str">
        <f t="shared" si="79"/>
        <v>h-9SO-D11</v>
      </c>
      <c r="AF3435" t="s">
        <v>128</v>
      </c>
    </row>
    <row r="3436" spans="1:49" x14ac:dyDescent="0.25">
      <c r="A3436">
        <v>58</v>
      </c>
      <c r="C3436" t="s">
        <v>201</v>
      </c>
      <c r="G3436" s="1" t="s">
        <v>78</v>
      </c>
      <c r="I3436" s="1" t="s">
        <v>584</v>
      </c>
      <c r="J3436">
        <v>9</v>
      </c>
      <c r="K3436" t="s">
        <v>954</v>
      </c>
      <c r="W3436" s="1" t="s">
        <v>1149</v>
      </c>
      <c r="AB3436" t="s">
        <v>86</v>
      </c>
      <c r="AC3436" t="str">
        <f t="shared" si="79"/>
        <v>h-9SO-F2</v>
      </c>
      <c r="AF3436" t="s">
        <v>370</v>
      </c>
    </row>
    <row r="3437" spans="1:49" x14ac:dyDescent="0.25">
      <c r="A3437">
        <v>59</v>
      </c>
      <c r="C3437" t="s">
        <v>201</v>
      </c>
      <c r="G3437" s="1" t="s">
        <v>78</v>
      </c>
      <c r="I3437" s="1" t="s">
        <v>584</v>
      </c>
      <c r="J3437">
        <v>9</v>
      </c>
      <c r="K3437" t="s">
        <v>954</v>
      </c>
      <c r="W3437" s="1" t="s">
        <v>1149</v>
      </c>
      <c r="AB3437" t="s">
        <v>86</v>
      </c>
      <c r="AC3437" t="str">
        <f t="shared" si="79"/>
        <v>h-9SO-H3</v>
      </c>
      <c r="AF3437" t="s">
        <v>165</v>
      </c>
    </row>
    <row r="3438" spans="1:49" x14ac:dyDescent="0.25">
      <c r="A3438">
        <v>60</v>
      </c>
      <c r="C3438" t="s">
        <v>201</v>
      </c>
      <c r="G3438" s="1" t="s">
        <v>78</v>
      </c>
      <c r="I3438" s="1" t="s">
        <v>584</v>
      </c>
      <c r="J3438">
        <v>9</v>
      </c>
      <c r="K3438" t="s">
        <v>954</v>
      </c>
      <c r="W3438" s="1" t="s">
        <v>1149</v>
      </c>
      <c r="AB3438" t="s">
        <v>86</v>
      </c>
      <c r="AC3438" t="str">
        <f t="shared" si="79"/>
        <v>h-9SO-G10</v>
      </c>
      <c r="AF3438" t="s">
        <v>302</v>
      </c>
    </row>
    <row r="3439" spans="1:49" x14ac:dyDescent="0.25">
      <c r="A3439">
        <v>61</v>
      </c>
      <c r="C3439" t="s">
        <v>201</v>
      </c>
      <c r="G3439" s="1" t="s">
        <v>78</v>
      </c>
      <c r="I3439" s="1" t="s">
        <v>584</v>
      </c>
      <c r="J3439">
        <v>9</v>
      </c>
      <c r="K3439" t="s">
        <v>954</v>
      </c>
      <c r="W3439" s="1" t="s">
        <v>1149</v>
      </c>
      <c r="AB3439" t="s">
        <v>85</v>
      </c>
      <c r="AC3439" t="str">
        <f t="shared" si="79"/>
        <v>h-9RT-B11</v>
      </c>
      <c r="AF3439" t="s">
        <v>129</v>
      </c>
    </row>
    <row r="3440" spans="1:49" x14ac:dyDescent="0.25">
      <c r="A3440">
        <v>62</v>
      </c>
      <c r="C3440" t="s">
        <v>201</v>
      </c>
      <c r="G3440" s="1" t="s">
        <v>78</v>
      </c>
      <c r="I3440" s="1" t="s">
        <v>584</v>
      </c>
      <c r="J3440">
        <v>9</v>
      </c>
      <c r="K3440" t="s">
        <v>954</v>
      </c>
      <c r="W3440" s="1" t="s">
        <v>1149</v>
      </c>
      <c r="AB3440" t="s">
        <v>85</v>
      </c>
      <c r="AC3440" t="str">
        <f t="shared" si="79"/>
        <v>h-9RT-F6</v>
      </c>
      <c r="AF3440" t="s">
        <v>291</v>
      </c>
    </row>
    <row r="3441" spans="1:49" x14ac:dyDescent="0.25">
      <c r="A3441">
        <v>63</v>
      </c>
      <c r="C3441" t="s">
        <v>201</v>
      </c>
      <c r="G3441" s="1" t="s">
        <v>78</v>
      </c>
      <c r="I3441" s="1" t="s">
        <v>584</v>
      </c>
      <c r="J3441">
        <v>9</v>
      </c>
      <c r="K3441" t="s">
        <v>954</v>
      </c>
      <c r="W3441" s="1" t="s">
        <v>1149</v>
      </c>
      <c r="AB3441" t="s">
        <v>85</v>
      </c>
      <c r="AC3441" t="str">
        <f t="shared" si="79"/>
        <v>h-9RT-G8</v>
      </c>
      <c r="AD3441" s="8">
        <v>43450</v>
      </c>
      <c r="AE3441" s="83">
        <f>AD3441-I3440</f>
        <v>78</v>
      </c>
      <c r="AF3441" t="s">
        <v>148</v>
      </c>
      <c r="AG3441" t="s">
        <v>956</v>
      </c>
      <c r="AH3441" s="8">
        <v>43450</v>
      </c>
      <c r="AI3441">
        <v>11</v>
      </c>
      <c r="AJ3441">
        <v>1</v>
      </c>
      <c r="AK3441" s="53">
        <v>0.55694444444444446</v>
      </c>
      <c r="AL3441" s="8">
        <v>43460</v>
      </c>
      <c r="AM3441" s="53">
        <v>0.83333333333333337</v>
      </c>
      <c r="AO3441">
        <v>4</v>
      </c>
      <c r="AP3441">
        <v>6</v>
      </c>
      <c r="AQ3441" s="8">
        <v>43460</v>
      </c>
      <c r="AR3441" s="53">
        <v>0.83333333333333337</v>
      </c>
      <c r="AS3441" s="8">
        <v>43537</v>
      </c>
      <c r="AT3441" s="53">
        <v>0.88541666666666663</v>
      </c>
      <c r="AV3441" s="8">
        <v>43537</v>
      </c>
      <c r="AW3441">
        <v>0</v>
      </c>
    </row>
    <row r="3442" spans="1:49" x14ac:dyDescent="0.25">
      <c r="A3442">
        <v>64</v>
      </c>
      <c r="C3442" t="s">
        <v>201</v>
      </c>
      <c r="G3442" s="1" t="s">
        <v>78</v>
      </c>
      <c r="I3442" s="1" t="s">
        <v>584</v>
      </c>
      <c r="J3442">
        <v>9</v>
      </c>
      <c r="K3442" t="s">
        <v>954</v>
      </c>
      <c r="W3442" s="1" t="s">
        <v>1149</v>
      </c>
      <c r="AB3442" t="s">
        <v>85</v>
      </c>
      <c r="AC3442" t="str">
        <f t="shared" si="79"/>
        <v>h-9RT-D2</v>
      </c>
      <c r="AF3442" t="s">
        <v>172</v>
      </c>
    </row>
    <row r="3443" spans="1:49" x14ac:dyDescent="0.25">
      <c r="A3443">
        <v>65</v>
      </c>
      <c r="C3443" t="s">
        <v>201</v>
      </c>
      <c r="G3443" s="1" t="s">
        <v>78</v>
      </c>
      <c r="I3443" s="1" t="s">
        <v>584</v>
      </c>
      <c r="J3443">
        <v>9</v>
      </c>
      <c r="K3443" t="s">
        <v>954</v>
      </c>
      <c r="W3443" s="1" t="s">
        <v>1149</v>
      </c>
      <c r="AB3443" t="s">
        <v>85</v>
      </c>
      <c r="AC3443" t="str">
        <f t="shared" si="79"/>
        <v>h-9RT-A12</v>
      </c>
      <c r="AF3443" t="s">
        <v>284</v>
      </c>
    </row>
    <row r="3444" spans="1:49" x14ac:dyDescent="0.25">
      <c r="A3444">
        <v>66</v>
      </c>
      <c r="C3444" t="s">
        <v>201</v>
      </c>
      <c r="G3444" s="1" t="s">
        <v>78</v>
      </c>
      <c r="I3444" s="1" t="s">
        <v>584</v>
      </c>
      <c r="J3444">
        <v>9</v>
      </c>
      <c r="K3444" t="s">
        <v>954</v>
      </c>
      <c r="W3444" s="1" t="s">
        <v>1149</v>
      </c>
      <c r="AB3444" t="s">
        <v>85</v>
      </c>
      <c r="AC3444" t="str">
        <f t="shared" si="79"/>
        <v>h-9RT-H6</v>
      </c>
      <c r="AF3444" t="s">
        <v>143</v>
      </c>
    </row>
    <row r="3445" spans="1:49" x14ac:dyDescent="0.25">
      <c r="A3445">
        <v>67</v>
      </c>
      <c r="C3445" t="s">
        <v>201</v>
      </c>
      <c r="G3445" s="1" t="s">
        <v>78</v>
      </c>
      <c r="I3445" s="1" t="s">
        <v>584</v>
      </c>
      <c r="J3445">
        <v>9</v>
      </c>
      <c r="K3445" t="s">
        <v>954</v>
      </c>
      <c r="W3445" s="1" t="s">
        <v>1149</v>
      </c>
      <c r="AB3445" t="s">
        <v>85</v>
      </c>
      <c r="AC3445" t="str">
        <f t="shared" si="79"/>
        <v>h-9RT-E7</v>
      </c>
      <c r="AF3445" t="s">
        <v>131</v>
      </c>
    </row>
    <row r="3446" spans="1:49" x14ac:dyDescent="0.25">
      <c r="A3446">
        <v>68</v>
      </c>
      <c r="C3446" t="s">
        <v>201</v>
      </c>
      <c r="G3446" s="1" t="s">
        <v>78</v>
      </c>
      <c r="I3446" s="1" t="s">
        <v>584</v>
      </c>
      <c r="J3446">
        <v>9</v>
      </c>
      <c r="K3446" t="s">
        <v>954</v>
      </c>
      <c r="W3446" s="1" t="s">
        <v>1149</v>
      </c>
      <c r="AB3446" t="s">
        <v>85</v>
      </c>
      <c r="AC3446" t="str">
        <f t="shared" si="79"/>
        <v>h-9RT-A10</v>
      </c>
      <c r="AF3446" t="s">
        <v>138</v>
      </c>
    </row>
    <row r="3447" spans="1:49" x14ac:dyDescent="0.25">
      <c r="A3447">
        <v>69</v>
      </c>
      <c r="C3447" t="s">
        <v>201</v>
      </c>
      <c r="G3447" s="1" t="s">
        <v>78</v>
      </c>
      <c r="I3447" s="1" t="s">
        <v>584</v>
      </c>
      <c r="J3447">
        <v>9</v>
      </c>
      <c r="K3447" t="s">
        <v>954</v>
      </c>
      <c r="W3447" s="1" t="s">
        <v>1149</v>
      </c>
      <c r="AB3447" t="s">
        <v>85</v>
      </c>
      <c r="AC3447" t="str">
        <f t="shared" si="79"/>
        <v>h-9RT-D6</v>
      </c>
      <c r="AD3447" s="8">
        <v>43443</v>
      </c>
      <c r="AE3447" s="83">
        <f>AD3447-I3447</f>
        <v>71</v>
      </c>
      <c r="AF3447" t="s">
        <v>160</v>
      </c>
      <c r="AG3447" t="s">
        <v>956</v>
      </c>
      <c r="AH3447" s="8">
        <v>43443</v>
      </c>
      <c r="AI3447">
        <v>26</v>
      </c>
      <c r="AJ3447">
        <v>1</v>
      </c>
      <c r="AK3447" s="53">
        <v>0.57500000000000007</v>
      </c>
      <c r="AL3447" s="8">
        <v>43454</v>
      </c>
      <c r="AM3447" s="53">
        <v>0.83333333333333337</v>
      </c>
      <c r="AO3447">
        <v>5</v>
      </c>
      <c r="AP3447">
        <v>31</v>
      </c>
      <c r="AQ3447" s="8">
        <v>43454</v>
      </c>
      <c r="AR3447" s="53">
        <v>0.83333333333333337</v>
      </c>
    </row>
    <row r="3448" spans="1:49" x14ac:dyDescent="0.25">
      <c r="A3448">
        <v>70</v>
      </c>
      <c r="C3448" t="s">
        <v>201</v>
      </c>
      <c r="G3448" s="1" t="s">
        <v>78</v>
      </c>
      <c r="I3448" s="1" t="s">
        <v>584</v>
      </c>
      <c r="J3448">
        <v>9</v>
      </c>
      <c r="K3448" t="s">
        <v>954</v>
      </c>
      <c r="W3448" s="1" t="s">
        <v>1149</v>
      </c>
      <c r="AB3448" t="s">
        <v>85</v>
      </c>
      <c r="AC3448" t="str">
        <f t="shared" si="79"/>
        <v>h-9RT-H8</v>
      </c>
      <c r="AF3448" t="s">
        <v>152</v>
      </c>
    </row>
    <row r="3449" spans="1:49" x14ac:dyDescent="0.25">
      <c r="A3449">
        <v>71</v>
      </c>
      <c r="C3449" t="s">
        <v>201</v>
      </c>
      <c r="G3449" s="1" t="s">
        <v>78</v>
      </c>
      <c r="I3449" s="1" t="s">
        <v>584</v>
      </c>
      <c r="J3449">
        <v>9</v>
      </c>
      <c r="K3449" t="s">
        <v>954</v>
      </c>
      <c r="W3449" s="1" t="s">
        <v>1149</v>
      </c>
      <c r="AB3449" t="s">
        <v>85</v>
      </c>
      <c r="AC3449" t="str">
        <f t="shared" si="79"/>
        <v>h-9RT-E11</v>
      </c>
      <c r="AF3449" t="s">
        <v>338</v>
      </c>
    </row>
    <row r="3450" spans="1:49" x14ac:dyDescent="0.25">
      <c r="A3450">
        <v>72</v>
      </c>
      <c r="C3450" t="s">
        <v>201</v>
      </c>
      <c r="G3450" s="1" t="s">
        <v>78</v>
      </c>
      <c r="I3450" s="1" t="s">
        <v>584</v>
      </c>
      <c r="J3450">
        <v>9</v>
      </c>
      <c r="K3450" t="s">
        <v>954</v>
      </c>
      <c r="W3450" s="1" t="s">
        <v>1149</v>
      </c>
      <c r="AB3450" t="s">
        <v>86</v>
      </c>
      <c r="AC3450" t="str">
        <f t="shared" si="79"/>
        <v>h-9SO-A1</v>
      </c>
      <c r="AF3450" t="s">
        <v>247</v>
      </c>
    </row>
    <row r="3451" spans="1:49" x14ac:dyDescent="0.25">
      <c r="A3451">
        <v>73</v>
      </c>
      <c r="C3451" t="s">
        <v>201</v>
      </c>
      <c r="G3451" s="1" t="s">
        <v>78</v>
      </c>
      <c r="I3451" s="1" t="s">
        <v>584</v>
      </c>
      <c r="J3451">
        <v>9</v>
      </c>
      <c r="K3451" t="s">
        <v>954</v>
      </c>
      <c r="W3451" s="1" t="s">
        <v>1149</v>
      </c>
      <c r="AB3451" t="s">
        <v>86</v>
      </c>
      <c r="AC3451" t="str">
        <f t="shared" si="79"/>
        <v>h-9SO-B11</v>
      </c>
      <c r="AF3451" t="s">
        <v>129</v>
      </c>
    </row>
    <row r="3452" spans="1:49" x14ac:dyDescent="0.25">
      <c r="A3452">
        <v>74</v>
      </c>
      <c r="C3452" t="s">
        <v>201</v>
      </c>
      <c r="G3452" s="1" t="s">
        <v>78</v>
      </c>
      <c r="I3452" s="1" t="s">
        <v>584</v>
      </c>
      <c r="J3452">
        <v>9</v>
      </c>
      <c r="K3452" t="s">
        <v>954</v>
      </c>
      <c r="W3452" s="1" t="s">
        <v>1149</v>
      </c>
      <c r="AB3452" t="s">
        <v>86</v>
      </c>
      <c r="AC3452" t="str">
        <f t="shared" si="79"/>
        <v>h-9SO-C10</v>
      </c>
      <c r="AF3452" t="s">
        <v>126</v>
      </c>
    </row>
    <row r="3453" spans="1:49" x14ac:dyDescent="0.25">
      <c r="A3453">
        <v>75</v>
      </c>
      <c r="C3453" t="s">
        <v>201</v>
      </c>
      <c r="G3453" s="1" t="s">
        <v>78</v>
      </c>
      <c r="I3453" s="1" t="s">
        <v>584</v>
      </c>
      <c r="J3453">
        <v>9</v>
      </c>
      <c r="K3453" t="s">
        <v>954</v>
      </c>
      <c r="W3453" s="1" t="s">
        <v>1149</v>
      </c>
      <c r="AB3453" t="s">
        <v>86</v>
      </c>
      <c r="AC3453" t="str">
        <f t="shared" ref="AC3453:AC3460" si="80">"h-9"&amp;AB3453&amp;"-"&amp;AF3453</f>
        <v>h-9SO-C7</v>
      </c>
      <c r="AF3453" t="s">
        <v>135</v>
      </c>
    </row>
    <row r="3454" spans="1:49" x14ac:dyDescent="0.25">
      <c r="A3454">
        <v>76</v>
      </c>
      <c r="C3454" t="s">
        <v>201</v>
      </c>
      <c r="G3454" s="1" t="s">
        <v>78</v>
      </c>
      <c r="I3454" s="1" t="s">
        <v>584</v>
      </c>
      <c r="J3454">
        <v>9</v>
      </c>
      <c r="K3454" t="s">
        <v>954</v>
      </c>
      <c r="W3454" s="1" t="s">
        <v>1149</v>
      </c>
      <c r="AB3454" t="s">
        <v>86</v>
      </c>
      <c r="AC3454" t="str">
        <f t="shared" si="80"/>
        <v>h-9SO-B6</v>
      </c>
      <c r="AF3454" t="s">
        <v>130</v>
      </c>
    </row>
    <row r="3455" spans="1:49" x14ac:dyDescent="0.25">
      <c r="A3455">
        <v>77</v>
      </c>
      <c r="C3455" t="s">
        <v>201</v>
      </c>
      <c r="G3455" s="1" t="s">
        <v>78</v>
      </c>
      <c r="I3455" s="1" t="s">
        <v>584</v>
      </c>
      <c r="J3455">
        <v>9</v>
      </c>
      <c r="K3455" t="s">
        <v>954</v>
      </c>
      <c r="W3455" s="1" t="s">
        <v>1149</v>
      </c>
      <c r="AB3455" t="s">
        <v>86</v>
      </c>
      <c r="AC3455" t="str">
        <f t="shared" si="80"/>
        <v>h-9SO-H5</v>
      </c>
      <c r="AF3455" t="s">
        <v>145</v>
      </c>
    </row>
    <row r="3456" spans="1:49" x14ac:dyDescent="0.25">
      <c r="A3456">
        <v>78</v>
      </c>
      <c r="C3456" t="s">
        <v>201</v>
      </c>
      <c r="G3456" s="1" t="s">
        <v>78</v>
      </c>
      <c r="I3456" s="1" t="s">
        <v>584</v>
      </c>
      <c r="J3456">
        <v>9</v>
      </c>
      <c r="K3456" t="s">
        <v>954</v>
      </c>
      <c r="W3456" s="1" t="s">
        <v>1149</v>
      </c>
      <c r="AB3456" t="s">
        <v>86</v>
      </c>
      <c r="AC3456" t="str">
        <f t="shared" si="80"/>
        <v>h-9SO-H7</v>
      </c>
      <c r="AF3456" t="s">
        <v>286</v>
      </c>
    </row>
    <row r="3457" spans="1:49" x14ac:dyDescent="0.25">
      <c r="A3457">
        <v>79</v>
      </c>
      <c r="C3457" t="s">
        <v>201</v>
      </c>
      <c r="G3457" s="1" t="s">
        <v>78</v>
      </c>
      <c r="I3457" s="1" t="s">
        <v>584</v>
      </c>
      <c r="J3457">
        <v>9</v>
      </c>
      <c r="K3457" t="s">
        <v>954</v>
      </c>
      <c r="W3457" s="1" t="s">
        <v>1149</v>
      </c>
      <c r="AB3457" t="s">
        <v>86</v>
      </c>
      <c r="AC3457" t="str">
        <f t="shared" si="80"/>
        <v>h-9SO-D5</v>
      </c>
      <c r="AF3457" t="s">
        <v>251</v>
      </c>
    </row>
    <row r="3458" spans="1:49" x14ac:dyDescent="0.25">
      <c r="A3458">
        <v>80</v>
      </c>
      <c r="C3458" t="s">
        <v>201</v>
      </c>
      <c r="G3458" s="1" t="s">
        <v>78</v>
      </c>
      <c r="I3458" s="1" t="s">
        <v>584</v>
      </c>
      <c r="J3458">
        <v>9</v>
      </c>
      <c r="K3458" t="s">
        <v>954</v>
      </c>
      <c r="W3458" s="1" t="s">
        <v>1149</v>
      </c>
      <c r="AB3458" t="s">
        <v>86</v>
      </c>
      <c r="AC3458" t="str">
        <f t="shared" si="80"/>
        <v>h-9SO-G1</v>
      </c>
      <c r="AF3458" t="s">
        <v>290</v>
      </c>
    </row>
    <row r="3459" spans="1:49" x14ac:dyDescent="0.25">
      <c r="A3459">
        <v>81</v>
      </c>
      <c r="C3459" t="s">
        <v>201</v>
      </c>
      <c r="G3459" s="1" t="s">
        <v>78</v>
      </c>
      <c r="I3459" s="1" t="s">
        <v>584</v>
      </c>
      <c r="J3459">
        <v>9</v>
      </c>
      <c r="K3459" t="s">
        <v>954</v>
      </c>
      <c r="W3459" s="1" t="s">
        <v>1149</v>
      </c>
      <c r="AB3459" t="s">
        <v>86</v>
      </c>
      <c r="AC3459" t="str">
        <f t="shared" si="80"/>
        <v>h-9SO-D1</v>
      </c>
      <c r="AF3459" t="s">
        <v>288</v>
      </c>
    </row>
    <row r="3460" spans="1:49" x14ac:dyDescent="0.25">
      <c r="A3460">
        <v>82</v>
      </c>
      <c r="C3460" t="s">
        <v>201</v>
      </c>
      <c r="G3460" s="1" t="s">
        <v>78</v>
      </c>
      <c r="I3460" s="1" t="s">
        <v>584</v>
      </c>
      <c r="J3460">
        <v>9</v>
      </c>
      <c r="K3460" t="s">
        <v>954</v>
      </c>
      <c r="W3460" s="1" t="s">
        <v>1149</v>
      </c>
      <c r="AB3460" t="s">
        <v>86</v>
      </c>
      <c r="AC3460" t="str">
        <f t="shared" si="80"/>
        <v>h-9SO-B12</v>
      </c>
      <c r="AF3460" t="s">
        <v>132</v>
      </c>
    </row>
    <row r="3461" spans="1:49" x14ac:dyDescent="0.25">
      <c r="A3461">
        <v>1</v>
      </c>
      <c r="C3461" t="s">
        <v>58</v>
      </c>
      <c r="G3461" s="1" t="s">
        <v>78</v>
      </c>
      <c r="I3461" s="1" t="s">
        <v>584</v>
      </c>
      <c r="J3461">
        <v>9</v>
      </c>
      <c r="K3461" t="s">
        <v>60</v>
      </c>
      <c r="W3461" s="1" t="s">
        <v>1149</v>
      </c>
      <c r="AB3461" t="s">
        <v>85</v>
      </c>
      <c r="AC3461" t="str">
        <f t="shared" ref="AC3461:AC3478" si="81">"A3-9"&amp;AB3461&amp;"-"&amp;AF3461</f>
        <v>A3-9RT-A1</v>
      </c>
      <c r="AD3461" s="8">
        <v>43421</v>
      </c>
      <c r="AE3461" s="83">
        <f>AD3461-I3461</f>
        <v>49</v>
      </c>
      <c r="AF3461" t="s">
        <v>247</v>
      </c>
      <c r="AG3461" t="s">
        <v>956</v>
      </c>
      <c r="AH3461" s="8">
        <v>43447</v>
      </c>
      <c r="AI3461">
        <v>3</v>
      </c>
      <c r="AJ3461">
        <v>1</v>
      </c>
      <c r="AK3461" s="53">
        <v>0.85416666666666663</v>
      </c>
      <c r="AL3461" s="8">
        <v>43454</v>
      </c>
      <c r="AM3461" s="53">
        <v>0.83333333333333337</v>
      </c>
      <c r="AO3461">
        <v>5</v>
      </c>
      <c r="AP3461">
        <v>25</v>
      </c>
      <c r="AQ3461" s="8">
        <v>43454</v>
      </c>
      <c r="AR3461" s="53">
        <v>0.83333333333333337</v>
      </c>
      <c r="AS3461" s="8">
        <v>43460</v>
      </c>
      <c r="AT3461" s="53">
        <v>0.83333333333333337</v>
      </c>
      <c r="AV3461" s="8">
        <v>43460</v>
      </c>
      <c r="AW3461">
        <v>0</v>
      </c>
    </row>
    <row r="3462" spans="1:49" x14ac:dyDescent="0.25">
      <c r="A3462">
        <v>2</v>
      </c>
      <c r="C3462" t="s">
        <v>58</v>
      </c>
      <c r="G3462" s="1" t="s">
        <v>78</v>
      </c>
      <c r="I3462" s="1" t="s">
        <v>584</v>
      </c>
      <c r="J3462">
        <v>9</v>
      </c>
      <c r="K3462" t="s">
        <v>60</v>
      </c>
      <c r="W3462" s="1" t="s">
        <v>1149</v>
      </c>
      <c r="AB3462" t="s">
        <v>85</v>
      </c>
      <c r="AC3462" t="str">
        <f t="shared" si="81"/>
        <v>A3-9RT-A2</v>
      </c>
      <c r="AD3462" s="8">
        <v>43403</v>
      </c>
      <c r="AE3462" s="83">
        <f>AD3462-I3462</f>
        <v>31</v>
      </c>
      <c r="AF3462" t="s">
        <v>120</v>
      </c>
      <c r="AG3462" t="s">
        <v>956</v>
      </c>
      <c r="AN3462" t="s">
        <v>1765</v>
      </c>
      <c r="AV3462" s="8">
        <v>43403</v>
      </c>
      <c r="AW3462">
        <v>1</v>
      </c>
    </row>
    <row r="3463" spans="1:49" x14ac:dyDescent="0.25">
      <c r="A3463">
        <v>3</v>
      </c>
      <c r="C3463" t="s">
        <v>58</v>
      </c>
      <c r="G3463" s="1" t="s">
        <v>78</v>
      </c>
      <c r="I3463" s="1" t="s">
        <v>584</v>
      </c>
      <c r="J3463">
        <v>9</v>
      </c>
      <c r="K3463" t="s">
        <v>60</v>
      </c>
      <c r="W3463" s="1" t="s">
        <v>1149</v>
      </c>
      <c r="AB3463" t="s">
        <v>85</v>
      </c>
      <c r="AC3463" t="str">
        <f t="shared" si="81"/>
        <v>A3-9RT-A3</v>
      </c>
      <c r="AF3463" t="s">
        <v>245</v>
      </c>
    </row>
    <row r="3464" spans="1:49" x14ac:dyDescent="0.25">
      <c r="A3464">
        <v>4</v>
      </c>
      <c r="C3464" t="s">
        <v>58</v>
      </c>
      <c r="G3464" s="1" t="s">
        <v>78</v>
      </c>
      <c r="I3464" s="1" t="s">
        <v>584</v>
      </c>
      <c r="J3464">
        <v>9</v>
      </c>
      <c r="K3464" t="s">
        <v>60</v>
      </c>
      <c r="W3464" s="1" t="s">
        <v>1149</v>
      </c>
      <c r="AB3464" t="s">
        <v>85</v>
      </c>
      <c r="AC3464" t="str">
        <f t="shared" si="81"/>
        <v>A3-9RT-A4</v>
      </c>
      <c r="AF3464" t="s">
        <v>252</v>
      </c>
    </row>
    <row r="3465" spans="1:49" x14ac:dyDescent="0.25">
      <c r="A3465">
        <v>5</v>
      </c>
      <c r="C3465" t="s">
        <v>58</v>
      </c>
      <c r="G3465" s="1" t="s">
        <v>78</v>
      </c>
      <c r="I3465" s="1" t="s">
        <v>584</v>
      </c>
      <c r="J3465">
        <v>9</v>
      </c>
      <c r="K3465" t="s">
        <v>60</v>
      </c>
      <c r="W3465" s="1" t="s">
        <v>1149</v>
      </c>
      <c r="AB3465" t="s">
        <v>85</v>
      </c>
      <c r="AC3465" t="str">
        <f t="shared" si="81"/>
        <v>A3-9RT-A5</v>
      </c>
      <c r="AF3465" t="s">
        <v>246</v>
      </c>
    </row>
    <row r="3466" spans="1:49" x14ac:dyDescent="0.25">
      <c r="A3466">
        <v>6</v>
      </c>
      <c r="C3466" t="s">
        <v>58</v>
      </c>
      <c r="G3466" s="1" t="s">
        <v>78</v>
      </c>
      <c r="I3466" s="1" t="s">
        <v>584</v>
      </c>
      <c r="J3466">
        <v>9</v>
      </c>
      <c r="K3466" t="s">
        <v>60</v>
      </c>
      <c r="W3466" s="1" t="s">
        <v>1149</v>
      </c>
      <c r="AB3466" t="s">
        <v>85</v>
      </c>
      <c r="AC3466" t="str">
        <f t="shared" si="81"/>
        <v>A3-9RT-A6</v>
      </c>
      <c r="AF3466" t="s">
        <v>244</v>
      </c>
    </row>
    <row r="3467" spans="1:49" x14ac:dyDescent="0.25">
      <c r="A3467">
        <v>7</v>
      </c>
      <c r="C3467" t="s">
        <v>58</v>
      </c>
      <c r="G3467" s="1" t="s">
        <v>78</v>
      </c>
      <c r="I3467" s="1" t="s">
        <v>584</v>
      </c>
      <c r="J3467">
        <v>9</v>
      </c>
      <c r="K3467" t="s">
        <v>60</v>
      </c>
      <c r="W3467" s="1" t="s">
        <v>1149</v>
      </c>
      <c r="AB3467" t="s">
        <v>85</v>
      </c>
      <c r="AC3467" t="str">
        <f t="shared" si="81"/>
        <v>A3-9RT-A8</v>
      </c>
      <c r="AF3467" t="s">
        <v>166</v>
      </c>
    </row>
    <row r="3468" spans="1:49" x14ac:dyDescent="0.25">
      <c r="A3468">
        <v>8</v>
      </c>
      <c r="C3468" t="s">
        <v>58</v>
      </c>
      <c r="G3468" s="1" t="s">
        <v>78</v>
      </c>
      <c r="I3468" s="1" t="s">
        <v>584</v>
      </c>
      <c r="J3468">
        <v>9</v>
      </c>
      <c r="K3468" t="s">
        <v>60</v>
      </c>
      <c r="W3468" s="1" t="s">
        <v>1149</v>
      </c>
      <c r="AB3468" t="s">
        <v>85</v>
      </c>
      <c r="AC3468" t="str">
        <f t="shared" si="81"/>
        <v>A3-9RT-A9</v>
      </c>
      <c r="AF3468" t="s">
        <v>133</v>
      </c>
    </row>
    <row r="3469" spans="1:49" x14ac:dyDescent="0.25">
      <c r="A3469">
        <v>9</v>
      </c>
      <c r="C3469" t="s">
        <v>58</v>
      </c>
      <c r="G3469" s="1" t="s">
        <v>78</v>
      </c>
      <c r="I3469" s="1" t="s">
        <v>584</v>
      </c>
      <c r="J3469">
        <v>9</v>
      </c>
      <c r="K3469" t="s">
        <v>60</v>
      </c>
      <c r="W3469" s="1" t="s">
        <v>1149</v>
      </c>
      <c r="AB3469" t="s">
        <v>85</v>
      </c>
      <c r="AC3469" t="str">
        <f t="shared" si="81"/>
        <v>A3-9RT-B2</v>
      </c>
      <c r="AD3469" s="8">
        <v>43437</v>
      </c>
      <c r="AE3469" s="83">
        <f>AD3469-I3469</f>
        <v>65</v>
      </c>
      <c r="AF3469" t="s">
        <v>142</v>
      </c>
      <c r="AG3469" t="s">
        <v>956</v>
      </c>
      <c r="AN3469" t="s">
        <v>1830</v>
      </c>
      <c r="AV3469" s="8">
        <v>43474</v>
      </c>
      <c r="AW3469">
        <v>1</v>
      </c>
    </row>
    <row r="3470" spans="1:49" x14ac:dyDescent="0.25">
      <c r="A3470">
        <v>10</v>
      </c>
      <c r="C3470" t="s">
        <v>58</v>
      </c>
      <c r="G3470" s="1" t="s">
        <v>78</v>
      </c>
      <c r="I3470" s="1" t="s">
        <v>584</v>
      </c>
      <c r="J3470">
        <v>9</v>
      </c>
      <c r="K3470" t="s">
        <v>60</v>
      </c>
      <c r="W3470" s="1" t="s">
        <v>1149</v>
      </c>
      <c r="AB3470" t="s">
        <v>86</v>
      </c>
      <c r="AC3470" t="str">
        <f t="shared" si="81"/>
        <v>A3-9SO-E1</v>
      </c>
      <c r="AF3470" t="s">
        <v>137</v>
      </c>
    </row>
    <row r="3471" spans="1:49" x14ac:dyDescent="0.25">
      <c r="A3471">
        <v>11</v>
      </c>
      <c r="C3471" t="s">
        <v>58</v>
      </c>
      <c r="G3471" s="1" t="s">
        <v>78</v>
      </c>
      <c r="I3471" s="1" t="s">
        <v>584</v>
      </c>
      <c r="J3471">
        <v>9</v>
      </c>
      <c r="K3471" t="s">
        <v>60</v>
      </c>
      <c r="W3471" s="1" t="s">
        <v>1149</v>
      </c>
      <c r="AB3471" t="s">
        <v>86</v>
      </c>
      <c r="AC3471" t="str">
        <f t="shared" si="81"/>
        <v>A3-9SO-E2</v>
      </c>
      <c r="AF3471" t="s">
        <v>178</v>
      </c>
    </row>
    <row r="3472" spans="1:49" x14ac:dyDescent="0.25">
      <c r="A3472">
        <v>12</v>
      </c>
      <c r="C3472" t="s">
        <v>58</v>
      </c>
      <c r="G3472" s="1" t="s">
        <v>78</v>
      </c>
      <c r="I3472" s="1" t="s">
        <v>584</v>
      </c>
      <c r="J3472">
        <v>9</v>
      </c>
      <c r="K3472" t="s">
        <v>60</v>
      </c>
      <c r="W3472" s="1" t="s">
        <v>1149</v>
      </c>
      <c r="AB3472" t="s">
        <v>86</v>
      </c>
      <c r="AC3472" t="str">
        <f t="shared" si="81"/>
        <v>A3-9SO-E3</v>
      </c>
      <c r="AF3472" t="s">
        <v>179</v>
      </c>
    </row>
    <row r="3473" spans="1:32" x14ac:dyDescent="0.25">
      <c r="A3473">
        <v>13</v>
      </c>
      <c r="C3473" t="s">
        <v>58</v>
      </c>
      <c r="G3473" s="1" t="s">
        <v>78</v>
      </c>
      <c r="I3473" s="1" t="s">
        <v>584</v>
      </c>
      <c r="J3473">
        <v>9</v>
      </c>
      <c r="K3473" t="s">
        <v>60</v>
      </c>
      <c r="W3473" s="1" t="s">
        <v>1149</v>
      </c>
      <c r="AB3473" t="s">
        <v>86</v>
      </c>
      <c r="AC3473" t="str">
        <f t="shared" si="81"/>
        <v>A3-9SO-E4</v>
      </c>
      <c r="AF3473" t="s">
        <v>304</v>
      </c>
    </row>
    <row r="3474" spans="1:32" x14ac:dyDescent="0.25">
      <c r="A3474">
        <v>14</v>
      </c>
      <c r="C3474" t="s">
        <v>58</v>
      </c>
      <c r="G3474" s="1" t="s">
        <v>78</v>
      </c>
      <c r="I3474" s="1" t="s">
        <v>584</v>
      </c>
      <c r="J3474">
        <v>9</v>
      </c>
      <c r="K3474" t="s">
        <v>60</v>
      </c>
      <c r="W3474" s="1" t="s">
        <v>1149</v>
      </c>
      <c r="AB3474" t="s">
        <v>86</v>
      </c>
      <c r="AC3474" t="str">
        <f t="shared" si="81"/>
        <v>A3-9SO-E5</v>
      </c>
      <c r="AF3474" t="s">
        <v>305</v>
      </c>
    </row>
    <row r="3475" spans="1:32" x14ac:dyDescent="0.25">
      <c r="A3475">
        <v>15</v>
      </c>
      <c r="C3475" t="s">
        <v>58</v>
      </c>
      <c r="G3475" s="1" t="s">
        <v>78</v>
      </c>
      <c r="I3475" s="1" t="s">
        <v>584</v>
      </c>
      <c r="J3475">
        <v>9</v>
      </c>
      <c r="K3475" t="s">
        <v>60</v>
      </c>
      <c r="W3475" s="1" t="s">
        <v>1149</v>
      </c>
      <c r="AB3475" t="s">
        <v>86</v>
      </c>
      <c r="AC3475" t="str">
        <f t="shared" si="81"/>
        <v>A3-9SO-E6</v>
      </c>
      <c r="AF3475" t="s">
        <v>156</v>
      </c>
    </row>
    <row r="3476" spans="1:32" x14ac:dyDescent="0.25">
      <c r="A3476">
        <v>16</v>
      </c>
      <c r="C3476" t="s">
        <v>58</v>
      </c>
      <c r="G3476" s="1" t="s">
        <v>78</v>
      </c>
      <c r="I3476" s="1" t="s">
        <v>584</v>
      </c>
      <c r="J3476">
        <v>9</v>
      </c>
      <c r="K3476" t="s">
        <v>60</v>
      </c>
      <c r="W3476" s="1" t="s">
        <v>1149</v>
      </c>
      <c r="AB3476" t="s">
        <v>86</v>
      </c>
      <c r="AC3476" t="str">
        <f t="shared" si="81"/>
        <v>A3-9SO-F1</v>
      </c>
      <c r="AF3476" t="s">
        <v>157</v>
      </c>
    </row>
    <row r="3477" spans="1:32" x14ac:dyDescent="0.25">
      <c r="A3477">
        <v>17</v>
      </c>
      <c r="C3477" t="s">
        <v>58</v>
      </c>
      <c r="G3477" s="1" t="s">
        <v>78</v>
      </c>
      <c r="I3477" s="1" t="s">
        <v>584</v>
      </c>
      <c r="J3477">
        <v>9</v>
      </c>
      <c r="K3477" t="s">
        <v>60</v>
      </c>
      <c r="W3477" s="1" t="s">
        <v>1149</v>
      </c>
      <c r="AB3477" t="s">
        <v>86</v>
      </c>
      <c r="AC3477" t="str">
        <f t="shared" si="81"/>
        <v>A3-9SO-F2</v>
      </c>
      <c r="AF3477" t="s">
        <v>370</v>
      </c>
    </row>
    <row r="3478" spans="1:32" x14ac:dyDescent="0.25">
      <c r="A3478">
        <v>18</v>
      </c>
      <c r="C3478" t="s">
        <v>58</v>
      </c>
      <c r="G3478" s="1" t="s">
        <v>78</v>
      </c>
      <c r="I3478" s="1" t="s">
        <v>584</v>
      </c>
      <c r="J3478">
        <v>9</v>
      </c>
      <c r="K3478" t="s">
        <v>60</v>
      </c>
      <c r="W3478" s="1" t="s">
        <v>1149</v>
      </c>
      <c r="AB3478" t="s">
        <v>86</v>
      </c>
      <c r="AC3478" t="str">
        <f t="shared" si="81"/>
        <v>A3-9SO-F3</v>
      </c>
      <c r="AF3478" t="s">
        <v>241</v>
      </c>
    </row>
    <row r="3479" spans="1:32" x14ac:dyDescent="0.25">
      <c r="A3479">
        <v>1</v>
      </c>
      <c r="C3479" t="s">
        <v>201</v>
      </c>
      <c r="G3479" s="1" t="s">
        <v>78</v>
      </c>
      <c r="I3479" s="1" t="s">
        <v>586</v>
      </c>
      <c r="J3479">
        <v>10</v>
      </c>
      <c r="K3479" t="s">
        <v>954</v>
      </c>
      <c r="W3479" s="1" t="s">
        <v>1150</v>
      </c>
      <c r="AB3479" t="s">
        <v>84</v>
      </c>
      <c r="AC3479" t="s">
        <v>1626</v>
      </c>
    </row>
    <row r="3480" spans="1:32" x14ac:dyDescent="0.25">
      <c r="A3480">
        <v>2</v>
      </c>
      <c r="C3480" t="s">
        <v>201</v>
      </c>
      <c r="G3480" s="1" t="s">
        <v>78</v>
      </c>
      <c r="I3480" s="1" t="s">
        <v>586</v>
      </c>
      <c r="J3480">
        <v>10</v>
      </c>
      <c r="K3480" t="s">
        <v>954</v>
      </c>
      <c r="W3480" s="1" t="s">
        <v>1150</v>
      </c>
      <c r="AB3480" t="s">
        <v>84</v>
      </c>
      <c r="AC3480" t="s">
        <v>1627</v>
      </c>
    </row>
    <row r="3481" spans="1:32" x14ac:dyDescent="0.25">
      <c r="A3481">
        <v>3</v>
      </c>
      <c r="C3481" t="s">
        <v>201</v>
      </c>
      <c r="G3481" s="1" t="s">
        <v>78</v>
      </c>
      <c r="I3481" s="1" t="s">
        <v>586</v>
      </c>
      <c r="J3481">
        <v>10</v>
      </c>
      <c r="K3481" t="s">
        <v>954</v>
      </c>
      <c r="W3481" s="1" t="s">
        <v>1150</v>
      </c>
      <c r="AB3481" t="s">
        <v>84</v>
      </c>
      <c r="AC3481" t="s">
        <v>1628</v>
      </c>
    </row>
    <row r="3482" spans="1:32" x14ac:dyDescent="0.25">
      <c r="A3482">
        <v>4</v>
      </c>
      <c r="C3482" t="s">
        <v>201</v>
      </c>
      <c r="G3482" s="1" t="s">
        <v>78</v>
      </c>
      <c r="I3482" s="1" t="s">
        <v>586</v>
      </c>
      <c r="J3482">
        <v>10</v>
      </c>
      <c r="K3482" t="s">
        <v>954</v>
      </c>
      <c r="W3482" s="1" t="s">
        <v>1150</v>
      </c>
      <c r="AB3482" t="s">
        <v>84</v>
      </c>
      <c r="AC3482" t="s">
        <v>1629</v>
      </c>
    </row>
    <row r="3483" spans="1:32" x14ac:dyDescent="0.25">
      <c r="A3483">
        <v>5</v>
      </c>
      <c r="C3483" t="s">
        <v>201</v>
      </c>
      <c r="G3483" s="1" t="s">
        <v>78</v>
      </c>
      <c r="I3483" s="1" t="s">
        <v>586</v>
      </c>
      <c r="J3483">
        <v>10</v>
      </c>
      <c r="K3483" t="s">
        <v>954</v>
      </c>
      <c r="W3483" s="1" t="s">
        <v>1150</v>
      </c>
      <c r="AB3483" t="s">
        <v>84</v>
      </c>
      <c r="AC3483" t="s">
        <v>1630</v>
      </c>
    </row>
    <row r="3484" spans="1:32" x14ac:dyDescent="0.25">
      <c r="A3484">
        <v>6</v>
      </c>
      <c r="C3484" t="s">
        <v>201</v>
      </c>
      <c r="G3484" s="1" t="s">
        <v>78</v>
      </c>
      <c r="I3484" s="1" t="s">
        <v>586</v>
      </c>
      <c r="J3484">
        <v>10</v>
      </c>
      <c r="K3484" t="s">
        <v>954</v>
      </c>
      <c r="W3484" s="1" t="s">
        <v>1150</v>
      </c>
      <c r="AB3484" t="s">
        <v>84</v>
      </c>
      <c r="AC3484" t="s">
        <v>1631</v>
      </c>
    </row>
    <row r="3485" spans="1:32" x14ac:dyDescent="0.25">
      <c r="A3485">
        <v>7</v>
      </c>
      <c r="C3485" t="s">
        <v>201</v>
      </c>
      <c r="G3485" s="1" t="s">
        <v>78</v>
      </c>
      <c r="I3485" s="1" t="s">
        <v>586</v>
      </c>
      <c r="J3485">
        <v>10</v>
      </c>
      <c r="K3485" t="s">
        <v>954</v>
      </c>
      <c r="W3485" s="1" t="s">
        <v>1150</v>
      </c>
      <c r="AB3485" t="s">
        <v>84</v>
      </c>
      <c r="AC3485" t="s">
        <v>1632</v>
      </c>
    </row>
    <row r="3486" spans="1:32" x14ac:dyDescent="0.25">
      <c r="A3486">
        <v>8</v>
      </c>
      <c r="C3486" t="s">
        <v>201</v>
      </c>
      <c r="G3486" s="1" t="s">
        <v>78</v>
      </c>
      <c r="I3486" s="1" t="s">
        <v>586</v>
      </c>
      <c r="J3486">
        <v>10</v>
      </c>
      <c r="K3486" t="s">
        <v>954</v>
      </c>
      <c r="W3486" s="1" t="s">
        <v>1150</v>
      </c>
      <c r="AB3486" t="s">
        <v>84</v>
      </c>
      <c r="AC3486" t="s">
        <v>1633</v>
      </c>
    </row>
    <row r="3487" spans="1:32" x14ac:dyDescent="0.25">
      <c r="A3487">
        <v>9</v>
      </c>
      <c r="C3487" t="s">
        <v>201</v>
      </c>
      <c r="G3487" s="1" t="s">
        <v>78</v>
      </c>
      <c r="I3487" s="1" t="s">
        <v>586</v>
      </c>
      <c r="J3487">
        <v>10</v>
      </c>
      <c r="K3487" t="s">
        <v>954</v>
      </c>
      <c r="W3487" s="1" t="s">
        <v>1150</v>
      </c>
      <c r="AB3487" t="s">
        <v>84</v>
      </c>
      <c r="AC3487" t="s">
        <v>1634</v>
      </c>
    </row>
    <row r="3488" spans="1:32" x14ac:dyDescent="0.25">
      <c r="A3488">
        <v>10</v>
      </c>
      <c r="C3488" t="s">
        <v>201</v>
      </c>
      <c r="G3488" s="1" t="s">
        <v>78</v>
      </c>
      <c r="I3488" s="1" t="s">
        <v>586</v>
      </c>
      <c r="J3488">
        <v>10</v>
      </c>
      <c r="K3488" t="s">
        <v>954</v>
      </c>
      <c r="W3488" s="1" t="s">
        <v>1150</v>
      </c>
      <c r="AB3488" t="s">
        <v>84</v>
      </c>
      <c r="AC3488" t="s">
        <v>1635</v>
      </c>
    </row>
    <row r="3489" spans="1:49" x14ac:dyDescent="0.25">
      <c r="A3489">
        <v>11</v>
      </c>
      <c r="C3489" t="s">
        <v>201</v>
      </c>
      <c r="G3489" s="1" t="s">
        <v>78</v>
      </c>
      <c r="I3489" s="1" t="s">
        <v>586</v>
      </c>
      <c r="J3489">
        <v>10</v>
      </c>
      <c r="K3489" t="s">
        <v>954</v>
      </c>
      <c r="W3489" s="1" t="s">
        <v>1150</v>
      </c>
      <c r="AB3489" t="s">
        <v>85</v>
      </c>
      <c r="AC3489" t="str">
        <f t="shared" ref="AC3489:AC3520" si="82">"H-10"&amp;AB3489&amp;"-"&amp;AF3489</f>
        <v>H-10RT-A4</v>
      </c>
      <c r="AF3489" t="s">
        <v>252</v>
      </c>
    </row>
    <row r="3490" spans="1:49" x14ac:dyDescent="0.25">
      <c r="A3490">
        <v>12</v>
      </c>
      <c r="C3490" t="s">
        <v>201</v>
      </c>
      <c r="G3490" s="1" t="s">
        <v>78</v>
      </c>
      <c r="I3490" s="1" t="s">
        <v>586</v>
      </c>
      <c r="J3490">
        <v>10</v>
      </c>
      <c r="K3490" t="s">
        <v>954</v>
      </c>
      <c r="W3490" s="1" t="s">
        <v>1150</v>
      </c>
      <c r="AB3490" t="s">
        <v>85</v>
      </c>
      <c r="AC3490" t="str">
        <f t="shared" si="82"/>
        <v>H-10RT-B12</v>
      </c>
      <c r="AF3490" t="s">
        <v>132</v>
      </c>
    </row>
    <row r="3491" spans="1:49" x14ac:dyDescent="0.25">
      <c r="A3491">
        <v>13</v>
      </c>
      <c r="C3491" t="s">
        <v>201</v>
      </c>
      <c r="G3491" s="1" t="s">
        <v>78</v>
      </c>
      <c r="I3491" s="1" t="s">
        <v>586</v>
      </c>
      <c r="J3491">
        <v>10</v>
      </c>
      <c r="K3491" t="s">
        <v>954</v>
      </c>
      <c r="W3491" s="1" t="s">
        <v>1150</v>
      </c>
      <c r="AB3491" t="s">
        <v>85</v>
      </c>
      <c r="AC3491" t="str">
        <f t="shared" si="82"/>
        <v>H-10RT-A12</v>
      </c>
      <c r="AF3491" t="s">
        <v>284</v>
      </c>
    </row>
    <row r="3492" spans="1:49" x14ac:dyDescent="0.25">
      <c r="A3492">
        <v>14</v>
      </c>
      <c r="C3492" t="s">
        <v>201</v>
      </c>
      <c r="G3492" s="1" t="s">
        <v>78</v>
      </c>
      <c r="I3492" s="1" t="s">
        <v>586</v>
      </c>
      <c r="J3492">
        <v>10</v>
      </c>
      <c r="K3492" t="s">
        <v>954</v>
      </c>
      <c r="W3492" s="1" t="s">
        <v>1150</v>
      </c>
      <c r="AB3492" t="s">
        <v>85</v>
      </c>
      <c r="AC3492" t="str">
        <f t="shared" si="82"/>
        <v>H-10RT-F4</v>
      </c>
      <c r="AF3492" t="s">
        <v>150</v>
      </c>
    </row>
    <row r="3493" spans="1:49" x14ac:dyDescent="0.25">
      <c r="A3493">
        <v>15</v>
      </c>
      <c r="C3493" t="s">
        <v>201</v>
      </c>
      <c r="G3493" s="1" t="s">
        <v>78</v>
      </c>
      <c r="I3493" s="1" t="s">
        <v>586</v>
      </c>
      <c r="J3493">
        <v>10</v>
      </c>
      <c r="K3493" t="s">
        <v>954</v>
      </c>
      <c r="W3493" s="1" t="s">
        <v>1150</v>
      </c>
      <c r="AB3493" t="s">
        <v>85</v>
      </c>
      <c r="AC3493" t="str">
        <f t="shared" si="82"/>
        <v>H-10RT-F9</v>
      </c>
      <c r="AF3493" t="s">
        <v>240</v>
      </c>
    </row>
    <row r="3494" spans="1:49" x14ac:dyDescent="0.25">
      <c r="A3494">
        <v>16</v>
      </c>
      <c r="C3494" t="s">
        <v>201</v>
      </c>
      <c r="G3494" s="1" t="s">
        <v>78</v>
      </c>
      <c r="I3494" s="1" t="s">
        <v>586</v>
      </c>
      <c r="J3494">
        <v>10</v>
      </c>
      <c r="K3494" t="s">
        <v>954</v>
      </c>
      <c r="W3494" s="1" t="s">
        <v>1150</v>
      </c>
      <c r="AB3494" t="s">
        <v>85</v>
      </c>
      <c r="AC3494" t="str">
        <f t="shared" si="82"/>
        <v>H-10RT-E6</v>
      </c>
      <c r="AF3494" t="s">
        <v>156</v>
      </c>
    </row>
    <row r="3495" spans="1:49" x14ac:dyDescent="0.25">
      <c r="A3495">
        <v>17</v>
      </c>
      <c r="C3495" t="s">
        <v>201</v>
      </c>
      <c r="G3495" s="1" t="s">
        <v>78</v>
      </c>
      <c r="I3495" s="1" t="s">
        <v>586</v>
      </c>
      <c r="J3495">
        <v>10</v>
      </c>
      <c r="K3495" t="s">
        <v>954</v>
      </c>
      <c r="W3495" s="1" t="s">
        <v>1150</v>
      </c>
      <c r="AB3495" t="s">
        <v>85</v>
      </c>
      <c r="AC3495" t="str">
        <f t="shared" si="82"/>
        <v>H-10RT-G4</v>
      </c>
      <c r="AF3495" t="s">
        <v>243</v>
      </c>
    </row>
    <row r="3496" spans="1:49" x14ac:dyDescent="0.25">
      <c r="A3496">
        <v>18</v>
      </c>
      <c r="C3496" t="s">
        <v>201</v>
      </c>
      <c r="G3496" s="1" t="s">
        <v>78</v>
      </c>
      <c r="I3496" s="1" t="s">
        <v>586</v>
      </c>
      <c r="J3496">
        <v>10</v>
      </c>
      <c r="K3496" t="s">
        <v>954</v>
      </c>
      <c r="W3496" s="1" t="s">
        <v>1150</v>
      </c>
      <c r="AB3496" t="s">
        <v>85</v>
      </c>
      <c r="AC3496" t="str">
        <f t="shared" si="82"/>
        <v>H-10RT-A10</v>
      </c>
      <c r="AF3496" t="s">
        <v>138</v>
      </c>
    </row>
    <row r="3497" spans="1:49" x14ac:dyDescent="0.25">
      <c r="A3497">
        <v>19</v>
      </c>
      <c r="C3497" t="s">
        <v>201</v>
      </c>
      <c r="G3497" s="1" t="s">
        <v>78</v>
      </c>
      <c r="I3497" s="1" t="s">
        <v>586</v>
      </c>
      <c r="J3497">
        <v>10</v>
      </c>
      <c r="K3497" t="s">
        <v>954</v>
      </c>
      <c r="W3497" s="1" t="s">
        <v>1150</v>
      </c>
      <c r="AB3497" t="s">
        <v>85</v>
      </c>
      <c r="AC3497" t="str">
        <f t="shared" si="82"/>
        <v>H-10RT-C3</v>
      </c>
      <c r="AF3497" t="s">
        <v>301</v>
      </c>
    </row>
    <row r="3498" spans="1:49" x14ac:dyDescent="0.25">
      <c r="A3498">
        <v>20</v>
      </c>
      <c r="C3498" t="s">
        <v>201</v>
      </c>
      <c r="G3498" s="1" t="s">
        <v>78</v>
      </c>
      <c r="I3498" s="1" t="s">
        <v>586</v>
      </c>
      <c r="J3498">
        <v>10</v>
      </c>
      <c r="K3498" t="s">
        <v>954</v>
      </c>
      <c r="W3498" s="1" t="s">
        <v>1150</v>
      </c>
      <c r="AB3498" t="s">
        <v>85</v>
      </c>
      <c r="AC3498" t="str">
        <f t="shared" si="82"/>
        <v>H-10RT-G5</v>
      </c>
      <c r="AD3498" s="8">
        <v>43407</v>
      </c>
      <c r="AE3498">
        <v>34</v>
      </c>
      <c r="AF3498" t="s">
        <v>337</v>
      </c>
      <c r="AG3498" t="s">
        <v>956</v>
      </c>
      <c r="AN3498" t="s">
        <v>1765</v>
      </c>
      <c r="AV3498" s="8">
        <v>43407</v>
      </c>
      <c r="AW3498">
        <v>1</v>
      </c>
    </row>
    <row r="3499" spans="1:49" x14ac:dyDescent="0.25">
      <c r="A3499">
        <v>21</v>
      </c>
      <c r="C3499" t="s">
        <v>201</v>
      </c>
      <c r="G3499" s="1" t="s">
        <v>78</v>
      </c>
      <c r="I3499" s="1" t="s">
        <v>586</v>
      </c>
      <c r="J3499">
        <v>10</v>
      </c>
      <c r="K3499" t="s">
        <v>954</v>
      </c>
      <c r="W3499" s="1" t="s">
        <v>1150</v>
      </c>
      <c r="AB3499" t="s">
        <v>85</v>
      </c>
      <c r="AC3499" t="str">
        <f t="shared" si="82"/>
        <v>H-10RT-H5</v>
      </c>
      <c r="AF3499" t="s">
        <v>145</v>
      </c>
    </row>
    <row r="3500" spans="1:49" x14ac:dyDescent="0.25">
      <c r="A3500">
        <v>22</v>
      </c>
      <c r="C3500" t="s">
        <v>201</v>
      </c>
      <c r="G3500" s="1" t="s">
        <v>78</v>
      </c>
      <c r="I3500" s="1" t="s">
        <v>586</v>
      </c>
      <c r="J3500">
        <v>10</v>
      </c>
      <c r="K3500" t="s">
        <v>954</v>
      </c>
      <c r="W3500" s="1" t="s">
        <v>1150</v>
      </c>
      <c r="AB3500" t="s">
        <v>85</v>
      </c>
      <c r="AC3500" t="str">
        <f t="shared" si="82"/>
        <v>H-10RT-A3</v>
      </c>
      <c r="AF3500" t="s">
        <v>245</v>
      </c>
    </row>
    <row r="3501" spans="1:49" x14ac:dyDescent="0.25">
      <c r="A3501">
        <v>23</v>
      </c>
      <c r="C3501" t="s">
        <v>201</v>
      </c>
      <c r="G3501" s="1" t="s">
        <v>78</v>
      </c>
      <c r="I3501" s="1" t="s">
        <v>586</v>
      </c>
      <c r="J3501">
        <v>10</v>
      </c>
      <c r="K3501" t="s">
        <v>954</v>
      </c>
      <c r="W3501" s="1" t="s">
        <v>1150</v>
      </c>
      <c r="AB3501" t="s">
        <v>85</v>
      </c>
      <c r="AC3501" t="str">
        <f t="shared" si="82"/>
        <v>H-10RT-A5</v>
      </c>
      <c r="AF3501" t="s">
        <v>246</v>
      </c>
    </row>
    <row r="3502" spans="1:49" x14ac:dyDescent="0.25">
      <c r="A3502">
        <v>24</v>
      </c>
      <c r="C3502" t="s">
        <v>201</v>
      </c>
      <c r="G3502" s="1" t="s">
        <v>78</v>
      </c>
      <c r="I3502" s="1" t="s">
        <v>586</v>
      </c>
      <c r="J3502">
        <v>10</v>
      </c>
      <c r="K3502" t="s">
        <v>954</v>
      </c>
      <c r="W3502" s="1" t="s">
        <v>1150</v>
      </c>
      <c r="AB3502" t="s">
        <v>85</v>
      </c>
      <c r="AC3502" t="str">
        <f t="shared" si="82"/>
        <v>H-10RT-B7</v>
      </c>
      <c r="AD3502" s="8">
        <v>43404</v>
      </c>
      <c r="AE3502">
        <v>31</v>
      </c>
      <c r="AF3502" t="s">
        <v>177</v>
      </c>
      <c r="AG3502" t="s">
        <v>956</v>
      </c>
      <c r="AN3502" t="s">
        <v>1765</v>
      </c>
      <c r="AV3502" s="8">
        <v>43404</v>
      </c>
      <c r="AW3502">
        <v>1</v>
      </c>
    </row>
    <row r="3503" spans="1:49" x14ac:dyDescent="0.25">
      <c r="A3503">
        <v>25</v>
      </c>
      <c r="C3503" t="s">
        <v>201</v>
      </c>
      <c r="G3503" s="1" t="s">
        <v>78</v>
      </c>
      <c r="I3503" s="1" t="s">
        <v>586</v>
      </c>
      <c r="J3503">
        <v>10</v>
      </c>
      <c r="K3503" t="s">
        <v>954</v>
      </c>
      <c r="W3503" s="1" t="s">
        <v>1150</v>
      </c>
      <c r="AB3503" t="s">
        <v>85</v>
      </c>
      <c r="AC3503" t="str">
        <f t="shared" si="82"/>
        <v>H-10RT-F10</v>
      </c>
      <c r="AF3503" t="s">
        <v>289</v>
      </c>
    </row>
    <row r="3504" spans="1:49" x14ac:dyDescent="0.25">
      <c r="A3504">
        <v>26</v>
      </c>
      <c r="C3504" t="s">
        <v>201</v>
      </c>
      <c r="G3504" s="1" t="s">
        <v>78</v>
      </c>
      <c r="I3504" s="1" t="s">
        <v>586</v>
      </c>
      <c r="J3504">
        <v>10</v>
      </c>
      <c r="K3504" t="s">
        <v>954</v>
      </c>
      <c r="W3504" s="1" t="s">
        <v>1150</v>
      </c>
      <c r="AB3504" t="s">
        <v>85</v>
      </c>
      <c r="AC3504" t="str">
        <f t="shared" si="82"/>
        <v>H-10RT-D1</v>
      </c>
      <c r="AF3504" t="s">
        <v>288</v>
      </c>
    </row>
    <row r="3505" spans="1:49" x14ac:dyDescent="0.25">
      <c r="A3505">
        <v>27</v>
      </c>
      <c r="C3505" t="s">
        <v>201</v>
      </c>
      <c r="G3505" s="1" t="s">
        <v>78</v>
      </c>
      <c r="I3505" s="1" t="s">
        <v>586</v>
      </c>
      <c r="J3505">
        <v>10</v>
      </c>
      <c r="K3505" t="s">
        <v>954</v>
      </c>
      <c r="W3505" s="1" t="s">
        <v>1150</v>
      </c>
      <c r="AB3505" t="s">
        <v>85</v>
      </c>
      <c r="AC3505" t="str">
        <f t="shared" si="82"/>
        <v>H-10RT-F8</v>
      </c>
      <c r="AF3505" t="s">
        <v>134</v>
      </c>
    </row>
    <row r="3506" spans="1:49" x14ac:dyDescent="0.25">
      <c r="A3506">
        <v>28</v>
      </c>
      <c r="C3506" t="s">
        <v>201</v>
      </c>
      <c r="G3506" s="1" t="s">
        <v>78</v>
      </c>
      <c r="I3506" s="1" t="s">
        <v>586</v>
      </c>
      <c r="J3506">
        <v>10</v>
      </c>
      <c r="K3506" t="s">
        <v>954</v>
      </c>
      <c r="W3506" s="1" t="s">
        <v>1150</v>
      </c>
      <c r="AB3506" t="s">
        <v>85</v>
      </c>
      <c r="AC3506" t="str">
        <f t="shared" si="82"/>
        <v>H-10RT-H9</v>
      </c>
      <c r="AF3506" t="s">
        <v>287</v>
      </c>
    </row>
    <row r="3507" spans="1:49" x14ac:dyDescent="0.25">
      <c r="A3507">
        <v>29</v>
      </c>
      <c r="C3507" t="s">
        <v>201</v>
      </c>
      <c r="G3507" s="1" t="s">
        <v>78</v>
      </c>
      <c r="I3507" s="1" t="s">
        <v>586</v>
      </c>
      <c r="J3507">
        <v>10</v>
      </c>
      <c r="K3507" t="s">
        <v>954</v>
      </c>
      <c r="W3507" s="1" t="s">
        <v>1150</v>
      </c>
      <c r="AB3507" t="s">
        <v>85</v>
      </c>
      <c r="AC3507" t="str">
        <f t="shared" si="82"/>
        <v>H-10RT-E8</v>
      </c>
      <c r="AF3507" t="s">
        <v>292</v>
      </c>
    </row>
    <row r="3508" spans="1:49" x14ac:dyDescent="0.25">
      <c r="A3508">
        <v>30</v>
      </c>
      <c r="C3508" t="s">
        <v>201</v>
      </c>
      <c r="G3508" s="1" t="s">
        <v>78</v>
      </c>
      <c r="I3508" s="1" t="s">
        <v>586</v>
      </c>
      <c r="J3508">
        <v>10</v>
      </c>
      <c r="K3508" t="s">
        <v>954</v>
      </c>
      <c r="W3508" s="1" t="s">
        <v>1150</v>
      </c>
      <c r="AB3508" t="s">
        <v>85</v>
      </c>
      <c r="AC3508" t="str">
        <f t="shared" si="82"/>
        <v>H-10RT-C1</v>
      </c>
      <c r="AD3508" s="8">
        <v>43403</v>
      </c>
      <c r="AE3508" s="83">
        <f>AD3508-I3508</f>
        <v>30</v>
      </c>
      <c r="AF3508" t="s">
        <v>146</v>
      </c>
      <c r="AG3508" t="s">
        <v>956</v>
      </c>
      <c r="AN3508" t="s">
        <v>1765</v>
      </c>
      <c r="AV3508" s="8">
        <v>43403</v>
      </c>
      <c r="AW3508">
        <v>1</v>
      </c>
    </row>
    <row r="3509" spans="1:49" x14ac:dyDescent="0.25">
      <c r="A3509">
        <v>31</v>
      </c>
      <c r="C3509" t="s">
        <v>201</v>
      </c>
      <c r="G3509" s="1" t="s">
        <v>78</v>
      </c>
      <c r="I3509" s="1" t="s">
        <v>586</v>
      </c>
      <c r="J3509">
        <v>10</v>
      </c>
      <c r="K3509" t="s">
        <v>954</v>
      </c>
      <c r="W3509" s="1" t="s">
        <v>1150</v>
      </c>
      <c r="AB3509" t="s">
        <v>85</v>
      </c>
      <c r="AC3509" t="str">
        <f t="shared" si="82"/>
        <v>H-10RT-E1</v>
      </c>
      <c r="AD3509" s="8">
        <v>43440</v>
      </c>
      <c r="AE3509" s="83">
        <f>AD3509-I3509</f>
        <v>67</v>
      </c>
      <c r="AF3509" t="s">
        <v>137</v>
      </c>
      <c r="AG3509" t="s">
        <v>956</v>
      </c>
      <c r="AH3509" s="8">
        <v>43440</v>
      </c>
      <c r="AI3509">
        <v>8</v>
      </c>
      <c r="AJ3509">
        <v>1</v>
      </c>
      <c r="AK3509" s="53">
        <v>0.57638888888888895</v>
      </c>
      <c r="AL3509" s="8">
        <v>43454</v>
      </c>
      <c r="AM3509" s="53">
        <v>0.83333333333333337</v>
      </c>
      <c r="AO3509">
        <v>6</v>
      </c>
      <c r="AP3509">
        <v>2</v>
      </c>
      <c r="AQ3509" s="8">
        <v>43454</v>
      </c>
      <c r="AR3509" s="53">
        <v>0.83333333333333337</v>
      </c>
      <c r="AS3509" s="8">
        <v>43516</v>
      </c>
      <c r="AT3509" s="53">
        <v>0.83333333333333337</v>
      </c>
      <c r="AV3509" s="8">
        <v>43516</v>
      </c>
      <c r="AW3509">
        <v>0</v>
      </c>
    </row>
    <row r="3510" spans="1:49" x14ac:dyDescent="0.25">
      <c r="A3510">
        <v>32</v>
      </c>
      <c r="C3510" t="s">
        <v>201</v>
      </c>
      <c r="G3510" s="1" t="s">
        <v>78</v>
      </c>
      <c r="I3510" s="1" t="s">
        <v>586</v>
      </c>
      <c r="J3510">
        <v>10</v>
      </c>
      <c r="K3510" t="s">
        <v>954</v>
      </c>
      <c r="W3510" s="1" t="s">
        <v>1150</v>
      </c>
      <c r="AB3510" t="s">
        <v>85</v>
      </c>
      <c r="AC3510" t="str">
        <f t="shared" si="82"/>
        <v>H-10RT-B3</v>
      </c>
      <c r="AD3510" s="8">
        <v>43403</v>
      </c>
      <c r="AE3510" s="83">
        <f>AD3510-I3510</f>
        <v>30</v>
      </c>
      <c r="AF3510" t="s">
        <v>242</v>
      </c>
      <c r="AG3510" t="s">
        <v>956</v>
      </c>
      <c r="AN3510" t="s">
        <v>1765</v>
      </c>
      <c r="AV3510" s="8">
        <v>43403</v>
      </c>
      <c r="AW3510">
        <v>1</v>
      </c>
    </row>
    <row r="3511" spans="1:49" x14ac:dyDescent="0.25">
      <c r="A3511">
        <v>33</v>
      </c>
      <c r="C3511" t="s">
        <v>201</v>
      </c>
      <c r="G3511" s="1" t="s">
        <v>78</v>
      </c>
      <c r="I3511" s="1" t="s">
        <v>586</v>
      </c>
      <c r="J3511">
        <v>10</v>
      </c>
      <c r="K3511" t="s">
        <v>954</v>
      </c>
      <c r="W3511" s="1" t="s">
        <v>1150</v>
      </c>
      <c r="AB3511" t="s">
        <v>85</v>
      </c>
      <c r="AC3511" t="str">
        <f t="shared" si="82"/>
        <v>H-10RT-D6</v>
      </c>
      <c r="AF3511" t="s">
        <v>160</v>
      </c>
    </row>
    <row r="3512" spans="1:49" x14ac:dyDescent="0.25">
      <c r="A3512">
        <v>34</v>
      </c>
      <c r="C3512" t="s">
        <v>201</v>
      </c>
      <c r="G3512" s="1" t="s">
        <v>78</v>
      </c>
      <c r="I3512" s="1" t="s">
        <v>586</v>
      </c>
      <c r="J3512">
        <v>10</v>
      </c>
      <c r="K3512" t="s">
        <v>954</v>
      </c>
      <c r="W3512" s="1" t="s">
        <v>1150</v>
      </c>
      <c r="AB3512" t="s">
        <v>85</v>
      </c>
      <c r="AC3512" t="str">
        <f t="shared" si="82"/>
        <v>H-10RT-G3</v>
      </c>
      <c r="AF3512" t="s">
        <v>139</v>
      </c>
    </row>
    <row r="3513" spans="1:49" x14ac:dyDescent="0.25">
      <c r="A3513">
        <v>35</v>
      </c>
      <c r="C3513" t="s">
        <v>201</v>
      </c>
      <c r="G3513" s="1" t="s">
        <v>78</v>
      </c>
      <c r="I3513" s="1" t="s">
        <v>586</v>
      </c>
      <c r="J3513">
        <v>10</v>
      </c>
      <c r="K3513" t="s">
        <v>954</v>
      </c>
      <c r="W3513" s="1" t="s">
        <v>1150</v>
      </c>
      <c r="AB3513" t="s">
        <v>85</v>
      </c>
      <c r="AC3513" t="str">
        <f t="shared" si="82"/>
        <v>H-10RT-H12</v>
      </c>
      <c r="AF3513" t="s">
        <v>153</v>
      </c>
    </row>
    <row r="3514" spans="1:49" x14ac:dyDescent="0.25">
      <c r="A3514">
        <v>36</v>
      </c>
      <c r="C3514" t="s">
        <v>201</v>
      </c>
      <c r="G3514" s="1" t="s">
        <v>78</v>
      </c>
      <c r="I3514" s="1" t="s">
        <v>586</v>
      </c>
      <c r="J3514">
        <v>10</v>
      </c>
      <c r="K3514" t="s">
        <v>954</v>
      </c>
      <c r="W3514" s="1" t="s">
        <v>1150</v>
      </c>
      <c r="AB3514" t="s">
        <v>86</v>
      </c>
      <c r="AC3514" t="str">
        <f t="shared" si="82"/>
        <v>H-10SO-D9</v>
      </c>
      <c r="AF3514" t="s">
        <v>151</v>
      </c>
    </row>
    <row r="3515" spans="1:49" x14ac:dyDescent="0.25">
      <c r="A3515">
        <v>37</v>
      </c>
      <c r="C3515" t="s">
        <v>201</v>
      </c>
      <c r="G3515" s="1" t="s">
        <v>78</v>
      </c>
      <c r="I3515" s="1" t="s">
        <v>586</v>
      </c>
      <c r="J3515">
        <v>10</v>
      </c>
      <c r="K3515" t="s">
        <v>954</v>
      </c>
      <c r="W3515" s="1" t="s">
        <v>1150</v>
      </c>
      <c r="AB3515" t="s">
        <v>86</v>
      </c>
      <c r="AC3515" t="str">
        <f t="shared" si="82"/>
        <v>H-10SO-C2</v>
      </c>
      <c r="AF3515" t="s">
        <v>149</v>
      </c>
    </row>
    <row r="3516" spans="1:49" x14ac:dyDescent="0.25">
      <c r="A3516">
        <v>38</v>
      </c>
      <c r="C3516" t="s">
        <v>201</v>
      </c>
      <c r="G3516" s="1" t="s">
        <v>78</v>
      </c>
      <c r="I3516" s="1" t="s">
        <v>586</v>
      </c>
      <c r="J3516">
        <v>10</v>
      </c>
      <c r="K3516" t="s">
        <v>954</v>
      </c>
      <c r="W3516" s="1" t="s">
        <v>1150</v>
      </c>
      <c r="AB3516" t="s">
        <v>86</v>
      </c>
      <c r="AC3516" t="str">
        <f t="shared" si="82"/>
        <v>H-10SO-B1</v>
      </c>
      <c r="AF3516" t="s">
        <v>169</v>
      </c>
    </row>
    <row r="3517" spans="1:49" x14ac:dyDescent="0.25">
      <c r="A3517">
        <v>39</v>
      </c>
      <c r="C3517" t="s">
        <v>201</v>
      </c>
      <c r="G3517" s="1" t="s">
        <v>78</v>
      </c>
      <c r="I3517" s="1" t="s">
        <v>586</v>
      </c>
      <c r="J3517">
        <v>10</v>
      </c>
      <c r="K3517" t="s">
        <v>954</v>
      </c>
      <c r="W3517" s="1" t="s">
        <v>1150</v>
      </c>
      <c r="AB3517" t="s">
        <v>86</v>
      </c>
      <c r="AC3517" t="str">
        <f t="shared" si="82"/>
        <v>H-10SO-B11</v>
      </c>
      <c r="AF3517" t="s">
        <v>129</v>
      </c>
    </row>
    <row r="3518" spans="1:49" x14ac:dyDescent="0.25">
      <c r="A3518">
        <v>40</v>
      </c>
      <c r="C3518" t="s">
        <v>201</v>
      </c>
      <c r="G3518" s="1" t="s">
        <v>78</v>
      </c>
      <c r="I3518" s="1" t="s">
        <v>586</v>
      </c>
      <c r="J3518">
        <v>10</v>
      </c>
      <c r="K3518" t="s">
        <v>954</v>
      </c>
      <c r="W3518" s="1" t="s">
        <v>1150</v>
      </c>
      <c r="AB3518" t="s">
        <v>86</v>
      </c>
      <c r="AC3518" t="str">
        <f t="shared" si="82"/>
        <v>H-10SO-F5</v>
      </c>
      <c r="AF3518" t="s">
        <v>250</v>
      </c>
    </row>
    <row r="3519" spans="1:49" x14ac:dyDescent="0.25">
      <c r="A3519">
        <v>41</v>
      </c>
      <c r="C3519" t="s">
        <v>201</v>
      </c>
      <c r="G3519" s="1" t="s">
        <v>78</v>
      </c>
      <c r="I3519" s="1" t="s">
        <v>586</v>
      </c>
      <c r="J3519">
        <v>10</v>
      </c>
      <c r="K3519" t="s">
        <v>954</v>
      </c>
      <c r="W3519" s="1" t="s">
        <v>1150</v>
      </c>
      <c r="AB3519" t="s">
        <v>86</v>
      </c>
      <c r="AC3519" t="str">
        <f t="shared" si="82"/>
        <v>H-10SO-G2</v>
      </c>
      <c r="AF3519" t="s">
        <v>127</v>
      </c>
    </row>
    <row r="3520" spans="1:49" x14ac:dyDescent="0.25">
      <c r="A3520">
        <v>42</v>
      </c>
      <c r="C3520" t="s">
        <v>201</v>
      </c>
      <c r="G3520" s="1" t="s">
        <v>78</v>
      </c>
      <c r="I3520" s="1" t="s">
        <v>586</v>
      </c>
      <c r="J3520">
        <v>10</v>
      </c>
      <c r="K3520" t="s">
        <v>954</v>
      </c>
      <c r="W3520" s="1" t="s">
        <v>1150</v>
      </c>
      <c r="AB3520" t="s">
        <v>86</v>
      </c>
      <c r="AC3520" t="str">
        <f t="shared" si="82"/>
        <v>H-10SO-G6</v>
      </c>
      <c r="AF3520" t="s">
        <v>235</v>
      </c>
    </row>
    <row r="3521" spans="1:32" x14ac:dyDescent="0.25">
      <c r="A3521">
        <v>43</v>
      </c>
      <c r="C3521" t="s">
        <v>201</v>
      </c>
      <c r="G3521" s="1" t="s">
        <v>78</v>
      </c>
      <c r="I3521" s="1" t="s">
        <v>586</v>
      </c>
      <c r="J3521">
        <v>10</v>
      </c>
      <c r="K3521" t="s">
        <v>954</v>
      </c>
      <c r="W3521" s="1" t="s">
        <v>1150</v>
      </c>
      <c r="AB3521" t="s">
        <v>86</v>
      </c>
      <c r="AC3521" t="str">
        <f t="shared" ref="AC3521:AC3539" si="83">"H-10"&amp;AB3521&amp;"-"&amp;AF3521</f>
        <v>H-10SO-E3</v>
      </c>
      <c r="AF3521" t="s">
        <v>179</v>
      </c>
    </row>
    <row r="3522" spans="1:32" x14ac:dyDescent="0.25">
      <c r="A3522">
        <v>44</v>
      </c>
      <c r="C3522" t="s">
        <v>201</v>
      </c>
      <c r="G3522" s="1" t="s">
        <v>78</v>
      </c>
      <c r="I3522" s="1" t="s">
        <v>586</v>
      </c>
      <c r="J3522">
        <v>10</v>
      </c>
      <c r="K3522" t="s">
        <v>954</v>
      </c>
      <c r="W3522" s="1" t="s">
        <v>1150</v>
      </c>
      <c r="AB3522" t="s">
        <v>86</v>
      </c>
      <c r="AC3522" t="str">
        <f t="shared" si="83"/>
        <v>H-10SO-G12</v>
      </c>
      <c r="AF3522" t="s">
        <v>147</v>
      </c>
    </row>
    <row r="3523" spans="1:32" x14ac:dyDescent="0.25">
      <c r="A3523">
        <v>45</v>
      </c>
      <c r="C3523" t="s">
        <v>201</v>
      </c>
      <c r="G3523" s="1" t="s">
        <v>78</v>
      </c>
      <c r="I3523" s="1" t="s">
        <v>586</v>
      </c>
      <c r="J3523">
        <v>10</v>
      </c>
      <c r="K3523" t="s">
        <v>954</v>
      </c>
      <c r="W3523" s="1" t="s">
        <v>1150</v>
      </c>
      <c r="AB3523" t="s">
        <v>86</v>
      </c>
      <c r="AC3523" t="str">
        <f t="shared" si="83"/>
        <v>H-10SO-H6</v>
      </c>
      <c r="AF3523" t="s">
        <v>143</v>
      </c>
    </row>
    <row r="3524" spans="1:32" x14ac:dyDescent="0.25">
      <c r="A3524">
        <v>46</v>
      </c>
      <c r="C3524" t="s">
        <v>201</v>
      </c>
      <c r="G3524" s="1" t="s">
        <v>78</v>
      </c>
      <c r="I3524" s="1" t="s">
        <v>586</v>
      </c>
      <c r="J3524">
        <v>10</v>
      </c>
      <c r="K3524" t="s">
        <v>954</v>
      </c>
      <c r="W3524" s="1" t="s">
        <v>1150</v>
      </c>
      <c r="AB3524" t="s">
        <v>86</v>
      </c>
      <c r="AC3524" t="str">
        <f t="shared" si="83"/>
        <v>H-10SO-B5</v>
      </c>
      <c r="AF3524" t="s">
        <v>163</v>
      </c>
    </row>
    <row r="3525" spans="1:32" x14ac:dyDescent="0.25">
      <c r="A3525">
        <v>47</v>
      </c>
      <c r="C3525" t="s">
        <v>201</v>
      </c>
      <c r="G3525" s="1" t="s">
        <v>78</v>
      </c>
      <c r="I3525" s="1" t="s">
        <v>586</v>
      </c>
      <c r="J3525">
        <v>10</v>
      </c>
      <c r="K3525" t="s">
        <v>954</v>
      </c>
      <c r="W3525" s="1" t="s">
        <v>1150</v>
      </c>
      <c r="AB3525" t="s">
        <v>86</v>
      </c>
      <c r="AC3525" t="str">
        <f t="shared" si="83"/>
        <v>H-10SO-C12</v>
      </c>
      <c r="AF3525" t="s">
        <v>303</v>
      </c>
    </row>
    <row r="3526" spans="1:32" x14ac:dyDescent="0.25">
      <c r="A3526">
        <v>48</v>
      </c>
      <c r="C3526" t="s">
        <v>201</v>
      </c>
      <c r="G3526" s="1" t="s">
        <v>78</v>
      </c>
      <c r="I3526" s="1" t="s">
        <v>586</v>
      </c>
      <c r="J3526">
        <v>10</v>
      </c>
      <c r="K3526" t="s">
        <v>954</v>
      </c>
      <c r="W3526" s="1" t="s">
        <v>1150</v>
      </c>
      <c r="AB3526" t="s">
        <v>86</v>
      </c>
      <c r="AC3526" t="str">
        <f t="shared" si="83"/>
        <v>H-10SO-F6</v>
      </c>
      <c r="AF3526" t="s">
        <v>291</v>
      </c>
    </row>
    <row r="3527" spans="1:32" x14ac:dyDescent="0.25">
      <c r="A3527">
        <v>49</v>
      </c>
      <c r="C3527" t="s">
        <v>201</v>
      </c>
      <c r="G3527" s="1" t="s">
        <v>78</v>
      </c>
      <c r="I3527" s="1" t="s">
        <v>586</v>
      </c>
      <c r="J3527">
        <v>10</v>
      </c>
      <c r="K3527" t="s">
        <v>954</v>
      </c>
      <c r="W3527" s="1" t="s">
        <v>1150</v>
      </c>
      <c r="AB3527" t="s">
        <v>86</v>
      </c>
      <c r="AC3527" t="str">
        <f t="shared" si="83"/>
        <v>H-10SO-B12</v>
      </c>
      <c r="AF3527" t="s">
        <v>132</v>
      </c>
    </row>
    <row r="3528" spans="1:32" x14ac:dyDescent="0.25">
      <c r="A3528">
        <v>50</v>
      </c>
      <c r="C3528" t="s">
        <v>201</v>
      </c>
      <c r="G3528" s="1" t="s">
        <v>78</v>
      </c>
      <c r="I3528" s="1" t="s">
        <v>586</v>
      </c>
      <c r="J3528">
        <v>10</v>
      </c>
      <c r="K3528" t="s">
        <v>954</v>
      </c>
      <c r="W3528" s="1" t="s">
        <v>1150</v>
      </c>
      <c r="AB3528" t="s">
        <v>86</v>
      </c>
      <c r="AC3528" t="str">
        <f t="shared" si="83"/>
        <v>H-10SO-B2</v>
      </c>
      <c r="AF3528" t="s">
        <v>142</v>
      </c>
    </row>
    <row r="3529" spans="1:32" x14ac:dyDescent="0.25">
      <c r="A3529">
        <v>51</v>
      </c>
      <c r="C3529" t="s">
        <v>201</v>
      </c>
      <c r="G3529" s="1" t="s">
        <v>78</v>
      </c>
      <c r="I3529" s="1" t="s">
        <v>586</v>
      </c>
      <c r="J3529">
        <v>10</v>
      </c>
      <c r="K3529" t="s">
        <v>954</v>
      </c>
      <c r="W3529" s="1" t="s">
        <v>1150</v>
      </c>
      <c r="AB3529" t="s">
        <v>86</v>
      </c>
      <c r="AC3529" t="str">
        <f t="shared" si="83"/>
        <v>H-10SO-B8</v>
      </c>
      <c r="AF3529" t="s">
        <v>173</v>
      </c>
    </row>
    <row r="3530" spans="1:32" x14ac:dyDescent="0.25">
      <c r="A3530">
        <v>52</v>
      </c>
      <c r="C3530" t="s">
        <v>201</v>
      </c>
      <c r="G3530" s="1" t="s">
        <v>78</v>
      </c>
      <c r="I3530" s="1" t="s">
        <v>586</v>
      </c>
      <c r="J3530">
        <v>10</v>
      </c>
      <c r="K3530" t="s">
        <v>954</v>
      </c>
      <c r="W3530" s="1" t="s">
        <v>1150</v>
      </c>
      <c r="AB3530" t="s">
        <v>86</v>
      </c>
      <c r="AC3530" t="str">
        <f t="shared" si="83"/>
        <v>H-10SO-E12</v>
      </c>
      <c r="AF3530" t="s">
        <v>175</v>
      </c>
    </row>
    <row r="3531" spans="1:32" x14ac:dyDescent="0.25">
      <c r="A3531">
        <v>53</v>
      </c>
      <c r="C3531" t="s">
        <v>201</v>
      </c>
      <c r="G3531" s="1" t="s">
        <v>78</v>
      </c>
      <c r="I3531" s="1" t="s">
        <v>586</v>
      </c>
      <c r="J3531">
        <v>10</v>
      </c>
      <c r="K3531" t="s">
        <v>954</v>
      </c>
      <c r="W3531" s="1" t="s">
        <v>1150</v>
      </c>
      <c r="AB3531" t="s">
        <v>86</v>
      </c>
      <c r="AC3531" t="str">
        <f t="shared" si="83"/>
        <v>H-10SO-F3</v>
      </c>
      <c r="AF3531" t="s">
        <v>241</v>
      </c>
    </row>
    <row r="3532" spans="1:32" x14ac:dyDescent="0.25">
      <c r="A3532">
        <v>54</v>
      </c>
      <c r="C3532" t="s">
        <v>201</v>
      </c>
      <c r="G3532" s="1" t="s">
        <v>78</v>
      </c>
      <c r="I3532" s="1" t="s">
        <v>586</v>
      </c>
      <c r="J3532">
        <v>10</v>
      </c>
      <c r="K3532" t="s">
        <v>954</v>
      </c>
      <c r="W3532" s="1" t="s">
        <v>1150</v>
      </c>
      <c r="AB3532" t="s">
        <v>86</v>
      </c>
      <c r="AC3532" t="str">
        <f t="shared" si="83"/>
        <v>H-10SO-E7</v>
      </c>
      <c r="AF3532" t="s">
        <v>131</v>
      </c>
    </row>
    <row r="3533" spans="1:32" x14ac:dyDescent="0.25">
      <c r="A3533">
        <v>55</v>
      </c>
      <c r="C3533" t="s">
        <v>201</v>
      </c>
      <c r="G3533" s="1" t="s">
        <v>78</v>
      </c>
      <c r="I3533" s="1" t="s">
        <v>586</v>
      </c>
      <c r="J3533">
        <v>10</v>
      </c>
      <c r="K3533" t="s">
        <v>954</v>
      </c>
      <c r="W3533" s="1" t="s">
        <v>1150</v>
      </c>
      <c r="AB3533" t="s">
        <v>86</v>
      </c>
      <c r="AC3533" t="str">
        <f t="shared" si="83"/>
        <v>H-10SO-G8</v>
      </c>
      <c r="AF3533" t="s">
        <v>148</v>
      </c>
    </row>
    <row r="3534" spans="1:32" x14ac:dyDescent="0.25">
      <c r="A3534">
        <v>56</v>
      </c>
      <c r="C3534" t="s">
        <v>201</v>
      </c>
      <c r="G3534" s="1" t="s">
        <v>78</v>
      </c>
      <c r="I3534" s="1" t="s">
        <v>586</v>
      </c>
      <c r="J3534">
        <v>10</v>
      </c>
      <c r="K3534" t="s">
        <v>954</v>
      </c>
      <c r="W3534" s="1" t="s">
        <v>1150</v>
      </c>
      <c r="AB3534" t="s">
        <v>86</v>
      </c>
      <c r="AC3534" t="str">
        <f t="shared" si="83"/>
        <v>H-10SO-H1</v>
      </c>
      <c r="AF3534" t="s">
        <v>239</v>
      </c>
    </row>
    <row r="3535" spans="1:32" x14ac:dyDescent="0.25">
      <c r="A3535">
        <v>57</v>
      </c>
      <c r="C3535" t="s">
        <v>201</v>
      </c>
      <c r="G3535" s="1" t="s">
        <v>78</v>
      </c>
      <c r="I3535" s="1" t="s">
        <v>586</v>
      </c>
      <c r="J3535">
        <v>10</v>
      </c>
      <c r="K3535" t="s">
        <v>954</v>
      </c>
      <c r="W3535" s="1" t="s">
        <v>1150</v>
      </c>
      <c r="AB3535" t="s">
        <v>86</v>
      </c>
      <c r="AC3535" t="str">
        <f t="shared" si="83"/>
        <v>H-10SO-C4</v>
      </c>
      <c r="AF3535" t="s">
        <v>161</v>
      </c>
    </row>
    <row r="3536" spans="1:32" x14ac:dyDescent="0.25">
      <c r="A3536">
        <v>58</v>
      </c>
      <c r="C3536" t="s">
        <v>201</v>
      </c>
      <c r="G3536" s="1" t="s">
        <v>78</v>
      </c>
      <c r="I3536" s="1" t="s">
        <v>586</v>
      </c>
      <c r="J3536">
        <v>10</v>
      </c>
      <c r="K3536" t="s">
        <v>954</v>
      </c>
      <c r="W3536" s="1" t="s">
        <v>1150</v>
      </c>
      <c r="AB3536" t="s">
        <v>86</v>
      </c>
      <c r="AC3536" t="str">
        <f t="shared" si="83"/>
        <v>H-10SO-H11</v>
      </c>
      <c r="AF3536" t="s">
        <v>141</v>
      </c>
    </row>
    <row r="3537" spans="1:49" x14ac:dyDescent="0.25">
      <c r="A3537">
        <v>59</v>
      </c>
      <c r="C3537" t="s">
        <v>201</v>
      </c>
      <c r="G3537" s="1" t="s">
        <v>78</v>
      </c>
      <c r="I3537" s="1" t="s">
        <v>586</v>
      </c>
      <c r="J3537">
        <v>10</v>
      </c>
      <c r="K3537" t="s">
        <v>954</v>
      </c>
      <c r="W3537" s="1" t="s">
        <v>1150</v>
      </c>
      <c r="AB3537" t="s">
        <v>86</v>
      </c>
      <c r="AC3537" t="str">
        <f t="shared" si="83"/>
        <v>H-10SO-E1</v>
      </c>
      <c r="AF3537" t="s">
        <v>137</v>
      </c>
    </row>
    <row r="3538" spans="1:49" x14ac:dyDescent="0.25">
      <c r="A3538">
        <v>60</v>
      </c>
      <c r="C3538" t="s">
        <v>201</v>
      </c>
      <c r="G3538" s="1" t="s">
        <v>78</v>
      </c>
      <c r="I3538" s="1" t="s">
        <v>586</v>
      </c>
      <c r="J3538">
        <v>10</v>
      </c>
      <c r="K3538" t="s">
        <v>954</v>
      </c>
      <c r="W3538" s="1" t="s">
        <v>1150</v>
      </c>
      <c r="AB3538" t="s">
        <v>86</v>
      </c>
      <c r="AC3538" t="str">
        <f t="shared" si="83"/>
        <v>H-10SO-A7</v>
      </c>
      <c r="AF3538" t="s">
        <v>164</v>
      </c>
    </row>
    <row r="3539" spans="1:49" x14ac:dyDescent="0.25">
      <c r="A3539">
        <v>61</v>
      </c>
      <c r="C3539" t="s">
        <v>201</v>
      </c>
      <c r="G3539" s="1" t="s">
        <v>78</v>
      </c>
      <c r="I3539" s="1" t="s">
        <v>586</v>
      </c>
      <c r="J3539">
        <v>10</v>
      </c>
      <c r="K3539" t="s">
        <v>954</v>
      </c>
      <c r="W3539" s="1" t="s">
        <v>1150</v>
      </c>
      <c r="AB3539" t="s">
        <v>86</v>
      </c>
      <c r="AC3539" t="str">
        <f t="shared" si="83"/>
        <v>H-10SO-D6</v>
      </c>
      <c r="AF3539" t="s">
        <v>160</v>
      </c>
    </row>
    <row r="3540" spans="1:49" x14ac:dyDescent="0.25">
      <c r="A3540">
        <v>1</v>
      </c>
      <c r="C3540" t="s">
        <v>201</v>
      </c>
      <c r="G3540" s="1" t="s">
        <v>78</v>
      </c>
      <c r="I3540" s="1" t="s">
        <v>586</v>
      </c>
      <c r="J3540">
        <v>10</v>
      </c>
      <c r="K3540" t="s">
        <v>60</v>
      </c>
      <c r="W3540" s="1" t="s">
        <v>1150</v>
      </c>
      <c r="AB3540" t="s">
        <v>85</v>
      </c>
      <c r="AC3540" t="str">
        <f t="shared" ref="AC3540:AC3552" si="84">"A3-10"&amp;AB3540&amp;"-"&amp;AF3540</f>
        <v>A3-10RT-B9</v>
      </c>
      <c r="AF3540" t="s">
        <v>125</v>
      </c>
    </row>
    <row r="3541" spans="1:49" x14ac:dyDescent="0.25">
      <c r="A3541">
        <v>2</v>
      </c>
      <c r="C3541" t="s">
        <v>58</v>
      </c>
      <c r="G3541" s="1" t="s">
        <v>78</v>
      </c>
      <c r="I3541" s="1" t="s">
        <v>586</v>
      </c>
      <c r="J3541">
        <v>10</v>
      </c>
      <c r="K3541" t="s">
        <v>60</v>
      </c>
      <c r="W3541" s="1" t="s">
        <v>1150</v>
      </c>
      <c r="AB3541" t="s">
        <v>85</v>
      </c>
      <c r="AC3541" t="str">
        <f t="shared" si="84"/>
        <v>A3-10RT-D4</v>
      </c>
      <c r="AF3541" t="s">
        <v>236</v>
      </c>
    </row>
    <row r="3542" spans="1:49" x14ac:dyDescent="0.25">
      <c r="A3542">
        <v>3</v>
      </c>
      <c r="C3542" t="s">
        <v>58</v>
      </c>
      <c r="G3542" s="1" t="s">
        <v>78</v>
      </c>
      <c r="I3542" s="1" t="s">
        <v>586</v>
      </c>
      <c r="J3542">
        <v>10</v>
      </c>
      <c r="K3542" t="s">
        <v>60</v>
      </c>
      <c r="W3542" s="1" t="s">
        <v>1150</v>
      </c>
      <c r="AB3542" t="s">
        <v>85</v>
      </c>
      <c r="AC3542" t="str">
        <f t="shared" si="84"/>
        <v>A3-10RT-F7</v>
      </c>
      <c r="AF3542" t="s">
        <v>171</v>
      </c>
    </row>
    <row r="3543" spans="1:49" x14ac:dyDescent="0.25">
      <c r="A3543">
        <v>4</v>
      </c>
      <c r="C3543" t="s">
        <v>58</v>
      </c>
      <c r="G3543" s="1" t="s">
        <v>78</v>
      </c>
      <c r="I3543" s="1" t="s">
        <v>586</v>
      </c>
      <c r="J3543">
        <v>10</v>
      </c>
      <c r="K3543" t="s">
        <v>60</v>
      </c>
      <c r="W3543" s="1" t="s">
        <v>1150</v>
      </c>
      <c r="AB3543" t="s">
        <v>85</v>
      </c>
      <c r="AC3543" t="str">
        <f t="shared" si="84"/>
        <v>A3-10RT-D9</v>
      </c>
      <c r="AF3543" t="s">
        <v>151</v>
      </c>
    </row>
    <row r="3544" spans="1:49" x14ac:dyDescent="0.25">
      <c r="A3544">
        <v>5</v>
      </c>
      <c r="C3544" t="s">
        <v>58</v>
      </c>
      <c r="G3544" s="1" t="s">
        <v>78</v>
      </c>
      <c r="I3544" s="1" t="s">
        <v>586</v>
      </c>
      <c r="J3544">
        <v>10</v>
      </c>
      <c r="K3544" t="s">
        <v>60</v>
      </c>
      <c r="W3544" s="1" t="s">
        <v>1150</v>
      </c>
      <c r="AB3544" t="s">
        <v>85</v>
      </c>
      <c r="AC3544" t="str">
        <f t="shared" si="84"/>
        <v>A3-10RT-F2</v>
      </c>
      <c r="AF3544" t="s">
        <v>370</v>
      </c>
    </row>
    <row r="3545" spans="1:49" x14ac:dyDescent="0.25">
      <c r="A3545">
        <v>6</v>
      </c>
      <c r="C3545" t="s">
        <v>58</v>
      </c>
      <c r="G3545" s="1" t="s">
        <v>78</v>
      </c>
      <c r="I3545" s="1" t="s">
        <v>586</v>
      </c>
      <c r="J3545">
        <v>10</v>
      </c>
      <c r="K3545" t="s">
        <v>60</v>
      </c>
      <c r="W3545" s="1" t="s">
        <v>1150</v>
      </c>
      <c r="AB3545" t="s">
        <v>85</v>
      </c>
      <c r="AC3545" t="str">
        <f t="shared" si="84"/>
        <v>A3-10RT-D11</v>
      </c>
      <c r="AF3545" t="s">
        <v>128</v>
      </c>
    </row>
    <row r="3546" spans="1:49" x14ac:dyDescent="0.25">
      <c r="A3546">
        <v>7</v>
      </c>
      <c r="C3546" t="s">
        <v>58</v>
      </c>
      <c r="G3546" s="1" t="s">
        <v>78</v>
      </c>
      <c r="I3546" s="1" t="s">
        <v>586</v>
      </c>
      <c r="J3546">
        <v>10</v>
      </c>
      <c r="K3546" t="s">
        <v>60</v>
      </c>
      <c r="W3546" s="1" t="s">
        <v>1150</v>
      </c>
      <c r="AB3546" t="s">
        <v>85</v>
      </c>
      <c r="AC3546" t="str">
        <f t="shared" si="84"/>
        <v>A3-10RT-C8</v>
      </c>
      <c r="AD3546" s="8">
        <v>43406</v>
      </c>
      <c r="AE3546" s="1">
        <f>AD3546-I3548</f>
        <v>33</v>
      </c>
      <c r="AF3546" t="s">
        <v>238</v>
      </c>
      <c r="AG3546" t="s">
        <v>956</v>
      </c>
      <c r="AN3546" t="s">
        <v>1765</v>
      </c>
      <c r="AV3546" s="8">
        <v>43406</v>
      </c>
      <c r="AW3546">
        <v>1</v>
      </c>
    </row>
    <row r="3547" spans="1:49" x14ac:dyDescent="0.25">
      <c r="A3547">
        <v>8</v>
      </c>
      <c r="C3547" t="s">
        <v>58</v>
      </c>
      <c r="G3547" s="1" t="s">
        <v>78</v>
      </c>
      <c r="I3547" s="1" t="s">
        <v>586</v>
      </c>
      <c r="J3547">
        <v>10</v>
      </c>
      <c r="K3547" t="s">
        <v>60</v>
      </c>
      <c r="W3547" s="1" t="s">
        <v>1150</v>
      </c>
      <c r="AB3547" t="s">
        <v>86</v>
      </c>
      <c r="AC3547" t="str">
        <f t="shared" si="84"/>
        <v>A3-10SO-F9</v>
      </c>
      <c r="AF3547" t="s">
        <v>240</v>
      </c>
    </row>
    <row r="3548" spans="1:49" x14ac:dyDescent="0.25">
      <c r="A3548">
        <v>9</v>
      </c>
      <c r="C3548" t="s">
        <v>58</v>
      </c>
      <c r="G3548" s="1" t="s">
        <v>78</v>
      </c>
      <c r="I3548" s="1" t="s">
        <v>586</v>
      </c>
      <c r="J3548">
        <v>10</v>
      </c>
      <c r="K3548" t="s">
        <v>60</v>
      </c>
      <c r="W3548" s="1" t="s">
        <v>1150</v>
      </c>
      <c r="AB3548" t="s">
        <v>86</v>
      </c>
      <c r="AC3548" t="str">
        <f t="shared" si="84"/>
        <v>A3-10SO-C7</v>
      </c>
      <c r="AF3548" t="s">
        <v>135</v>
      </c>
    </row>
    <row r="3549" spans="1:49" x14ac:dyDescent="0.25">
      <c r="A3549">
        <v>10</v>
      </c>
      <c r="C3549" t="s">
        <v>58</v>
      </c>
      <c r="G3549" s="1" t="s">
        <v>78</v>
      </c>
      <c r="I3549" s="1" t="s">
        <v>586</v>
      </c>
      <c r="J3549">
        <v>10</v>
      </c>
      <c r="K3549" t="s">
        <v>60</v>
      </c>
      <c r="W3549" s="1" t="s">
        <v>1150</v>
      </c>
      <c r="AB3549" t="s">
        <v>86</v>
      </c>
      <c r="AC3549" t="str">
        <f t="shared" si="84"/>
        <v>A3-10SO-G4</v>
      </c>
      <c r="AF3549" t="s">
        <v>243</v>
      </c>
    </row>
    <row r="3550" spans="1:49" x14ac:dyDescent="0.25">
      <c r="A3550">
        <v>11</v>
      </c>
      <c r="C3550" t="s">
        <v>58</v>
      </c>
      <c r="G3550" s="1" t="s">
        <v>78</v>
      </c>
      <c r="I3550" s="1" t="s">
        <v>586</v>
      </c>
      <c r="J3550">
        <v>10</v>
      </c>
      <c r="K3550" t="s">
        <v>60</v>
      </c>
      <c r="W3550" s="1" t="s">
        <v>1150</v>
      </c>
      <c r="AB3550" t="s">
        <v>86</v>
      </c>
      <c r="AC3550" t="str">
        <f t="shared" si="84"/>
        <v>A3-10SO-G10</v>
      </c>
      <c r="AF3550" t="s">
        <v>302</v>
      </c>
    </row>
    <row r="3551" spans="1:49" x14ac:dyDescent="0.25">
      <c r="A3551">
        <v>12</v>
      </c>
      <c r="C3551" t="s">
        <v>58</v>
      </c>
      <c r="G3551" s="1" t="s">
        <v>78</v>
      </c>
      <c r="I3551" s="1" t="s">
        <v>586</v>
      </c>
      <c r="J3551">
        <v>10</v>
      </c>
      <c r="K3551" t="s">
        <v>60</v>
      </c>
      <c r="W3551" s="1" t="s">
        <v>1150</v>
      </c>
      <c r="AB3551" t="s">
        <v>86</v>
      </c>
      <c r="AC3551" t="str">
        <f t="shared" si="84"/>
        <v>A3-10SO-D4</v>
      </c>
      <c r="AF3551" t="s">
        <v>236</v>
      </c>
    </row>
    <row r="3552" spans="1:49" x14ac:dyDescent="0.25">
      <c r="A3552">
        <v>13</v>
      </c>
      <c r="C3552" t="s">
        <v>58</v>
      </c>
      <c r="G3552" s="1" t="s">
        <v>78</v>
      </c>
      <c r="I3552" s="1" t="s">
        <v>586</v>
      </c>
      <c r="J3552">
        <v>10</v>
      </c>
      <c r="K3552" t="s">
        <v>60</v>
      </c>
      <c r="W3552" s="1" t="s">
        <v>1150</v>
      </c>
      <c r="AB3552" t="s">
        <v>86</v>
      </c>
      <c r="AC3552" t="str">
        <f t="shared" si="84"/>
        <v>A3-10SO-F8</v>
      </c>
      <c r="AF3552" t="s">
        <v>134</v>
      </c>
    </row>
    <row r="3553" spans="1:49" x14ac:dyDescent="0.25">
      <c r="A3553">
        <v>14</v>
      </c>
      <c r="C3553" t="s">
        <v>58</v>
      </c>
      <c r="G3553" s="1" t="s">
        <v>78</v>
      </c>
      <c r="I3553" s="1" t="s">
        <v>586</v>
      </c>
      <c r="J3553">
        <v>10</v>
      </c>
      <c r="K3553" t="s">
        <v>60</v>
      </c>
      <c r="W3553" s="1" t="s">
        <v>1150</v>
      </c>
      <c r="AB3553" t="s">
        <v>84</v>
      </c>
      <c r="AC3553" t="s">
        <v>1636</v>
      </c>
    </row>
    <row r="3554" spans="1:49" x14ac:dyDescent="0.25">
      <c r="A3554">
        <v>15</v>
      </c>
      <c r="C3554" t="s">
        <v>58</v>
      </c>
      <c r="G3554" s="1" t="s">
        <v>78</v>
      </c>
      <c r="I3554" s="1" t="s">
        <v>586</v>
      </c>
      <c r="J3554">
        <v>10</v>
      </c>
      <c r="K3554" t="s">
        <v>60</v>
      </c>
      <c r="W3554" s="1" t="s">
        <v>1150</v>
      </c>
      <c r="AB3554" t="s">
        <v>84</v>
      </c>
      <c r="AC3554" t="s">
        <v>1637</v>
      </c>
    </row>
    <row r="3555" spans="1:49" x14ac:dyDescent="0.25">
      <c r="A3555">
        <v>16</v>
      </c>
      <c r="C3555" t="s">
        <v>58</v>
      </c>
      <c r="G3555" s="1" t="s">
        <v>78</v>
      </c>
      <c r="I3555" s="1" t="s">
        <v>586</v>
      </c>
      <c r="J3555">
        <v>10</v>
      </c>
      <c r="K3555" t="s">
        <v>60</v>
      </c>
      <c r="W3555" s="1" t="s">
        <v>1150</v>
      </c>
      <c r="AB3555" t="s">
        <v>84</v>
      </c>
      <c r="AC3555" t="s">
        <v>1638</v>
      </c>
    </row>
    <row r="3556" spans="1:49" x14ac:dyDescent="0.25">
      <c r="A3556">
        <v>17</v>
      </c>
      <c r="C3556" t="s">
        <v>58</v>
      </c>
      <c r="G3556" s="1" t="s">
        <v>78</v>
      </c>
      <c r="I3556" s="1" t="s">
        <v>586</v>
      </c>
      <c r="J3556">
        <v>10</v>
      </c>
      <c r="K3556" t="s">
        <v>60</v>
      </c>
      <c r="W3556" s="1" t="s">
        <v>1150</v>
      </c>
      <c r="AB3556" t="s">
        <v>84</v>
      </c>
      <c r="AC3556" t="s">
        <v>1639</v>
      </c>
    </row>
    <row r="3557" spans="1:49" x14ac:dyDescent="0.25">
      <c r="A3557">
        <v>1</v>
      </c>
      <c r="C3557" t="s">
        <v>1645</v>
      </c>
      <c r="G3557" s="1" t="s">
        <v>78</v>
      </c>
      <c r="I3557" s="1" t="s">
        <v>587</v>
      </c>
      <c r="J3557">
        <v>11</v>
      </c>
      <c r="K3557" t="s">
        <v>954</v>
      </c>
      <c r="W3557" s="1" t="s">
        <v>1184</v>
      </c>
      <c r="AB3557" t="s">
        <v>85</v>
      </c>
      <c r="AC3557" t="s">
        <v>1646</v>
      </c>
      <c r="AD3557" s="8">
        <v>43389</v>
      </c>
      <c r="AE3557">
        <v>15</v>
      </c>
      <c r="AG3557" t="s">
        <v>593</v>
      </c>
      <c r="AI3557">
        <v>22</v>
      </c>
      <c r="AJ3557">
        <v>1</v>
      </c>
      <c r="AK3557" s="53">
        <v>0.54861111111111105</v>
      </c>
      <c r="AL3557" s="8">
        <v>43397</v>
      </c>
      <c r="AM3557" s="53">
        <v>0.83333333333333337</v>
      </c>
      <c r="AN3557" t="s">
        <v>1020</v>
      </c>
      <c r="AV3557" s="8">
        <v>43397</v>
      </c>
      <c r="AW3557">
        <v>1</v>
      </c>
    </row>
    <row r="3558" spans="1:49" x14ac:dyDescent="0.25">
      <c r="A3558">
        <v>2</v>
      </c>
      <c r="C3558" t="s">
        <v>1645</v>
      </c>
      <c r="G3558" s="1" t="s">
        <v>78</v>
      </c>
      <c r="I3558" s="1" t="s">
        <v>587</v>
      </c>
      <c r="J3558">
        <v>11</v>
      </c>
      <c r="K3558" t="s">
        <v>954</v>
      </c>
      <c r="W3558" s="1" t="s">
        <v>1184</v>
      </c>
      <c r="AB3558" t="s">
        <v>85</v>
      </c>
      <c r="AC3558" t="s">
        <v>1706</v>
      </c>
      <c r="AD3558" s="8">
        <v>43407</v>
      </c>
      <c r="AE3558">
        <v>33</v>
      </c>
      <c r="AF3558" t="s">
        <v>165</v>
      </c>
      <c r="AG3558" t="s">
        <v>956</v>
      </c>
      <c r="AN3558" t="s">
        <v>1765</v>
      </c>
      <c r="AV3558" s="8">
        <v>43407</v>
      </c>
      <c r="AW3558">
        <v>1</v>
      </c>
    </row>
    <row r="3559" spans="1:49" x14ac:dyDescent="0.25">
      <c r="A3559">
        <v>3</v>
      </c>
      <c r="C3559" t="s">
        <v>1645</v>
      </c>
      <c r="G3559" s="1" t="s">
        <v>78</v>
      </c>
      <c r="I3559" s="1" t="s">
        <v>587</v>
      </c>
      <c r="J3559">
        <v>11</v>
      </c>
      <c r="K3559" t="s">
        <v>954</v>
      </c>
      <c r="W3559" s="1" t="s">
        <v>1184</v>
      </c>
      <c r="AB3559" t="s">
        <v>85</v>
      </c>
      <c r="AC3559" t="s">
        <v>1776</v>
      </c>
      <c r="AD3559" s="8">
        <v>43406</v>
      </c>
      <c r="AE3559" s="83">
        <f>AD3559-I3559</f>
        <v>32</v>
      </c>
      <c r="AF3559" t="s">
        <v>250</v>
      </c>
      <c r="AG3559" t="s">
        <v>956</v>
      </c>
      <c r="AN3559" t="s">
        <v>1765</v>
      </c>
      <c r="AV3559" s="8">
        <v>43406</v>
      </c>
      <c r="AW3559">
        <v>1</v>
      </c>
    </row>
    <row r="3560" spans="1:49" x14ac:dyDescent="0.25">
      <c r="A3560">
        <v>1</v>
      </c>
      <c r="C3560" t="s">
        <v>58</v>
      </c>
      <c r="G3560" s="1" t="s">
        <v>78</v>
      </c>
      <c r="I3560" s="1" t="s">
        <v>587</v>
      </c>
      <c r="J3560">
        <v>11</v>
      </c>
      <c r="K3560" t="s">
        <v>60</v>
      </c>
      <c r="W3560" s="1" t="s">
        <v>1184</v>
      </c>
      <c r="AB3560" t="s">
        <v>85</v>
      </c>
      <c r="AC3560" t="s">
        <v>1773</v>
      </c>
      <c r="AD3560" s="8">
        <v>43405</v>
      </c>
      <c r="AE3560" s="83" t="s">
        <v>1774</v>
      </c>
      <c r="AF3560" t="s">
        <v>149</v>
      </c>
      <c r="AG3560" t="s">
        <v>956</v>
      </c>
      <c r="AN3560" t="s">
        <v>1765</v>
      </c>
      <c r="AV3560" s="8">
        <v>43405</v>
      </c>
      <c r="AW3560">
        <v>1</v>
      </c>
    </row>
    <row r="3561" spans="1:49" x14ac:dyDescent="0.25">
      <c r="A3561">
        <v>2</v>
      </c>
      <c r="C3561" t="s">
        <v>58</v>
      </c>
      <c r="G3561" s="1" t="s">
        <v>78</v>
      </c>
      <c r="I3561" s="1" t="s">
        <v>587</v>
      </c>
      <c r="J3561">
        <v>11</v>
      </c>
      <c r="K3561" t="s">
        <v>60</v>
      </c>
      <c r="W3561" s="1" t="s">
        <v>1184</v>
      </c>
      <c r="AB3561" t="s">
        <v>85</v>
      </c>
      <c r="AC3561" t="s">
        <v>1804</v>
      </c>
      <c r="AD3561" s="8">
        <v>43430</v>
      </c>
      <c r="AE3561" s="83" t="s">
        <v>1807</v>
      </c>
      <c r="AF3561" t="s">
        <v>302</v>
      </c>
      <c r="AG3561" t="s">
        <v>956</v>
      </c>
      <c r="AL3561" s="8">
        <v>43433</v>
      </c>
      <c r="AM3561" s="53">
        <v>0.55763888888888891</v>
      </c>
      <c r="AN3561" t="s">
        <v>1812</v>
      </c>
      <c r="AV3561" s="8">
        <v>43433</v>
      </c>
      <c r="AW3561">
        <v>0</v>
      </c>
    </row>
    <row r="3562" spans="1:49" x14ac:dyDescent="0.25">
      <c r="A3562">
        <v>3</v>
      </c>
      <c r="C3562" t="s">
        <v>58</v>
      </c>
      <c r="G3562" s="1" t="s">
        <v>78</v>
      </c>
      <c r="I3562" s="1" t="s">
        <v>587</v>
      </c>
      <c r="J3562">
        <v>11</v>
      </c>
      <c r="K3562" t="s">
        <v>60</v>
      </c>
      <c r="W3562" s="1" t="s">
        <v>1184</v>
      </c>
      <c r="AB3562" t="s">
        <v>85</v>
      </c>
      <c r="AC3562" t="s">
        <v>1805</v>
      </c>
      <c r="AD3562" s="8">
        <v>43430</v>
      </c>
      <c r="AE3562" s="83" t="s">
        <v>1807</v>
      </c>
      <c r="AF3562" t="s">
        <v>156</v>
      </c>
      <c r="AG3562" t="s">
        <v>956</v>
      </c>
      <c r="AL3562" s="8">
        <v>43433</v>
      </c>
      <c r="AM3562" s="53">
        <v>0.55763888888888891</v>
      </c>
      <c r="AN3562" t="s">
        <v>1812</v>
      </c>
      <c r="AV3562" s="8">
        <v>43433</v>
      </c>
      <c r="AW3562">
        <v>0</v>
      </c>
    </row>
    <row r="3563" spans="1:49" x14ac:dyDescent="0.25">
      <c r="A3563">
        <v>1</v>
      </c>
      <c r="C3563" t="s">
        <v>1645</v>
      </c>
      <c r="G3563" s="1" t="s">
        <v>78</v>
      </c>
      <c r="I3563" s="1" t="s">
        <v>588</v>
      </c>
      <c r="J3563">
        <v>12</v>
      </c>
      <c r="K3563" t="s">
        <v>954</v>
      </c>
      <c r="W3563" s="1" t="s">
        <v>1185</v>
      </c>
      <c r="AB3563" t="s">
        <v>85</v>
      </c>
      <c r="AC3563" t="s">
        <v>1707</v>
      </c>
      <c r="AD3563" s="8">
        <v>43407</v>
      </c>
      <c r="AE3563">
        <v>32</v>
      </c>
      <c r="AF3563" t="s">
        <v>173</v>
      </c>
      <c r="AG3563" t="s">
        <v>956</v>
      </c>
      <c r="AN3563" t="s">
        <v>1765</v>
      </c>
    </row>
    <row r="3564" spans="1:49" x14ac:dyDescent="0.25">
      <c r="A3564">
        <v>2</v>
      </c>
      <c r="C3564" t="s">
        <v>1645</v>
      </c>
      <c r="G3564" s="1" t="s">
        <v>78</v>
      </c>
      <c r="I3564" s="1" t="s">
        <v>588</v>
      </c>
      <c r="J3564">
        <v>12</v>
      </c>
      <c r="K3564" t="s">
        <v>954</v>
      </c>
      <c r="W3564" s="1" t="s">
        <v>1185</v>
      </c>
      <c r="AB3564" t="s">
        <v>85</v>
      </c>
      <c r="AC3564" t="s">
        <v>1708</v>
      </c>
      <c r="AD3564" s="8">
        <v>43407</v>
      </c>
      <c r="AE3564">
        <v>32</v>
      </c>
      <c r="AF3564" t="s">
        <v>239</v>
      </c>
      <c r="AG3564" t="s">
        <v>956</v>
      </c>
      <c r="AN3564" t="s">
        <v>1765</v>
      </c>
    </row>
    <row r="3565" spans="1:49" x14ac:dyDescent="0.25">
      <c r="A3565">
        <v>1</v>
      </c>
      <c r="C3565" t="s">
        <v>58</v>
      </c>
      <c r="G3565" s="1" t="s">
        <v>78</v>
      </c>
      <c r="I3565" s="1" t="s">
        <v>588</v>
      </c>
      <c r="J3565">
        <v>12</v>
      </c>
      <c r="K3565" t="s">
        <v>60</v>
      </c>
      <c r="W3565" s="1" t="s">
        <v>1185</v>
      </c>
      <c r="AB3565" t="s">
        <v>85</v>
      </c>
      <c r="AC3565" t="s">
        <v>1816</v>
      </c>
      <c r="AD3565" s="8">
        <v>43437</v>
      </c>
      <c r="AE3565" s="83" t="s">
        <v>1780</v>
      </c>
      <c r="AF3565" t="s">
        <v>120</v>
      </c>
      <c r="AG3565" t="s">
        <v>956</v>
      </c>
      <c r="AM3565" s="53"/>
      <c r="AN3565" t="s">
        <v>1830</v>
      </c>
      <c r="AV3565" s="8">
        <v>43474</v>
      </c>
      <c r="AW3565">
        <v>1</v>
      </c>
    </row>
    <row r="3566" spans="1:49" x14ac:dyDescent="0.25">
      <c r="A3566">
        <v>2</v>
      </c>
      <c r="C3566" t="s">
        <v>58</v>
      </c>
      <c r="G3566" s="1" t="s">
        <v>78</v>
      </c>
      <c r="I3566" s="1" t="s">
        <v>588</v>
      </c>
      <c r="J3566">
        <v>12</v>
      </c>
      <c r="K3566" t="s">
        <v>60</v>
      </c>
      <c r="W3566" s="1" t="s">
        <v>1185</v>
      </c>
      <c r="AB3566" t="s">
        <v>85</v>
      </c>
      <c r="AC3566" t="s">
        <v>1828</v>
      </c>
      <c r="AD3566" s="8">
        <v>43449</v>
      </c>
      <c r="AE3566" s="83" t="s">
        <v>1827</v>
      </c>
      <c r="AF3566" t="s">
        <v>170</v>
      </c>
      <c r="AG3566" t="s">
        <v>956</v>
      </c>
      <c r="AH3566" s="8">
        <v>43454</v>
      </c>
      <c r="AI3566">
        <v>26</v>
      </c>
      <c r="AJ3566">
        <v>1</v>
      </c>
      <c r="AK3566" s="53">
        <v>0.47916666666666669</v>
      </c>
      <c r="AL3566" s="8">
        <v>43468</v>
      </c>
      <c r="AM3566" s="53">
        <v>0.83333333333333337</v>
      </c>
      <c r="AO3566">
        <v>3</v>
      </c>
      <c r="AP3566">
        <v>21</v>
      </c>
      <c r="AQ3566" s="8">
        <v>43468</v>
      </c>
      <c r="AR3566" s="53">
        <v>0.83333333333333337</v>
      </c>
      <c r="AS3566" s="8">
        <v>43516</v>
      </c>
      <c r="AT3566" s="53">
        <v>0.83333333333333337</v>
      </c>
      <c r="AV3566" s="8">
        <v>43516</v>
      </c>
      <c r="AW3566">
        <v>0</v>
      </c>
    </row>
    <row r="3567" spans="1:49" x14ac:dyDescent="0.25">
      <c r="A3567">
        <v>1</v>
      </c>
      <c r="C3567" t="s">
        <v>201</v>
      </c>
      <c r="G3567" s="1" t="s">
        <v>78</v>
      </c>
      <c r="I3567" s="1" t="s">
        <v>588</v>
      </c>
      <c r="J3567">
        <v>12</v>
      </c>
      <c r="K3567" t="s">
        <v>60</v>
      </c>
      <c r="W3567" s="1" t="s">
        <v>1185</v>
      </c>
      <c r="AB3567" t="s">
        <v>85</v>
      </c>
      <c r="AC3567" t="s">
        <v>1832</v>
      </c>
      <c r="AD3567" s="8">
        <v>43447</v>
      </c>
      <c r="AE3567" s="83" t="s">
        <v>1824</v>
      </c>
      <c r="AF3567" t="s">
        <v>159</v>
      </c>
      <c r="AG3567" t="s">
        <v>956</v>
      </c>
      <c r="AM3567" s="53"/>
    </row>
    <row r="3568" spans="1:49" x14ac:dyDescent="0.25">
      <c r="A3568">
        <v>1</v>
      </c>
      <c r="C3568" t="s">
        <v>58</v>
      </c>
      <c r="G3568" s="1" t="s">
        <v>78</v>
      </c>
      <c r="I3568" s="1" t="s">
        <v>620</v>
      </c>
      <c r="J3568">
        <v>13</v>
      </c>
      <c r="K3568" t="s">
        <v>60</v>
      </c>
      <c r="W3568" s="1" t="s">
        <v>1186</v>
      </c>
      <c r="AB3568" t="s">
        <v>85</v>
      </c>
      <c r="AC3568" t="s">
        <v>1798</v>
      </c>
      <c r="AD3568" s="8">
        <v>43430</v>
      </c>
      <c r="AE3568" s="83" t="s">
        <v>1802</v>
      </c>
      <c r="AF3568" t="s">
        <v>124</v>
      </c>
      <c r="AG3568" t="s">
        <v>956</v>
      </c>
    </row>
    <row r="3569" spans="1:49" x14ac:dyDescent="0.25">
      <c r="A3569">
        <v>2</v>
      </c>
      <c r="C3569" t="s">
        <v>58</v>
      </c>
      <c r="G3569" s="1" t="s">
        <v>78</v>
      </c>
      <c r="I3569" s="1" t="s">
        <v>620</v>
      </c>
      <c r="J3569">
        <v>13</v>
      </c>
      <c r="K3569" t="s">
        <v>60</v>
      </c>
      <c r="W3569" s="1" t="s">
        <v>1186</v>
      </c>
      <c r="AB3569" t="s">
        <v>85</v>
      </c>
      <c r="AC3569" t="s">
        <v>1799</v>
      </c>
      <c r="AD3569" s="8">
        <v>43430</v>
      </c>
      <c r="AE3569" s="83" t="s">
        <v>1802</v>
      </c>
      <c r="AF3569" t="s">
        <v>157</v>
      </c>
      <c r="AG3569" t="s">
        <v>593</v>
      </c>
      <c r="AH3569" s="8">
        <v>43430</v>
      </c>
      <c r="AI3569">
        <v>32</v>
      </c>
      <c r="AJ3569">
        <v>1</v>
      </c>
      <c r="AK3569" s="53">
        <v>0.63194444444444442</v>
      </c>
      <c r="AL3569" s="8">
        <v>43439</v>
      </c>
      <c r="AM3569" s="53">
        <v>0.83333333333333337</v>
      </c>
      <c r="AN3569" t="s">
        <v>1806</v>
      </c>
      <c r="AO3569">
        <v>3</v>
      </c>
      <c r="AP3569">
        <v>3</v>
      </c>
      <c r="AQ3569" s="8">
        <v>43439</v>
      </c>
      <c r="AR3569" s="53">
        <v>0.83333333333333337</v>
      </c>
      <c r="AS3569" s="8">
        <v>43483</v>
      </c>
      <c r="AT3569" s="53">
        <v>0.85416666666666663</v>
      </c>
      <c r="AV3569" s="8">
        <v>43483</v>
      </c>
      <c r="AW3569">
        <v>0</v>
      </c>
    </row>
    <row r="3570" spans="1:49" x14ac:dyDescent="0.25">
      <c r="A3570">
        <v>3</v>
      </c>
      <c r="C3570" t="s">
        <v>58</v>
      </c>
      <c r="G3570" s="1" t="s">
        <v>78</v>
      </c>
      <c r="I3570" s="1" t="s">
        <v>620</v>
      </c>
      <c r="J3570">
        <v>13</v>
      </c>
      <c r="K3570" t="s">
        <v>60</v>
      </c>
      <c r="W3570" s="1" t="s">
        <v>1186</v>
      </c>
      <c r="AB3570" t="s">
        <v>85</v>
      </c>
      <c r="AC3570" t="s">
        <v>1810</v>
      </c>
      <c r="AD3570" s="8">
        <v>43431</v>
      </c>
      <c r="AE3570" s="83" t="s">
        <v>1770</v>
      </c>
      <c r="AF3570" t="s">
        <v>289</v>
      </c>
      <c r="AG3570" t="s">
        <v>956</v>
      </c>
      <c r="AK3570" s="53"/>
      <c r="AN3570" t="s">
        <v>1811</v>
      </c>
      <c r="AV3570" s="8">
        <v>43431</v>
      </c>
      <c r="AW3570">
        <v>0</v>
      </c>
    </row>
    <row r="3571" spans="1:49" x14ac:dyDescent="0.25">
      <c r="A3571">
        <v>4</v>
      </c>
      <c r="C3571" t="s">
        <v>58</v>
      </c>
      <c r="G3571" s="1" t="s">
        <v>78</v>
      </c>
      <c r="I3571" s="1" t="s">
        <v>620</v>
      </c>
      <c r="J3571">
        <v>13</v>
      </c>
      <c r="K3571" t="s">
        <v>60</v>
      </c>
      <c r="W3571" s="1" t="s">
        <v>1186</v>
      </c>
      <c r="AB3571" t="s">
        <v>85</v>
      </c>
      <c r="AC3571" t="s">
        <v>1819</v>
      </c>
      <c r="AD3571" s="8">
        <v>43441</v>
      </c>
      <c r="AE3571" s="83" t="s">
        <v>1778</v>
      </c>
      <c r="AF3571" t="s">
        <v>169</v>
      </c>
      <c r="AG3571" t="s">
        <v>956</v>
      </c>
      <c r="AK3571" s="53"/>
      <c r="AN3571" t="s">
        <v>1820</v>
      </c>
      <c r="AV3571" s="8">
        <v>43442</v>
      </c>
      <c r="AW3571">
        <v>0</v>
      </c>
    </row>
    <row r="3572" spans="1:49" x14ac:dyDescent="0.25">
      <c r="A3572">
        <v>1</v>
      </c>
      <c r="C3572" t="s">
        <v>58</v>
      </c>
      <c r="G3572" s="1" t="s">
        <v>78</v>
      </c>
      <c r="I3572" s="1" t="s">
        <v>621</v>
      </c>
      <c r="J3572">
        <v>14</v>
      </c>
      <c r="K3572" t="s">
        <v>60</v>
      </c>
      <c r="W3572" s="1" t="s">
        <v>1187</v>
      </c>
      <c r="AB3572" t="s">
        <v>85</v>
      </c>
      <c r="AC3572" t="s">
        <v>1814</v>
      </c>
      <c r="AD3572" s="8">
        <v>43435</v>
      </c>
      <c r="AE3572" s="83" t="s">
        <v>1815</v>
      </c>
      <c r="AF3572" t="s">
        <v>247</v>
      </c>
      <c r="AG3572" t="s">
        <v>956</v>
      </c>
      <c r="AK3572" s="53"/>
      <c r="AN3572" t="s">
        <v>1812</v>
      </c>
      <c r="AV3572" s="8">
        <v>43444</v>
      </c>
      <c r="AW3572">
        <v>0</v>
      </c>
    </row>
    <row r="3573" spans="1:49" x14ac:dyDescent="0.25">
      <c r="A3573">
        <v>1</v>
      </c>
      <c r="C3573" t="s">
        <v>58</v>
      </c>
      <c r="G3573" s="1" t="s">
        <v>78</v>
      </c>
      <c r="I3573" s="1" t="s">
        <v>622</v>
      </c>
      <c r="J3573">
        <v>15</v>
      </c>
      <c r="K3573" t="s">
        <v>60</v>
      </c>
      <c r="W3573" s="1" t="s">
        <v>1188</v>
      </c>
      <c r="AB3573" t="s">
        <v>85</v>
      </c>
      <c r="AC3573" t="s">
        <v>1797</v>
      </c>
      <c r="AD3573" s="8">
        <v>43430</v>
      </c>
      <c r="AE3573" s="83" t="s">
        <v>1769</v>
      </c>
      <c r="AF3573" t="s">
        <v>146</v>
      </c>
      <c r="AG3573" t="s">
        <v>956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36908-61FC-4C6A-BB55-EB17A2B99FDD}">
  <dimension ref="A1:M165"/>
  <sheetViews>
    <sheetView topLeftCell="A85" workbookViewId="0">
      <selection activeCell="I161" sqref="I161"/>
    </sheetView>
  </sheetViews>
  <sheetFormatPr defaultColWidth="8.875" defaultRowHeight="15.75" x14ac:dyDescent="0.25"/>
  <cols>
    <col min="2" max="2" width="15.625" bestFit="1" customWidth="1"/>
    <col min="3" max="3" width="10.5" bestFit="1" customWidth="1"/>
    <col min="4" max="4" width="13.625" style="1" bestFit="1" customWidth="1"/>
    <col min="5" max="5" width="10.125" style="1" bestFit="1" customWidth="1"/>
    <col min="6" max="6" width="10.875" style="1" bestFit="1" customWidth="1"/>
    <col min="7" max="7" width="9.875" bestFit="1" customWidth="1"/>
    <col min="8" max="8" width="19.875" bestFit="1" customWidth="1"/>
    <col min="9" max="9" width="22.125" bestFit="1" customWidth="1"/>
    <col min="10" max="10" width="17.625" customWidth="1"/>
    <col min="12" max="12" width="15.375" bestFit="1" customWidth="1"/>
  </cols>
  <sheetData>
    <row r="1" spans="1:12" x14ac:dyDescent="0.25">
      <c r="A1" t="s">
        <v>44</v>
      </c>
      <c r="B1" t="s">
        <v>224</v>
      </c>
      <c r="C1" t="s">
        <v>10</v>
      </c>
      <c r="D1" s="1" t="s">
        <v>222</v>
      </c>
      <c r="E1" s="1" t="s">
        <v>221</v>
      </c>
      <c r="F1" s="1" t="s">
        <v>223</v>
      </c>
      <c r="G1" t="s">
        <v>446</v>
      </c>
      <c r="H1" s="1" t="s">
        <v>615</v>
      </c>
      <c r="I1" s="1" t="s">
        <v>614</v>
      </c>
      <c r="J1" t="s">
        <v>225</v>
      </c>
      <c r="K1" s="1" t="s">
        <v>227</v>
      </c>
      <c r="L1" s="1" t="s">
        <v>591</v>
      </c>
    </row>
    <row r="2" spans="1:12" x14ac:dyDescent="0.25">
      <c r="A2" t="s">
        <v>57</v>
      </c>
      <c r="B2" t="s">
        <v>58</v>
      </c>
      <c r="C2" t="s">
        <v>60</v>
      </c>
      <c r="D2" s="1" t="s">
        <v>87</v>
      </c>
      <c r="E2" s="1" t="s">
        <v>204</v>
      </c>
      <c r="F2" s="1" t="s">
        <v>226</v>
      </c>
      <c r="G2">
        <v>123</v>
      </c>
      <c r="J2">
        <v>45</v>
      </c>
      <c r="K2">
        <f t="shared" ref="K2:K28" si="0">SUM(G2:J2)</f>
        <v>168</v>
      </c>
    </row>
    <row r="3" spans="1:12" x14ac:dyDescent="0.25">
      <c r="A3" t="s">
        <v>57</v>
      </c>
      <c r="B3" t="s">
        <v>59</v>
      </c>
      <c r="C3" t="s">
        <v>60</v>
      </c>
      <c r="D3" s="1" t="s">
        <v>87</v>
      </c>
      <c r="E3" s="1" t="s">
        <v>204</v>
      </c>
      <c r="F3" s="1" t="s">
        <v>226</v>
      </c>
      <c r="G3">
        <v>64</v>
      </c>
      <c r="J3">
        <v>45</v>
      </c>
      <c r="K3">
        <f t="shared" si="0"/>
        <v>109</v>
      </c>
    </row>
    <row r="4" spans="1:12" x14ac:dyDescent="0.25">
      <c r="A4" t="s">
        <v>57</v>
      </c>
      <c r="B4" t="s">
        <v>58</v>
      </c>
      <c r="C4" t="s">
        <v>60</v>
      </c>
      <c r="D4" s="1" t="s">
        <v>87</v>
      </c>
      <c r="E4">
        <v>7</v>
      </c>
      <c r="F4" s="8">
        <v>43334</v>
      </c>
      <c r="G4">
        <v>208</v>
      </c>
      <c r="J4">
        <v>45</v>
      </c>
      <c r="K4">
        <f t="shared" si="0"/>
        <v>253</v>
      </c>
    </row>
    <row r="5" spans="1:12" x14ac:dyDescent="0.25">
      <c r="A5" t="s">
        <v>57</v>
      </c>
      <c r="B5" t="s">
        <v>59</v>
      </c>
      <c r="C5" t="s">
        <v>60</v>
      </c>
      <c r="D5" s="1" t="s">
        <v>87</v>
      </c>
      <c r="E5">
        <v>7</v>
      </c>
      <c r="F5" s="8">
        <v>43334</v>
      </c>
      <c r="G5">
        <v>69</v>
      </c>
      <c r="J5">
        <v>45</v>
      </c>
      <c r="K5">
        <f t="shared" si="0"/>
        <v>114</v>
      </c>
    </row>
    <row r="6" spans="1:12" x14ac:dyDescent="0.25">
      <c r="A6" s="9" t="s">
        <v>57</v>
      </c>
      <c r="B6" s="9" t="s">
        <v>58</v>
      </c>
      <c r="C6" s="9" t="s">
        <v>60</v>
      </c>
      <c r="D6" s="1" t="s">
        <v>87</v>
      </c>
      <c r="E6" s="9">
        <v>8</v>
      </c>
      <c r="F6" s="10">
        <v>43335</v>
      </c>
      <c r="G6">
        <v>200</v>
      </c>
      <c r="J6">
        <v>45</v>
      </c>
      <c r="K6">
        <f t="shared" si="0"/>
        <v>245</v>
      </c>
    </row>
    <row r="7" spans="1:12" x14ac:dyDescent="0.25">
      <c r="A7" s="9" t="s">
        <v>57</v>
      </c>
      <c r="B7" s="9" t="s">
        <v>59</v>
      </c>
      <c r="C7" s="9" t="s">
        <v>60</v>
      </c>
      <c r="D7" s="1" t="s">
        <v>87</v>
      </c>
      <c r="E7" s="9">
        <v>8</v>
      </c>
      <c r="F7" s="10">
        <v>43335</v>
      </c>
      <c r="G7">
        <v>78</v>
      </c>
      <c r="J7">
        <v>45</v>
      </c>
      <c r="K7">
        <f t="shared" si="0"/>
        <v>123</v>
      </c>
    </row>
    <row r="8" spans="1:12" x14ac:dyDescent="0.25">
      <c r="A8" t="s">
        <v>57</v>
      </c>
      <c r="B8" t="s">
        <v>58</v>
      </c>
      <c r="C8" t="s">
        <v>60</v>
      </c>
      <c r="D8" s="1" t="s">
        <v>87</v>
      </c>
      <c r="E8">
        <v>9</v>
      </c>
      <c r="F8" s="8">
        <v>43336</v>
      </c>
      <c r="G8">
        <v>207</v>
      </c>
      <c r="J8">
        <v>45</v>
      </c>
      <c r="K8">
        <f t="shared" si="0"/>
        <v>252</v>
      </c>
    </row>
    <row r="9" spans="1:12" x14ac:dyDescent="0.25">
      <c r="A9" t="s">
        <v>57</v>
      </c>
      <c r="B9" t="s">
        <v>59</v>
      </c>
      <c r="C9" t="s">
        <v>60</v>
      </c>
      <c r="D9" s="1" t="s">
        <v>87</v>
      </c>
      <c r="E9">
        <v>9</v>
      </c>
      <c r="F9" s="8">
        <v>43336</v>
      </c>
      <c r="G9">
        <v>76</v>
      </c>
      <c r="J9">
        <v>45</v>
      </c>
      <c r="K9">
        <f t="shared" si="0"/>
        <v>121</v>
      </c>
    </row>
    <row r="10" spans="1:12" x14ac:dyDescent="0.25">
      <c r="A10" s="9" t="s">
        <v>57</v>
      </c>
      <c r="B10" s="9" t="s">
        <v>58</v>
      </c>
      <c r="C10" s="9" t="s">
        <v>60</v>
      </c>
      <c r="D10" s="1" t="s">
        <v>87</v>
      </c>
      <c r="E10" s="9">
        <v>10</v>
      </c>
      <c r="F10" s="10">
        <v>43337</v>
      </c>
      <c r="G10">
        <v>200</v>
      </c>
      <c r="J10">
        <v>45</v>
      </c>
      <c r="K10">
        <f t="shared" si="0"/>
        <v>245</v>
      </c>
    </row>
    <row r="11" spans="1:12" x14ac:dyDescent="0.25">
      <c r="A11" s="9" t="s">
        <v>57</v>
      </c>
      <c r="B11" s="9" t="s">
        <v>58</v>
      </c>
      <c r="C11" s="9" t="s">
        <v>60</v>
      </c>
      <c r="D11" s="1" t="s">
        <v>87</v>
      </c>
      <c r="E11" s="9">
        <v>10</v>
      </c>
      <c r="F11" s="10">
        <v>43337</v>
      </c>
      <c r="G11">
        <v>0</v>
      </c>
      <c r="J11">
        <v>45</v>
      </c>
      <c r="K11">
        <f t="shared" si="0"/>
        <v>45</v>
      </c>
    </row>
    <row r="12" spans="1:12" x14ac:dyDescent="0.25">
      <c r="A12" s="9" t="s">
        <v>57</v>
      </c>
      <c r="B12" s="9" t="s">
        <v>59</v>
      </c>
      <c r="C12" s="9" t="s">
        <v>60</v>
      </c>
      <c r="D12" s="1" t="s">
        <v>87</v>
      </c>
      <c r="E12" s="9">
        <v>10</v>
      </c>
      <c r="F12" s="10">
        <v>43337</v>
      </c>
      <c r="G12">
        <v>60</v>
      </c>
      <c r="J12">
        <v>45</v>
      </c>
      <c r="K12">
        <f t="shared" si="0"/>
        <v>105</v>
      </c>
    </row>
    <row r="13" spans="1:12" x14ac:dyDescent="0.25">
      <c r="A13" s="14" t="s">
        <v>57</v>
      </c>
      <c r="B13" s="14" t="s">
        <v>58</v>
      </c>
      <c r="C13" s="14" t="s">
        <v>60</v>
      </c>
      <c r="D13" s="15" t="s">
        <v>87</v>
      </c>
      <c r="E13" s="14">
        <v>11</v>
      </c>
      <c r="F13" s="16">
        <v>43338</v>
      </c>
      <c r="G13">
        <v>194</v>
      </c>
      <c r="H13">
        <v>60</v>
      </c>
      <c r="J13">
        <v>45</v>
      </c>
      <c r="K13">
        <f t="shared" si="0"/>
        <v>299</v>
      </c>
    </row>
    <row r="14" spans="1:12" x14ac:dyDescent="0.25">
      <c r="A14" s="14" t="s">
        <v>57</v>
      </c>
      <c r="B14" s="14" t="s">
        <v>59</v>
      </c>
      <c r="C14" s="14" t="s">
        <v>60</v>
      </c>
      <c r="D14" s="15" t="s">
        <v>87</v>
      </c>
      <c r="E14" s="14">
        <v>11</v>
      </c>
      <c r="F14" s="16">
        <v>43338</v>
      </c>
      <c r="G14">
        <v>64</v>
      </c>
      <c r="J14">
        <v>45</v>
      </c>
      <c r="K14">
        <f t="shared" si="0"/>
        <v>109</v>
      </c>
    </row>
    <row r="15" spans="1:12" x14ac:dyDescent="0.25">
      <c r="A15" s="9" t="s">
        <v>57</v>
      </c>
      <c r="B15" s="9" t="s">
        <v>58</v>
      </c>
      <c r="C15" s="9" t="s">
        <v>60</v>
      </c>
      <c r="D15" s="1" t="s">
        <v>87</v>
      </c>
      <c r="E15" s="9">
        <v>12</v>
      </c>
      <c r="F15" s="10">
        <v>43339</v>
      </c>
      <c r="G15">
        <v>150</v>
      </c>
      <c r="H15">
        <v>60</v>
      </c>
      <c r="J15">
        <v>65</v>
      </c>
      <c r="K15">
        <f t="shared" si="0"/>
        <v>275</v>
      </c>
    </row>
    <row r="16" spans="1:12" x14ac:dyDescent="0.25">
      <c r="A16" s="9" t="s">
        <v>57</v>
      </c>
      <c r="B16" s="9" t="s">
        <v>59</v>
      </c>
      <c r="C16" s="9" t="s">
        <v>60</v>
      </c>
      <c r="D16" s="1" t="s">
        <v>87</v>
      </c>
      <c r="E16" s="9">
        <v>12</v>
      </c>
      <c r="F16" s="10">
        <v>43339</v>
      </c>
      <c r="G16">
        <v>57</v>
      </c>
      <c r="J16">
        <v>65</v>
      </c>
      <c r="K16">
        <f t="shared" si="0"/>
        <v>122</v>
      </c>
    </row>
    <row r="17" spans="1:12" x14ac:dyDescent="0.25">
      <c r="A17" t="s">
        <v>57</v>
      </c>
      <c r="B17" t="s">
        <v>58</v>
      </c>
      <c r="C17" t="s">
        <v>60</v>
      </c>
      <c r="D17" s="1" t="s">
        <v>87</v>
      </c>
      <c r="E17">
        <v>13</v>
      </c>
      <c r="F17" s="8">
        <v>43340</v>
      </c>
      <c r="G17">
        <v>150</v>
      </c>
      <c r="H17">
        <v>60</v>
      </c>
      <c r="K17">
        <f t="shared" si="0"/>
        <v>210</v>
      </c>
    </row>
    <row r="18" spans="1:12" x14ac:dyDescent="0.25">
      <c r="A18" t="s">
        <v>57</v>
      </c>
      <c r="B18" t="s">
        <v>59</v>
      </c>
      <c r="C18" t="s">
        <v>60</v>
      </c>
      <c r="D18" s="1" t="s">
        <v>87</v>
      </c>
      <c r="E18">
        <v>13</v>
      </c>
      <c r="F18" s="8">
        <v>43340</v>
      </c>
      <c r="G18">
        <v>67</v>
      </c>
      <c r="K18">
        <f t="shared" si="0"/>
        <v>67</v>
      </c>
    </row>
    <row r="19" spans="1:12" x14ac:dyDescent="0.25">
      <c r="A19" s="9" t="s">
        <v>57</v>
      </c>
      <c r="B19" s="9" t="s">
        <v>58</v>
      </c>
      <c r="C19" s="9" t="s">
        <v>60</v>
      </c>
      <c r="D19" s="1" t="s">
        <v>87</v>
      </c>
      <c r="E19" s="9">
        <v>14</v>
      </c>
      <c r="F19" s="10">
        <v>43341</v>
      </c>
      <c r="G19">
        <v>204</v>
      </c>
      <c r="H19">
        <v>60</v>
      </c>
      <c r="J19">
        <v>45</v>
      </c>
      <c r="K19">
        <f t="shared" si="0"/>
        <v>309</v>
      </c>
    </row>
    <row r="20" spans="1:12" x14ac:dyDescent="0.25">
      <c r="A20" s="9" t="s">
        <v>57</v>
      </c>
      <c r="B20" s="9" t="s">
        <v>59</v>
      </c>
      <c r="C20" s="9" t="s">
        <v>60</v>
      </c>
      <c r="D20" s="1" t="s">
        <v>87</v>
      </c>
      <c r="E20" s="9">
        <v>14</v>
      </c>
      <c r="F20" s="10">
        <v>43341</v>
      </c>
      <c r="G20">
        <v>57</v>
      </c>
      <c r="J20">
        <v>45</v>
      </c>
      <c r="K20">
        <f t="shared" si="0"/>
        <v>102</v>
      </c>
    </row>
    <row r="21" spans="1:12" x14ac:dyDescent="0.25">
      <c r="A21" t="s">
        <v>57</v>
      </c>
      <c r="B21" t="s">
        <v>58</v>
      </c>
      <c r="C21" t="s">
        <v>60</v>
      </c>
      <c r="D21" s="1" t="s">
        <v>87</v>
      </c>
      <c r="E21">
        <v>15</v>
      </c>
      <c r="F21" s="8">
        <v>43342</v>
      </c>
      <c r="G21">
        <v>185</v>
      </c>
      <c r="H21">
        <v>60</v>
      </c>
      <c r="J21">
        <v>45</v>
      </c>
      <c r="K21">
        <f t="shared" si="0"/>
        <v>290</v>
      </c>
    </row>
    <row r="22" spans="1:12" x14ac:dyDescent="0.25">
      <c r="A22" t="s">
        <v>57</v>
      </c>
      <c r="B22" t="s">
        <v>59</v>
      </c>
      <c r="C22" t="s">
        <v>60</v>
      </c>
      <c r="D22" s="1" t="s">
        <v>87</v>
      </c>
      <c r="E22">
        <v>15</v>
      </c>
      <c r="F22" s="8">
        <v>43342</v>
      </c>
      <c r="G22">
        <v>45</v>
      </c>
      <c r="J22">
        <v>45</v>
      </c>
      <c r="K22">
        <f t="shared" si="0"/>
        <v>90</v>
      </c>
    </row>
    <row r="23" spans="1:12" x14ac:dyDescent="0.25">
      <c r="A23" s="9" t="s">
        <v>57</v>
      </c>
      <c r="B23" s="9" t="s">
        <v>58</v>
      </c>
      <c r="C23" s="9" t="s">
        <v>60</v>
      </c>
      <c r="D23" s="1" t="s">
        <v>87</v>
      </c>
      <c r="E23" s="9">
        <v>16</v>
      </c>
      <c r="F23" s="10">
        <v>43343</v>
      </c>
      <c r="H23">
        <v>34</v>
      </c>
      <c r="K23">
        <f t="shared" si="0"/>
        <v>34</v>
      </c>
    </row>
    <row r="24" spans="1:12" x14ac:dyDescent="0.25">
      <c r="A24" s="9" t="s">
        <v>57</v>
      </c>
      <c r="B24" s="9" t="s">
        <v>59</v>
      </c>
      <c r="C24" s="9" t="s">
        <v>60</v>
      </c>
      <c r="D24" s="1" t="s">
        <v>87</v>
      </c>
      <c r="E24" s="9">
        <v>16</v>
      </c>
      <c r="F24" s="10">
        <v>43343</v>
      </c>
      <c r="H24">
        <v>32</v>
      </c>
      <c r="K24">
        <f t="shared" si="0"/>
        <v>32</v>
      </c>
    </row>
    <row r="25" spans="1:12" x14ac:dyDescent="0.25">
      <c r="A25" s="34" t="s">
        <v>57</v>
      </c>
      <c r="B25" s="1" t="s">
        <v>58</v>
      </c>
      <c r="C25" t="s">
        <v>60</v>
      </c>
      <c r="D25" s="1" t="s">
        <v>87</v>
      </c>
      <c r="E25" s="1" t="s">
        <v>184</v>
      </c>
      <c r="F25" s="1" t="s">
        <v>63</v>
      </c>
      <c r="G25">
        <v>102</v>
      </c>
      <c r="J25">
        <v>64</v>
      </c>
      <c r="K25">
        <f t="shared" si="0"/>
        <v>166</v>
      </c>
    </row>
    <row r="26" spans="1:12" x14ac:dyDescent="0.25">
      <c r="A26" s="34" t="s">
        <v>57</v>
      </c>
      <c r="B26" s="1" t="s">
        <v>59</v>
      </c>
      <c r="C26" t="s">
        <v>60</v>
      </c>
      <c r="D26" s="1" t="s">
        <v>87</v>
      </c>
      <c r="E26" s="1" t="s">
        <v>184</v>
      </c>
      <c r="F26" s="1" t="s">
        <v>63</v>
      </c>
      <c r="J26">
        <v>26</v>
      </c>
      <c r="K26">
        <f t="shared" si="0"/>
        <v>26</v>
      </c>
    </row>
    <row r="27" spans="1:12" x14ac:dyDescent="0.25">
      <c r="A27" s="34" t="s">
        <v>57</v>
      </c>
      <c r="B27" s="1" t="s">
        <v>58</v>
      </c>
      <c r="C27" t="s">
        <v>60</v>
      </c>
      <c r="D27" s="1" t="s">
        <v>187</v>
      </c>
      <c r="E27" s="1" t="s">
        <v>180</v>
      </c>
      <c r="F27" s="1" t="s">
        <v>63</v>
      </c>
      <c r="H27">
        <v>30</v>
      </c>
      <c r="K27">
        <f t="shared" si="0"/>
        <v>30</v>
      </c>
    </row>
    <row r="28" spans="1:12" x14ac:dyDescent="0.25">
      <c r="A28" s="34" t="s">
        <v>194</v>
      </c>
      <c r="B28" s="1" t="s">
        <v>589</v>
      </c>
      <c r="C28" s="1" t="s">
        <v>60</v>
      </c>
      <c r="D28" s="1" t="s">
        <v>187</v>
      </c>
      <c r="E28" s="1" t="s">
        <v>180</v>
      </c>
      <c r="F28" s="1" t="s">
        <v>63</v>
      </c>
      <c r="H28">
        <v>2</v>
      </c>
      <c r="K28">
        <f t="shared" si="0"/>
        <v>2</v>
      </c>
    </row>
    <row r="29" spans="1:12" x14ac:dyDescent="0.25">
      <c r="A29" s="34" t="s">
        <v>194</v>
      </c>
      <c r="B29" s="1" t="s">
        <v>590</v>
      </c>
      <c r="C29" s="1" t="s">
        <v>58</v>
      </c>
      <c r="D29" s="1" t="s">
        <v>187</v>
      </c>
      <c r="E29" s="1" t="s">
        <v>180</v>
      </c>
      <c r="F29" s="1" t="s">
        <v>63</v>
      </c>
      <c r="L29">
        <v>3</v>
      </c>
    </row>
    <row r="30" spans="1:12" x14ac:dyDescent="0.25">
      <c r="A30" s="34" t="s">
        <v>57</v>
      </c>
      <c r="B30" s="1" t="s">
        <v>201</v>
      </c>
      <c r="C30" t="s">
        <v>60</v>
      </c>
      <c r="D30" s="1" t="s">
        <v>187</v>
      </c>
      <c r="F30" s="1" t="s">
        <v>64</v>
      </c>
      <c r="H30">
        <v>46</v>
      </c>
    </row>
    <row r="31" spans="1:12" x14ac:dyDescent="0.25">
      <c r="A31" s="34" t="s">
        <v>57</v>
      </c>
      <c r="B31" s="1" t="s">
        <v>59</v>
      </c>
      <c r="C31" t="s">
        <v>60</v>
      </c>
      <c r="D31" s="1" t="s">
        <v>87</v>
      </c>
      <c r="F31" s="1" t="s">
        <v>64</v>
      </c>
      <c r="H31">
        <v>14</v>
      </c>
    </row>
    <row r="32" spans="1:12" x14ac:dyDescent="0.25">
      <c r="A32" s="34" t="s">
        <v>194</v>
      </c>
      <c r="B32" s="1" t="s">
        <v>589</v>
      </c>
      <c r="C32" s="1" t="s">
        <v>60</v>
      </c>
      <c r="D32" s="1" t="s">
        <v>187</v>
      </c>
      <c r="F32" s="1" t="s">
        <v>64</v>
      </c>
      <c r="H32">
        <v>8</v>
      </c>
    </row>
    <row r="33" spans="1:12" x14ac:dyDescent="0.25">
      <c r="A33" s="34" t="s">
        <v>57</v>
      </c>
      <c r="B33" s="1" t="s">
        <v>592</v>
      </c>
      <c r="C33" s="1" t="s">
        <v>60</v>
      </c>
      <c r="D33" s="1" t="s">
        <v>187</v>
      </c>
      <c r="F33" s="1" t="s">
        <v>64</v>
      </c>
      <c r="H33">
        <v>4</v>
      </c>
    </row>
    <row r="34" spans="1:12" x14ac:dyDescent="0.25">
      <c r="A34" s="34" t="s">
        <v>194</v>
      </c>
      <c r="B34" s="1" t="s">
        <v>201</v>
      </c>
      <c r="C34" s="1" t="s">
        <v>590</v>
      </c>
      <c r="D34" s="1" t="s">
        <v>187</v>
      </c>
      <c r="F34" s="1" t="s">
        <v>64</v>
      </c>
      <c r="H34">
        <v>1</v>
      </c>
      <c r="L34">
        <v>7</v>
      </c>
    </row>
    <row r="35" spans="1:12" x14ac:dyDescent="0.25">
      <c r="A35" s="34" t="s">
        <v>57</v>
      </c>
      <c r="B35" s="1" t="s">
        <v>58</v>
      </c>
      <c r="C35" t="s">
        <v>60</v>
      </c>
      <c r="D35" s="1" t="s">
        <v>187</v>
      </c>
      <c r="F35" s="1" t="s">
        <v>65</v>
      </c>
      <c r="I35">
        <v>29</v>
      </c>
    </row>
    <row r="36" spans="1:12" x14ac:dyDescent="0.25">
      <c r="A36" s="34" t="s">
        <v>57</v>
      </c>
      <c r="B36" s="1" t="s">
        <v>59</v>
      </c>
      <c r="C36" t="s">
        <v>60</v>
      </c>
      <c r="D36" s="1" t="s">
        <v>187</v>
      </c>
      <c r="F36" s="1" t="s">
        <v>65</v>
      </c>
      <c r="I36">
        <v>16</v>
      </c>
    </row>
    <row r="37" spans="1:12" x14ac:dyDescent="0.25">
      <c r="A37" s="34" t="s">
        <v>194</v>
      </c>
      <c r="B37" s="1" t="s">
        <v>589</v>
      </c>
      <c r="C37" s="1" t="s">
        <v>60</v>
      </c>
      <c r="D37" s="1" t="s">
        <v>187</v>
      </c>
      <c r="F37" s="1" t="s">
        <v>65</v>
      </c>
      <c r="H37">
        <v>34</v>
      </c>
    </row>
    <row r="38" spans="1:12" x14ac:dyDescent="0.25">
      <c r="A38" s="34" t="s">
        <v>57</v>
      </c>
      <c r="B38" s="1" t="s">
        <v>592</v>
      </c>
      <c r="C38" s="1" t="s">
        <v>60</v>
      </c>
      <c r="D38" s="1" t="s">
        <v>187</v>
      </c>
      <c r="F38" s="1" t="s">
        <v>65</v>
      </c>
      <c r="I38">
        <v>1</v>
      </c>
    </row>
    <row r="39" spans="1:12" x14ac:dyDescent="0.25">
      <c r="A39" s="34" t="s">
        <v>57</v>
      </c>
      <c r="B39" s="1" t="s">
        <v>613</v>
      </c>
      <c r="C39" s="1" t="s">
        <v>60</v>
      </c>
      <c r="D39" s="1" t="s">
        <v>187</v>
      </c>
      <c r="F39" s="1" t="s">
        <v>65</v>
      </c>
      <c r="I39">
        <v>2</v>
      </c>
    </row>
    <row r="40" spans="1:12" x14ac:dyDescent="0.25">
      <c r="A40" s="34" t="s">
        <v>194</v>
      </c>
      <c r="B40" s="1" t="s">
        <v>590</v>
      </c>
      <c r="C40" s="1" t="s">
        <v>60</v>
      </c>
      <c r="D40" s="1" t="s">
        <v>187</v>
      </c>
      <c r="F40" s="1" t="s">
        <v>65</v>
      </c>
      <c r="L40">
        <v>1</v>
      </c>
    </row>
    <row r="41" spans="1:12" x14ac:dyDescent="0.25">
      <c r="A41" s="34" t="s">
        <v>57</v>
      </c>
      <c r="B41" s="1" t="s">
        <v>58</v>
      </c>
      <c r="C41" s="1" t="s">
        <v>60</v>
      </c>
      <c r="D41" s="1" t="s">
        <v>87</v>
      </c>
      <c r="F41" s="1" t="s">
        <v>66</v>
      </c>
      <c r="I41">
        <v>49</v>
      </c>
    </row>
    <row r="42" spans="1:12" x14ac:dyDescent="0.25">
      <c r="A42" s="34" t="s">
        <v>57</v>
      </c>
      <c r="B42" s="1" t="s">
        <v>616</v>
      </c>
      <c r="C42" s="1" t="s">
        <v>60</v>
      </c>
      <c r="D42" s="1" t="s">
        <v>187</v>
      </c>
      <c r="F42" s="1" t="s">
        <v>66</v>
      </c>
      <c r="H42">
        <v>28</v>
      </c>
    </row>
    <row r="43" spans="1:12" x14ac:dyDescent="0.25">
      <c r="A43" s="34" t="s">
        <v>57</v>
      </c>
      <c r="B43" s="1" t="s">
        <v>617</v>
      </c>
      <c r="C43" s="1" t="s">
        <v>60</v>
      </c>
      <c r="D43" s="1" t="s">
        <v>187</v>
      </c>
      <c r="F43" s="1" t="s">
        <v>66</v>
      </c>
      <c r="I43">
        <v>9</v>
      </c>
    </row>
    <row r="44" spans="1:12" x14ac:dyDescent="0.25">
      <c r="A44" s="34" t="s">
        <v>57</v>
      </c>
      <c r="B44" s="1" t="s">
        <v>59</v>
      </c>
      <c r="C44" s="1" t="s">
        <v>60</v>
      </c>
      <c r="D44" s="1" t="s">
        <v>87</v>
      </c>
      <c r="F44" s="1" t="s">
        <v>66</v>
      </c>
      <c r="J44">
        <v>12</v>
      </c>
    </row>
    <row r="45" spans="1:12" x14ac:dyDescent="0.25">
      <c r="A45" s="34" t="s">
        <v>57</v>
      </c>
      <c r="B45" s="1" t="s">
        <v>592</v>
      </c>
      <c r="C45" s="1" t="s">
        <v>60</v>
      </c>
      <c r="D45" s="1" t="s">
        <v>187</v>
      </c>
      <c r="F45" s="1" t="s">
        <v>66</v>
      </c>
      <c r="J45">
        <v>3</v>
      </c>
    </row>
    <row r="46" spans="1:12" x14ac:dyDescent="0.25">
      <c r="A46" s="34" t="s">
        <v>194</v>
      </c>
      <c r="B46" s="1" t="s">
        <v>196</v>
      </c>
      <c r="C46" s="1" t="s">
        <v>60</v>
      </c>
      <c r="D46" s="1" t="s">
        <v>187</v>
      </c>
      <c r="F46" s="1" t="s">
        <v>66</v>
      </c>
      <c r="J46">
        <v>6</v>
      </c>
    </row>
    <row r="47" spans="1:12" x14ac:dyDescent="0.25">
      <c r="A47" s="34" t="s">
        <v>194</v>
      </c>
      <c r="B47" s="1" t="s">
        <v>618</v>
      </c>
      <c r="C47" s="1" t="s">
        <v>60</v>
      </c>
      <c r="D47" s="1" t="s">
        <v>187</v>
      </c>
      <c r="F47" s="1" t="s">
        <v>66</v>
      </c>
      <c r="J47">
        <v>7</v>
      </c>
    </row>
    <row r="48" spans="1:12" x14ac:dyDescent="0.25">
      <c r="A48" s="34" t="s">
        <v>194</v>
      </c>
      <c r="B48" s="1" t="s">
        <v>207</v>
      </c>
      <c r="C48" s="1" t="s">
        <v>60</v>
      </c>
      <c r="D48" s="1" t="s">
        <v>187</v>
      </c>
      <c r="F48" s="1" t="s">
        <v>66</v>
      </c>
      <c r="J48">
        <v>9</v>
      </c>
    </row>
    <row r="49" spans="1:12" x14ac:dyDescent="0.25">
      <c r="A49" s="34" t="s">
        <v>194</v>
      </c>
      <c r="B49" s="1" t="s">
        <v>201</v>
      </c>
      <c r="C49" t="s">
        <v>619</v>
      </c>
      <c r="D49" s="1" t="s">
        <v>187</v>
      </c>
      <c r="F49" s="1" t="s">
        <v>66</v>
      </c>
      <c r="L49">
        <v>2</v>
      </c>
    </row>
    <row r="50" spans="1:12" x14ac:dyDescent="0.25">
      <c r="A50" s="34" t="s">
        <v>57</v>
      </c>
      <c r="B50" s="1" t="s">
        <v>58</v>
      </c>
      <c r="C50" s="1" t="s">
        <v>60</v>
      </c>
      <c r="D50" s="1" t="s">
        <v>87</v>
      </c>
      <c r="F50" s="1" t="s">
        <v>67</v>
      </c>
      <c r="J50">
        <v>23</v>
      </c>
    </row>
    <row r="51" spans="1:12" x14ac:dyDescent="0.25">
      <c r="A51" s="34" t="s">
        <v>57</v>
      </c>
      <c r="B51" s="1" t="s">
        <v>58</v>
      </c>
      <c r="C51" s="1" t="s">
        <v>60</v>
      </c>
      <c r="D51" s="1" t="s">
        <v>187</v>
      </c>
      <c r="F51" s="1" t="s">
        <v>67</v>
      </c>
      <c r="I51">
        <v>105</v>
      </c>
    </row>
    <row r="52" spans="1:12" x14ac:dyDescent="0.25">
      <c r="A52" s="34" t="s">
        <v>57</v>
      </c>
      <c r="B52" s="1" t="s">
        <v>59</v>
      </c>
      <c r="C52" s="1" t="s">
        <v>60</v>
      </c>
      <c r="D52" s="1" t="s">
        <v>87</v>
      </c>
      <c r="F52" s="1" t="s">
        <v>67</v>
      </c>
      <c r="J52">
        <v>8</v>
      </c>
    </row>
    <row r="53" spans="1:12" x14ac:dyDescent="0.25">
      <c r="A53" s="34" t="s">
        <v>57</v>
      </c>
      <c r="B53" s="1" t="s">
        <v>59</v>
      </c>
      <c r="C53" s="1" t="s">
        <v>60</v>
      </c>
      <c r="D53" s="1" t="s">
        <v>187</v>
      </c>
      <c r="F53" s="1" t="s">
        <v>67</v>
      </c>
      <c r="J53">
        <v>7</v>
      </c>
    </row>
    <row r="54" spans="1:12" x14ac:dyDescent="0.25">
      <c r="A54" s="34" t="s">
        <v>194</v>
      </c>
      <c r="B54" s="1" t="s">
        <v>196</v>
      </c>
      <c r="C54" s="1" t="s">
        <v>60</v>
      </c>
      <c r="D54" s="1" t="s">
        <v>187</v>
      </c>
      <c r="F54" s="1" t="s">
        <v>67</v>
      </c>
      <c r="J54">
        <v>10</v>
      </c>
    </row>
    <row r="55" spans="1:12" x14ac:dyDescent="0.25">
      <c r="A55" s="34" t="s">
        <v>194</v>
      </c>
      <c r="B55" s="1" t="s">
        <v>618</v>
      </c>
      <c r="C55" s="1" t="s">
        <v>60</v>
      </c>
      <c r="D55" s="1" t="s">
        <v>187</v>
      </c>
      <c r="F55" s="1" t="s">
        <v>67</v>
      </c>
      <c r="J55">
        <v>14</v>
      </c>
    </row>
    <row r="56" spans="1:12" x14ac:dyDescent="0.25">
      <c r="A56" s="34" t="s">
        <v>194</v>
      </c>
      <c r="B56" s="1" t="s">
        <v>207</v>
      </c>
      <c r="C56" s="1" t="s">
        <v>60</v>
      </c>
      <c r="D56" s="1" t="s">
        <v>187</v>
      </c>
      <c r="F56" s="1" t="s">
        <v>67</v>
      </c>
      <c r="J56">
        <v>5</v>
      </c>
    </row>
    <row r="57" spans="1:12" x14ac:dyDescent="0.25">
      <c r="A57" s="34" t="s">
        <v>194</v>
      </c>
      <c r="B57" s="1" t="s">
        <v>201</v>
      </c>
      <c r="C57" t="s">
        <v>619</v>
      </c>
      <c r="D57" s="1" t="s">
        <v>187</v>
      </c>
      <c r="F57" s="1" t="s">
        <v>67</v>
      </c>
      <c r="L57">
        <v>4</v>
      </c>
    </row>
    <row r="58" spans="1:12" x14ac:dyDescent="0.25">
      <c r="A58" s="34" t="s">
        <v>57</v>
      </c>
      <c r="B58" s="1" t="s">
        <v>58</v>
      </c>
      <c r="C58" s="1" t="s">
        <v>60</v>
      </c>
      <c r="D58" s="1" t="s">
        <v>87</v>
      </c>
      <c r="F58" s="1" t="s">
        <v>68</v>
      </c>
      <c r="G58">
        <v>64</v>
      </c>
      <c r="I58">
        <v>40</v>
      </c>
    </row>
    <row r="59" spans="1:12" x14ac:dyDescent="0.25">
      <c r="A59" s="34" t="s">
        <v>57</v>
      </c>
      <c r="B59" s="1" t="s">
        <v>58</v>
      </c>
      <c r="C59" s="1" t="s">
        <v>60</v>
      </c>
      <c r="D59" s="1" t="s">
        <v>187</v>
      </c>
      <c r="F59" s="1" t="s">
        <v>68</v>
      </c>
      <c r="J59">
        <v>19</v>
      </c>
    </row>
    <row r="60" spans="1:12" x14ac:dyDescent="0.25">
      <c r="A60" s="34" t="s">
        <v>57</v>
      </c>
      <c r="B60" s="1" t="s">
        <v>59</v>
      </c>
      <c r="C60" s="1" t="s">
        <v>60</v>
      </c>
      <c r="D60" s="1" t="s">
        <v>87</v>
      </c>
      <c r="F60" s="1" t="s">
        <v>68</v>
      </c>
      <c r="J60">
        <v>8</v>
      </c>
    </row>
    <row r="61" spans="1:12" x14ac:dyDescent="0.25">
      <c r="A61" s="34" t="s">
        <v>57</v>
      </c>
      <c r="B61" s="1" t="s">
        <v>59</v>
      </c>
      <c r="C61" s="1" t="s">
        <v>60</v>
      </c>
      <c r="D61" s="1" t="s">
        <v>187</v>
      </c>
      <c r="F61" s="1" t="s">
        <v>68</v>
      </c>
      <c r="J61">
        <v>6</v>
      </c>
    </row>
    <row r="62" spans="1:12" x14ac:dyDescent="0.25">
      <c r="A62" s="34" t="s">
        <v>194</v>
      </c>
      <c r="B62" s="1" t="s">
        <v>196</v>
      </c>
      <c r="C62" s="1" t="s">
        <v>60</v>
      </c>
      <c r="D62" s="1" t="s">
        <v>187</v>
      </c>
      <c r="F62" s="1" t="s">
        <v>68</v>
      </c>
      <c r="J62">
        <v>8</v>
      </c>
    </row>
    <row r="63" spans="1:12" x14ac:dyDescent="0.25">
      <c r="A63" s="34" t="s">
        <v>194</v>
      </c>
      <c r="B63" s="1" t="s">
        <v>618</v>
      </c>
      <c r="C63" s="1" t="s">
        <v>60</v>
      </c>
      <c r="D63" s="1" t="s">
        <v>187</v>
      </c>
      <c r="F63" s="1" t="s">
        <v>68</v>
      </c>
      <c r="J63">
        <v>30</v>
      </c>
    </row>
    <row r="64" spans="1:12" x14ac:dyDescent="0.25">
      <c r="A64" s="34" t="s">
        <v>194</v>
      </c>
      <c r="B64" s="1" t="s">
        <v>207</v>
      </c>
      <c r="C64" s="1" t="s">
        <v>60</v>
      </c>
      <c r="D64" s="1" t="s">
        <v>187</v>
      </c>
      <c r="F64" s="1" t="s">
        <v>68</v>
      </c>
      <c r="J64">
        <v>4</v>
      </c>
    </row>
    <row r="65" spans="1:12" x14ac:dyDescent="0.25">
      <c r="A65" s="34" t="s">
        <v>194</v>
      </c>
      <c r="B65" s="1" t="s">
        <v>201</v>
      </c>
      <c r="C65" t="s">
        <v>619</v>
      </c>
      <c r="D65" s="1" t="s">
        <v>187</v>
      </c>
      <c r="F65" s="1" t="s">
        <v>68</v>
      </c>
      <c r="L65">
        <v>4</v>
      </c>
    </row>
    <row r="66" spans="1:12" x14ac:dyDescent="0.25">
      <c r="A66" s="34" t="s">
        <v>57</v>
      </c>
      <c r="B66" s="1" t="s">
        <v>58</v>
      </c>
      <c r="C66" s="1" t="s">
        <v>60</v>
      </c>
      <c r="D66" s="1" t="s">
        <v>87</v>
      </c>
      <c r="F66" s="1" t="s">
        <v>69</v>
      </c>
      <c r="J66">
        <v>9</v>
      </c>
    </row>
    <row r="67" spans="1:12" x14ac:dyDescent="0.25">
      <c r="A67" s="34" t="s">
        <v>57</v>
      </c>
      <c r="B67" s="1" t="s">
        <v>58</v>
      </c>
      <c r="C67" s="1" t="s">
        <v>60</v>
      </c>
      <c r="D67" s="1" t="s">
        <v>187</v>
      </c>
      <c r="F67" s="1" t="s">
        <v>69</v>
      </c>
      <c r="G67">
        <v>57</v>
      </c>
      <c r="I67">
        <v>32</v>
      </c>
    </row>
    <row r="68" spans="1:12" x14ac:dyDescent="0.25">
      <c r="A68" s="34" t="s">
        <v>57</v>
      </c>
      <c r="B68" s="1" t="s">
        <v>59</v>
      </c>
      <c r="C68" s="1" t="s">
        <v>60</v>
      </c>
      <c r="D68" s="1" t="s">
        <v>87</v>
      </c>
      <c r="F68" s="1" t="s">
        <v>69</v>
      </c>
      <c r="J68">
        <v>2</v>
      </c>
    </row>
    <row r="69" spans="1:12" x14ac:dyDescent="0.25">
      <c r="A69" s="34" t="s">
        <v>57</v>
      </c>
      <c r="B69" s="1" t="s">
        <v>59</v>
      </c>
      <c r="C69" s="1" t="s">
        <v>60</v>
      </c>
      <c r="D69" s="1" t="s">
        <v>187</v>
      </c>
      <c r="F69" s="1" t="s">
        <v>69</v>
      </c>
      <c r="J69">
        <v>4</v>
      </c>
    </row>
    <row r="70" spans="1:12" x14ac:dyDescent="0.25">
      <c r="A70" s="34" t="s">
        <v>194</v>
      </c>
      <c r="B70" s="1" t="s">
        <v>196</v>
      </c>
      <c r="C70" s="1" t="s">
        <v>60</v>
      </c>
      <c r="D70" s="1" t="s">
        <v>187</v>
      </c>
      <c r="F70" s="1" t="s">
        <v>69</v>
      </c>
      <c r="J70">
        <v>10</v>
      </c>
    </row>
    <row r="71" spans="1:12" x14ac:dyDescent="0.25">
      <c r="A71" s="34" t="s">
        <v>194</v>
      </c>
      <c r="B71" s="1" t="s">
        <v>618</v>
      </c>
      <c r="C71" s="1" t="s">
        <v>60</v>
      </c>
      <c r="D71" s="1" t="s">
        <v>187</v>
      </c>
      <c r="F71" s="1" t="s">
        <v>69</v>
      </c>
      <c r="J71">
        <v>21</v>
      </c>
    </row>
    <row r="72" spans="1:12" x14ac:dyDescent="0.25">
      <c r="A72" s="34" t="s">
        <v>194</v>
      </c>
      <c r="B72" s="1" t="s">
        <v>207</v>
      </c>
      <c r="C72" s="1" t="s">
        <v>60</v>
      </c>
      <c r="D72" s="1" t="s">
        <v>187</v>
      </c>
      <c r="F72" s="1" t="s">
        <v>69</v>
      </c>
      <c r="J72">
        <v>4</v>
      </c>
    </row>
    <row r="73" spans="1:12" x14ac:dyDescent="0.25">
      <c r="A73" s="34" t="s">
        <v>194</v>
      </c>
      <c r="B73" s="1" t="s">
        <v>201</v>
      </c>
      <c r="C73" t="s">
        <v>619</v>
      </c>
      <c r="D73" s="1" t="s">
        <v>187</v>
      </c>
      <c r="F73" s="1" t="s">
        <v>69</v>
      </c>
    </row>
    <row r="74" spans="1:12" x14ac:dyDescent="0.25">
      <c r="A74" s="34" t="s">
        <v>57</v>
      </c>
      <c r="B74" s="1" t="s">
        <v>58</v>
      </c>
      <c r="C74" s="1" t="s">
        <v>60</v>
      </c>
      <c r="D74" s="1" t="s">
        <v>187</v>
      </c>
      <c r="F74" s="1" t="s">
        <v>70</v>
      </c>
      <c r="G74">
        <v>65</v>
      </c>
      <c r="J74">
        <v>50</v>
      </c>
    </row>
    <row r="75" spans="1:12" x14ac:dyDescent="0.25">
      <c r="A75" s="34" t="s">
        <v>57</v>
      </c>
      <c r="B75" s="1" t="s">
        <v>59</v>
      </c>
      <c r="C75" s="1" t="s">
        <v>60</v>
      </c>
      <c r="D75" s="1" t="s">
        <v>87</v>
      </c>
      <c r="F75" s="1" t="s">
        <v>70</v>
      </c>
      <c r="J75">
        <v>6</v>
      </c>
    </row>
    <row r="76" spans="1:12" x14ac:dyDescent="0.25">
      <c r="A76" s="34" t="s">
        <v>57</v>
      </c>
      <c r="B76" s="1" t="s">
        <v>58</v>
      </c>
      <c r="C76" s="1" t="s">
        <v>60</v>
      </c>
      <c r="D76" s="1" t="s">
        <v>187</v>
      </c>
      <c r="F76" s="1" t="s">
        <v>71</v>
      </c>
      <c r="G76">
        <v>85</v>
      </c>
      <c r="J76">
        <v>50</v>
      </c>
    </row>
    <row r="77" spans="1:12" x14ac:dyDescent="0.25">
      <c r="A77" s="34" t="s">
        <v>57</v>
      </c>
      <c r="B77" s="1" t="s">
        <v>58</v>
      </c>
      <c r="C77" s="1" t="s">
        <v>60</v>
      </c>
      <c r="D77" s="1" t="s">
        <v>187</v>
      </c>
      <c r="F77" s="1" t="s">
        <v>72</v>
      </c>
      <c r="G77">
        <v>26</v>
      </c>
      <c r="J77">
        <v>50</v>
      </c>
    </row>
    <row r="78" spans="1:12" x14ac:dyDescent="0.25">
      <c r="A78" s="34" t="s">
        <v>57</v>
      </c>
      <c r="B78" s="1" t="s">
        <v>58</v>
      </c>
      <c r="C78" s="1" t="s">
        <v>60</v>
      </c>
      <c r="D78" s="1" t="s">
        <v>187</v>
      </c>
      <c r="F78" s="1" t="s">
        <v>73</v>
      </c>
      <c r="G78">
        <v>70</v>
      </c>
      <c r="J78">
        <v>50</v>
      </c>
    </row>
    <row r="79" spans="1:12" x14ac:dyDescent="0.25">
      <c r="A79" s="34" t="s">
        <v>57</v>
      </c>
      <c r="B79" s="1" t="s">
        <v>58</v>
      </c>
      <c r="C79" s="1" t="s">
        <v>60</v>
      </c>
      <c r="D79" s="1" t="s">
        <v>187</v>
      </c>
      <c r="F79" s="1" t="s">
        <v>74</v>
      </c>
      <c r="G79">
        <v>105</v>
      </c>
      <c r="J79">
        <v>57</v>
      </c>
    </row>
    <row r="80" spans="1:12" x14ac:dyDescent="0.25">
      <c r="A80" s="34" t="s">
        <v>57</v>
      </c>
      <c r="B80" s="1" t="s">
        <v>59</v>
      </c>
      <c r="C80" s="1" t="s">
        <v>60</v>
      </c>
      <c r="D80" s="1" t="s">
        <v>187</v>
      </c>
      <c r="F80" s="1" t="s">
        <v>74</v>
      </c>
      <c r="J80">
        <v>2</v>
      </c>
    </row>
    <row r="81" spans="1:10" x14ac:dyDescent="0.25">
      <c r="A81" s="34" t="s">
        <v>194</v>
      </c>
      <c r="B81" s="1" t="s">
        <v>207</v>
      </c>
      <c r="C81" s="1" t="s">
        <v>60</v>
      </c>
      <c r="D81" s="1" t="s">
        <v>187</v>
      </c>
      <c r="F81" s="1" t="s">
        <v>74</v>
      </c>
      <c r="J81">
        <v>5</v>
      </c>
    </row>
    <row r="82" spans="1:10" x14ac:dyDescent="0.25">
      <c r="A82" s="34" t="s">
        <v>194</v>
      </c>
      <c r="B82" s="1" t="s">
        <v>618</v>
      </c>
      <c r="C82" s="1" t="s">
        <v>60</v>
      </c>
      <c r="D82" s="1" t="s">
        <v>187</v>
      </c>
      <c r="F82" s="1" t="s">
        <v>74</v>
      </c>
      <c r="J82">
        <v>16</v>
      </c>
    </row>
    <row r="83" spans="1:10" x14ac:dyDescent="0.25">
      <c r="A83" s="34" t="s">
        <v>57</v>
      </c>
      <c r="B83" s="1" t="s">
        <v>58</v>
      </c>
      <c r="C83" s="1" t="s">
        <v>60</v>
      </c>
      <c r="D83" s="1" t="s">
        <v>187</v>
      </c>
      <c r="F83" s="1" t="s">
        <v>75</v>
      </c>
      <c r="G83">
        <v>105</v>
      </c>
      <c r="J83">
        <v>90</v>
      </c>
    </row>
    <row r="84" spans="1:10" x14ac:dyDescent="0.25">
      <c r="A84" s="34" t="s">
        <v>57</v>
      </c>
      <c r="B84" s="1" t="s">
        <v>59</v>
      </c>
      <c r="C84" s="1" t="s">
        <v>60</v>
      </c>
      <c r="D84" s="1" t="s">
        <v>187</v>
      </c>
      <c r="F84" s="1" t="s">
        <v>75</v>
      </c>
      <c r="J84">
        <v>5</v>
      </c>
    </row>
    <row r="85" spans="1:10" x14ac:dyDescent="0.25">
      <c r="A85" s="34" t="s">
        <v>194</v>
      </c>
      <c r="B85" s="1" t="s">
        <v>207</v>
      </c>
      <c r="C85" s="1" t="s">
        <v>60</v>
      </c>
      <c r="D85" s="1" t="s">
        <v>187</v>
      </c>
      <c r="F85" s="1" t="s">
        <v>75</v>
      </c>
      <c r="J85">
        <v>1</v>
      </c>
    </row>
    <row r="86" spans="1:10" x14ac:dyDescent="0.25">
      <c r="A86" s="34" t="s">
        <v>194</v>
      </c>
      <c r="B86" s="1" t="s">
        <v>618</v>
      </c>
      <c r="C86" s="1" t="s">
        <v>60</v>
      </c>
      <c r="D86" s="1" t="s">
        <v>187</v>
      </c>
      <c r="F86" s="1" t="s">
        <v>75</v>
      </c>
      <c r="J86">
        <v>16</v>
      </c>
    </row>
    <row r="87" spans="1:10" x14ac:dyDescent="0.25">
      <c r="A87" s="34" t="s">
        <v>57</v>
      </c>
      <c r="B87" s="1" t="s">
        <v>58</v>
      </c>
      <c r="C87" s="1" t="s">
        <v>60</v>
      </c>
      <c r="D87" s="1" t="s">
        <v>187</v>
      </c>
      <c r="F87" s="1" t="s">
        <v>76</v>
      </c>
      <c r="G87">
        <v>84</v>
      </c>
      <c r="J87">
        <v>90</v>
      </c>
    </row>
    <row r="88" spans="1:10" x14ac:dyDescent="0.25">
      <c r="A88" s="34" t="s">
        <v>57</v>
      </c>
      <c r="B88" s="1" t="s">
        <v>59</v>
      </c>
      <c r="C88" s="1" t="s">
        <v>60</v>
      </c>
      <c r="D88" s="1" t="s">
        <v>187</v>
      </c>
      <c r="F88" s="1" t="s">
        <v>76</v>
      </c>
      <c r="J88">
        <v>4</v>
      </c>
    </row>
    <row r="89" spans="1:10" x14ac:dyDescent="0.25">
      <c r="A89" s="34" t="s">
        <v>194</v>
      </c>
      <c r="B89" s="1" t="s">
        <v>207</v>
      </c>
      <c r="C89" s="1" t="s">
        <v>60</v>
      </c>
      <c r="D89" s="1" t="s">
        <v>187</v>
      </c>
      <c r="F89" s="1" t="s">
        <v>76</v>
      </c>
      <c r="J89">
        <v>3</v>
      </c>
    </row>
    <row r="90" spans="1:10" x14ac:dyDescent="0.25">
      <c r="A90" s="34" t="s">
        <v>194</v>
      </c>
      <c r="B90" s="1" t="s">
        <v>618</v>
      </c>
      <c r="C90" s="1" t="s">
        <v>60</v>
      </c>
      <c r="D90" s="1" t="s">
        <v>187</v>
      </c>
      <c r="F90" s="1" t="s">
        <v>76</v>
      </c>
      <c r="J90">
        <v>11</v>
      </c>
    </row>
    <row r="91" spans="1:10" x14ac:dyDescent="0.25">
      <c r="A91" s="34" t="s">
        <v>57</v>
      </c>
      <c r="B91" s="1" t="s">
        <v>58</v>
      </c>
      <c r="C91" s="1" t="s">
        <v>60</v>
      </c>
      <c r="D91" s="1" t="s">
        <v>187</v>
      </c>
      <c r="F91" s="1" t="s">
        <v>77</v>
      </c>
      <c r="G91">
        <v>49</v>
      </c>
      <c r="J91">
        <v>65</v>
      </c>
    </row>
    <row r="92" spans="1:10" x14ac:dyDescent="0.25">
      <c r="A92" s="34" t="s">
        <v>57</v>
      </c>
      <c r="B92" s="1" t="s">
        <v>59</v>
      </c>
      <c r="C92" s="1" t="s">
        <v>60</v>
      </c>
      <c r="D92" s="1" t="s">
        <v>187</v>
      </c>
      <c r="F92" s="1" t="s">
        <v>77</v>
      </c>
      <c r="J92">
        <v>1</v>
      </c>
    </row>
    <row r="93" spans="1:10" x14ac:dyDescent="0.25">
      <c r="A93" s="34" t="s">
        <v>194</v>
      </c>
      <c r="B93" s="1" t="s">
        <v>207</v>
      </c>
      <c r="C93" s="1" t="s">
        <v>60</v>
      </c>
      <c r="D93" s="1" t="s">
        <v>187</v>
      </c>
      <c r="F93" s="1" t="s">
        <v>77</v>
      </c>
      <c r="J93">
        <v>5</v>
      </c>
    </row>
    <row r="94" spans="1:10" x14ac:dyDescent="0.25">
      <c r="A94" s="34" t="s">
        <v>194</v>
      </c>
      <c r="B94" s="1" t="s">
        <v>618</v>
      </c>
      <c r="C94" s="1" t="s">
        <v>60</v>
      </c>
      <c r="D94" s="1" t="s">
        <v>187</v>
      </c>
      <c r="F94" s="1" t="s">
        <v>77</v>
      </c>
      <c r="J94">
        <v>16</v>
      </c>
    </row>
    <row r="95" spans="1:10" x14ac:dyDescent="0.25">
      <c r="A95" s="34" t="s">
        <v>57</v>
      </c>
      <c r="B95" s="1" t="s">
        <v>58</v>
      </c>
      <c r="C95" s="1" t="s">
        <v>60</v>
      </c>
      <c r="D95" s="1" t="s">
        <v>187</v>
      </c>
      <c r="F95" s="1" t="s">
        <v>78</v>
      </c>
      <c r="G95">
        <v>6</v>
      </c>
      <c r="J95">
        <v>76</v>
      </c>
    </row>
    <row r="96" spans="1:10" x14ac:dyDescent="0.25">
      <c r="A96" s="34" t="s">
        <v>194</v>
      </c>
      <c r="B96" s="1" t="s">
        <v>207</v>
      </c>
      <c r="C96" s="1" t="s">
        <v>60</v>
      </c>
      <c r="D96" s="1" t="s">
        <v>187</v>
      </c>
      <c r="F96" s="1" t="s">
        <v>78</v>
      </c>
      <c r="J96">
        <v>4</v>
      </c>
    </row>
    <row r="97" spans="1:10" x14ac:dyDescent="0.25">
      <c r="A97" s="34" t="s">
        <v>194</v>
      </c>
      <c r="B97" s="1" t="s">
        <v>618</v>
      </c>
      <c r="C97" s="1" t="s">
        <v>60</v>
      </c>
      <c r="D97" s="1" t="s">
        <v>187</v>
      </c>
      <c r="F97" s="1" t="s">
        <v>78</v>
      </c>
      <c r="J97">
        <v>10</v>
      </c>
    </row>
    <row r="98" spans="1:10" x14ac:dyDescent="0.25">
      <c r="A98" s="34" t="s">
        <v>57</v>
      </c>
      <c r="B98" s="1" t="s">
        <v>58</v>
      </c>
      <c r="C98" s="1" t="s">
        <v>60</v>
      </c>
      <c r="D98" s="1" t="s">
        <v>187</v>
      </c>
      <c r="F98" s="1" t="s">
        <v>79</v>
      </c>
      <c r="G98">
        <v>49</v>
      </c>
      <c r="I98">
        <v>5</v>
      </c>
      <c r="J98">
        <v>63</v>
      </c>
    </row>
    <row r="99" spans="1:10" x14ac:dyDescent="0.25">
      <c r="A99" s="34" t="s">
        <v>194</v>
      </c>
      <c r="B99" s="1" t="s">
        <v>207</v>
      </c>
      <c r="C99" s="1" t="s">
        <v>60</v>
      </c>
      <c r="D99" s="1" t="s">
        <v>187</v>
      </c>
      <c r="F99" s="1" t="s">
        <v>79</v>
      </c>
      <c r="J99">
        <v>1</v>
      </c>
    </row>
    <row r="100" spans="1:10" x14ac:dyDescent="0.25">
      <c r="A100" s="34" t="s">
        <v>194</v>
      </c>
      <c r="B100" s="1" t="s">
        <v>618</v>
      </c>
      <c r="C100" s="1" t="s">
        <v>60</v>
      </c>
      <c r="D100" s="1" t="s">
        <v>187</v>
      </c>
      <c r="F100" s="1" t="s">
        <v>79</v>
      </c>
      <c r="J100">
        <v>9</v>
      </c>
    </row>
    <row r="101" spans="1:10" x14ac:dyDescent="0.25">
      <c r="A101" s="34" t="s">
        <v>57</v>
      </c>
      <c r="B101" s="1" t="s">
        <v>58</v>
      </c>
      <c r="C101" s="1" t="s">
        <v>60</v>
      </c>
      <c r="D101" s="1" t="s">
        <v>187</v>
      </c>
      <c r="F101" s="1" t="s">
        <v>80</v>
      </c>
      <c r="I101">
        <v>40</v>
      </c>
      <c r="J101">
        <v>40</v>
      </c>
    </row>
    <row r="102" spans="1:10" x14ac:dyDescent="0.25">
      <c r="A102" s="34" t="s">
        <v>194</v>
      </c>
      <c r="B102" s="1" t="s">
        <v>207</v>
      </c>
      <c r="C102" s="1" t="s">
        <v>60</v>
      </c>
      <c r="D102" s="1" t="s">
        <v>187</v>
      </c>
      <c r="F102" s="1" t="s">
        <v>80</v>
      </c>
      <c r="J102">
        <v>2</v>
      </c>
    </row>
    <row r="103" spans="1:10" x14ac:dyDescent="0.25">
      <c r="A103" s="34" t="s">
        <v>194</v>
      </c>
      <c r="B103" s="1" t="s">
        <v>618</v>
      </c>
      <c r="C103" s="1" t="s">
        <v>60</v>
      </c>
      <c r="D103" s="1" t="s">
        <v>187</v>
      </c>
      <c r="F103" s="1" t="s">
        <v>80</v>
      </c>
      <c r="J103">
        <v>10</v>
      </c>
    </row>
    <row r="104" spans="1:10" x14ac:dyDescent="0.25">
      <c r="A104" s="34" t="s">
        <v>57</v>
      </c>
      <c r="B104" s="1" t="s">
        <v>58</v>
      </c>
      <c r="C104" s="1" t="s">
        <v>60</v>
      </c>
      <c r="D104" s="1" t="s">
        <v>187</v>
      </c>
      <c r="F104" s="1" t="s">
        <v>81</v>
      </c>
      <c r="J104">
        <v>55</v>
      </c>
    </row>
    <row r="105" spans="1:10" x14ac:dyDescent="0.25">
      <c r="A105" s="34" t="s">
        <v>194</v>
      </c>
      <c r="B105" s="1" t="s">
        <v>207</v>
      </c>
      <c r="C105" s="1" t="s">
        <v>60</v>
      </c>
      <c r="D105" s="1" t="s">
        <v>187</v>
      </c>
      <c r="F105" s="1" t="s">
        <v>81</v>
      </c>
      <c r="J105">
        <v>1</v>
      </c>
    </row>
    <row r="106" spans="1:10" x14ac:dyDescent="0.25">
      <c r="A106" s="34" t="s">
        <v>194</v>
      </c>
      <c r="B106" s="1" t="s">
        <v>618</v>
      </c>
      <c r="C106" s="1" t="s">
        <v>60</v>
      </c>
      <c r="D106" s="1" t="s">
        <v>187</v>
      </c>
      <c r="F106" s="1" t="s">
        <v>81</v>
      </c>
      <c r="J106">
        <v>7</v>
      </c>
    </row>
    <row r="107" spans="1:10" x14ac:dyDescent="0.25">
      <c r="A107" s="34" t="s">
        <v>57</v>
      </c>
      <c r="B107" s="1" t="s">
        <v>58</v>
      </c>
      <c r="C107" s="1" t="s">
        <v>60</v>
      </c>
      <c r="D107" s="1" t="s">
        <v>187</v>
      </c>
      <c r="F107" s="1" t="s">
        <v>82</v>
      </c>
      <c r="J107">
        <v>55</v>
      </c>
    </row>
    <row r="108" spans="1:10" x14ac:dyDescent="0.25">
      <c r="A108" s="34" t="s">
        <v>194</v>
      </c>
      <c r="B108" s="1" t="s">
        <v>618</v>
      </c>
      <c r="C108" s="1" t="s">
        <v>60</v>
      </c>
      <c r="D108" s="1" t="s">
        <v>187</v>
      </c>
      <c r="F108" s="1" t="s">
        <v>82</v>
      </c>
      <c r="J108">
        <v>3</v>
      </c>
    </row>
    <row r="109" spans="1:10" x14ac:dyDescent="0.25">
      <c r="A109" s="34" t="s">
        <v>57</v>
      </c>
      <c r="B109" s="1" t="s">
        <v>58</v>
      </c>
      <c r="C109" s="1" t="s">
        <v>60</v>
      </c>
      <c r="D109" s="1" t="s">
        <v>187</v>
      </c>
      <c r="F109" s="1" t="s">
        <v>197</v>
      </c>
      <c r="J109">
        <v>20</v>
      </c>
    </row>
    <row r="110" spans="1:10" x14ac:dyDescent="0.25">
      <c r="A110" s="34" t="s">
        <v>194</v>
      </c>
      <c r="B110" s="1" t="s">
        <v>207</v>
      </c>
      <c r="C110" s="1" t="s">
        <v>60</v>
      </c>
      <c r="D110" s="1" t="s">
        <v>187</v>
      </c>
      <c r="F110" s="1" t="s">
        <v>197</v>
      </c>
      <c r="J110">
        <v>1</v>
      </c>
    </row>
    <row r="111" spans="1:10" x14ac:dyDescent="0.25">
      <c r="A111" s="34" t="s">
        <v>194</v>
      </c>
      <c r="B111" s="1" t="s">
        <v>618</v>
      </c>
      <c r="C111" s="1" t="s">
        <v>60</v>
      </c>
      <c r="D111" s="1" t="s">
        <v>187</v>
      </c>
      <c r="F111" s="1" t="s">
        <v>197</v>
      </c>
      <c r="J111">
        <v>2</v>
      </c>
    </row>
    <row r="112" spans="1:10" x14ac:dyDescent="0.25">
      <c r="A112" s="34" t="s">
        <v>57</v>
      </c>
      <c r="B112" s="1" t="s">
        <v>58</v>
      </c>
      <c r="C112" s="1" t="s">
        <v>60</v>
      </c>
      <c r="D112" s="1" t="s">
        <v>78</v>
      </c>
      <c r="E112" s="1" t="s">
        <v>180</v>
      </c>
      <c r="F112" s="1" t="s">
        <v>197</v>
      </c>
      <c r="J112">
        <v>1</v>
      </c>
    </row>
    <row r="113" spans="1:10" x14ac:dyDescent="0.25">
      <c r="A113" s="34" t="s">
        <v>57</v>
      </c>
      <c r="B113" s="1" t="s">
        <v>955</v>
      </c>
      <c r="C113" s="1" t="s">
        <v>954</v>
      </c>
      <c r="D113" s="1" t="s">
        <v>78</v>
      </c>
      <c r="E113" s="1" t="s">
        <v>180</v>
      </c>
      <c r="F113" s="1" t="s">
        <v>197</v>
      </c>
      <c r="G113">
        <v>196</v>
      </c>
    </row>
    <row r="114" spans="1:10" x14ac:dyDescent="0.25">
      <c r="A114" s="34" t="s">
        <v>57</v>
      </c>
      <c r="B114" s="1" t="s">
        <v>1204</v>
      </c>
      <c r="C114" s="1" t="s">
        <v>954</v>
      </c>
      <c r="D114" s="1" t="s">
        <v>78</v>
      </c>
      <c r="E114" s="1" t="s">
        <v>180</v>
      </c>
      <c r="F114" s="1" t="s">
        <v>197</v>
      </c>
      <c r="G114">
        <v>59</v>
      </c>
      <c r="H114">
        <v>144</v>
      </c>
    </row>
    <row r="115" spans="1:10" x14ac:dyDescent="0.25">
      <c r="A115" s="34" t="s">
        <v>57</v>
      </c>
      <c r="B115" s="1" t="s">
        <v>955</v>
      </c>
      <c r="C115" s="1" t="s">
        <v>954</v>
      </c>
      <c r="D115" s="1" t="s">
        <v>78</v>
      </c>
      <c r="E115" s="1" t="s">
        <v>181</v>
      </c>
      <c r="F115" s="1" t="s">
        <v>193</v>
      </c>
      <c r="G115">
        <v>75</v>
      </c>
      <c r="J115">
        <v>32</v>
      </c>
    </row>
    <row r="116" spans="1:10" x14ac:dyDescent="0.25">
      <c r="A116" s="34"/>
      <c r="B116" s="1" t="s">
        <v>1204</v>
      </c>
      <c r="C116" s="1" t="s">
        <v>954</v>
      </c>
      <c r="D116" s="1" t="s">
        <v>78</v>
      </c>
      <c r="E116" s="1" t="s">
        <v>181</v>
      </c>
      <c r="F116" s="1" t="s">
        <v>193</v>
      </c>
      <c r="J116">
        <v>18</v>
      </c>
    </row>
    <row r="117" spans="1:10" x14ac:dyDescent="0.25">
      <c r="A117" s="34" t="s">
        <v>57</v>
      </c>
      <c r="B117" s="1" t="s">
        <v>58</v>
      </c>
      <c r="C117" s="1" t="s">
        <v>60</v>
      </c>
      <c r="D117" s="1" t="s">
        <v>187</v>
      </c>
      <c r="E117" s="1" t="s">
        <v>459</v>
      </c>
      <c r="F117" s="1" t="s">
        <v>212</v>
      </c>
      <c r="J117">
        <v>13</v>
      </c>
    </row>
    <row r="118" spans="1:10" x14ac:dyDescent="0.25">
      <c r="A118" s="34" t="s">
        <v>194</v>
      </c>
      <c r="B118" s="1" t="s">
        <v>207</v>
      </c>
      <c r="C118" s="1" t="s">
        <v>60</v>
      </c>
      <c r="D118" s="1" t="s">
        <v>78</v>
      </c>
      <c r="E118" s="1" t="s">
        <v>182</v>
      </c>
      <c r="F118" s="1" t="s">
        <v>212</v>
      </c>
      <c r="J118">
        <v>1</v>
      </c>
    </row>
    <row r="119" spans="1:10" x14ac:dyDescent="0.25">
      <c r="A119" s="34" t="s">
        <v>194</v>
      </c>
      <c r="B119" s="1" t="s">
        <v>618</v>
      </c>
      <c r="C119" s="1" t="s">
        <v>60</v>
      </c>
      <c r="D119" s="1" t="s">
        <v>187</v>
      </c>
      <c r="E119" s="1" t="s">
        <v>459</v>
      </c>
      <c r="F119" s="1" t="s">
        <v>212</v>
      </c>
      <c r="J119">
        <v>1</v>
      </c>
    </row>
    <row r="120" spans="1:10" x14ac:dyDescent="0.25">
      <c r="A120" s="34" t="s">
        <v>57</v>
      </c>
      <c r="B120" s="1" t="s">
        <v>58</v>
      </c>
      <c r="C120" s="1" t="s">
        <v>60</v>
      </c>
      <c r="D120" s="1" t="s">
        <v>78</v>
      </c>
      <c r="E120" s="1" t="s">
        <v>182</v>
      </c>
      <c r="F120" s="1" t="s">
        <v>212</v>
      </c>
      <c r="J120">
        <v>6</v>
      </c>
    </row>
    <row r="121" spans="1:10" x14ac:dyDescent="0.25">
      <c r="A121" s="34" t="s">
        <v>194</v>
      </c>
      <c r="B121" s="1" t="s">
        <v>1581</v>
      </c>
      <c r="C121" s="1" t="s">
        <v>60</v>
      </c>
      <c r="D121" s="1" t="s">
        <v>78</v>
      </c>
      <c r="E121" s="1" t="s">
        <v>182</v>
      </c>
      <c r="F121" s="1" t="s">
        <v>212</v>
      </c>
      <c r="J121">
        <v>1</v>
      </c>
    </row>
    <row r="122" spans="1:10" x14ac:dyDescent="0.25">
      <c r="A122" s="34" t="s">
        <v>57</v>
      </c>
      <c r="B122" s="1" t="s">
        <v>955</v>
      </c>
      <c r="C122" s="1" t="s">
        <v>954</v>
      </c>
      <c r="D122" s="1" t="s">
        <v>78</v>
      </c>
      <c r="E122" s="1" t="s">
        <v>182</v>
      </c>
      <c r="F122" s="1" t="s">
        <v>212</v>
      </c>
      <c r="G122">
        <v>96</v>
      </c>
      <c r="I122">
        <v>50</v>
      </c>
      <c r="J122">
        <v>50</v>
      </c>
    </row>
    <row r="123" spans="1:10" x14ac:dyDescent="0.25">
      <c r="A123" s="34"/>
      <c r="B123" s="1" t="s">
        <v>1204</v>
      </c>
      <c r="C123" s="1" t="s">
        <v>954</v>
      </c>
      <c r="D123" s="1" t="s">
        <v>78</v>
      </c>
      <c r="E123" s="1" t="s">
        <v>182</v>
      </c>
      <c r="F123" s="1" t="s">
        <v>212</v>
      </c>
      <c r="G123">
        <v>58</v>
      </c>
    </row>
    <row r="124" spans="1:10" x14ac:dyDescent="0.25">
      <c r="A124" s="34" t="s">
        <v>57</v>
      </c>
      <c r="B124" s="1" t="s">
        <v>58</v>
      </c>
      <c r="C124" s="1" t="s">
        <v>60</v>
      </c>
      <c r="D124" s="1" t="s">
        <v>187</v>
      </c>
      <c r="E124" s="1" t="s">
        <v>460</v>
      </c>
      <c r="F124" s="1" t="s">
        <v>220</v>
      </c>
      <c r="J124">
        <v>4</v>
      </c>
    </row>
    <row r="125" spans="1:10" x14ac:dyDescent="0.25">
      <c r="A125" s="34" t="s">
        <v>194</v>
      </c>
      <c r="B125" s="1" t="s">
        <v>207</v>
      </c>
      <c r="C125" s="1" t="s">
        <v>60</v>
      </c>
      <c r="D125" s="1" t="s">
        <v>78</v>
      </c>
      <c r="E125" s="1" t="s">
        <v>183</v>
      </c>
      <c r="F125" s="1" t="s">
        <v>220</v>
      </c>
      <c r="J125">
        <v>1</v>
      </c>
    </row>
    <row r="126" spans="1:10" x14ac:dyDescent="0.25">
      <c r="A126" s="34" t="s">
        <v>194</v>
      </c>
      <c r="B126" s="1" t="s">
        <v>1581</v>
      </c>
      <c r="C126" s="1" t="s">
        <v>60</v>
      </c>
      <c r="D126" s="1" t="s">
        <v>78</v>
      </c>
      <c r="E126" s="1" t="s">
        <v>183</v>
      </c>
      <c r="F126" s="1" t="s">
        <v>220</v>
      </c>
      <c r="J126">
        <v>1</v>
      </c>
    </row>
    <row r="127" spans="1:10" x14ac:dyDescent="0.25">
      <c r="A127" s="34" t="s">
        <v>57</v>
      </c>
      <c r="B127" s="1" t="s">
        <v>58</v>
      </c>
      <c r="C127" s="1" t="s">
        <v>60</v>
      </c>
      <c r="D127" s="1" t="s">
        <v>78</v>
      </c>
      <c r="E127" s="1" t="s">
        <v>183</v>
      </c>
      <c r="F127" s="1" t="s">
        <v>220</v>
      </c>
      <c r="J127">
        <v>6</v>
      </c>
    </row>
    <row r="128" spans="1:10" x14ac:dyDescent="0.25">
      <c r="A128" s="34" t="s">
        <v>57</v>
      </c>
      <c r="B128" s="1" t="s">
        <v>1582</v>
      </c>
      <c r="C128" s="1" t="s">
        <v>954</v>
      </c>
      <c r="D128" s="1" t="s">
        <v>78</v>
      </c>
      <c r="E128" s="1" t="s">
        <v>183</v>
      </c>
      <c r="F128" s="1" t="s">
        <v>220</v>
      </c>
      <c r="J128">
        <v>1</v>
      </c>
    </row>
    <row r="129" spans="1:10" x14ac:dyDescent="0.25">
      <c r="A129" s="34" t="s">
        <v>57</v>
      </c>
      <c r="B129" s="1" t="s">
        <v>1583</v>
      </c>
      <c r="C129" s="1" t="s">
        <v>954</v>
      </c>
      <c r="D129" s="1" t="s">
        <v>78</v>
      </c>
      <c r="E129" s="1" t="s">
        <v>183</v>
      </c>
      <c r="F129" s="1" t="s">
        <v>220</v>
      </c>
      <c r="J129">
        <v>1</v>
      </c>
    </row>
    <row r="130" spans="1:10" x14ac:dyDescent="0.25">
      <c r="A130" s="34" t="s">
        <v>57</v>
      </c>
      <c r="B130" s="1" t="s">
        <v>955</v>
      </c>
      <c r="C130" s="1" t="s">
        <v>954</v>
      </c>
      <c r="D130" s="1" t="s">
        <v>78</v>
      </c>
      <c r="E130" s="1" t="s">
        <v>183</v>
      </c>
      <c r="F130" s="1" t="s">
        <v>220</v>
      </c>
      <c r="G130">
        <v>203</v>
      </c>
      <c r="I130">
        <v>40</v>
      </c>
      <c r="J130">
        <v>25</v>
      </c>
    </row>
    <row r="131" spans="1:10" x14ac:dyDescent="0.25">
      <c r="A131" s="34"/>
      <c r="B131" s="1" t="s">
        <v>1204</v>
      </c>
      <c r="C131" s="1" t="s">
        <v>954</v>
      </c>
      <c r="D131" s="1" t="s">
        <v>78</v>
      </c>
      <c r="E131" s="1" t="s">
        <v>183</v>
      </c>
      <c r="F131" s="1" t="s">
        <v>220</v>
      </c>
      <c r="G131">
        <v>64</v>
      </c>
      <c r="J131">
        <v>25</v>
      </c>
    </row>
    <row r="132" spans="1:10" x14ac:dyDescent="0.25">
      <c r="A132" s="34" t="s">
        <v>57</v>
      </c>
      <c r="B132" s="1" t="s">
        <v>58</v>
      </c>
      <c r="C132" s="1" t="s">
        <v>60</v>
      </c>
      <c r="D132" s="1" t="s">
        <v>78</v>
      </c>
      <c r="E132" s="1" t="s">
        <v>206</v>
      </c>
      <c r="F132" s="1" t="s">
        <v>448</v>
      </c>
      <c r="J132">
        <v>13</v>
      </c>
    </row>
    <row r="133" spans="1:10" x14ac:dyDescent="0.25">
      <c r="A133" s="34" t="s">
        <v>194</v>
      </c>
      <c r="B133" s="1" t="s">
        <v>207</v>
      </c>
      <c r="C133" s="1" t="s">
        <v>60</v>
      </c>
      <c r="D133" s="1" t="s">
        <v>78</v>
      </c>
      <c r="E133" s="1" t="s">
        <v>206</v>
      </c>
      <c r="F133" s="1" t="s">
        <v>448</v>
      </c>
      <c r="J133">
        <v>2</v>
      </c>
    </row>
    <row r="134" spans="1:10" x14ac:dyDescent="0.25">
      <c r="A134" s="34" t="s">
        <v>194</v>
      </c>
      <c r="B134" s="1" t="s">
        <v>1581</v>
      </c>
      <c r="C134" s="1" t="s">
        <v>60</v>
      </c>
      <c r="D134" s="1" t="s">
        <v>78</v>
      </c>
      <c r="E134" s="1" t="s">
        <v>206</v>
      </c>
      <c r="F134" s="1" t="s">
        <v>448</v>
      </c>
      <c r="J134">
        <v>1</v>
      </c>
    </row>
    <row r="135" spans="1:10" x14ac:dyDescent="0.25">
      <c r="B135" s="1" t="s">
        <v>1583</v>
      </c>
      <c r="C135" s="1" t="s">
        <v>954</v>
      </c>
      <c r="D135" s="1" t="s">
        <v>78</v>
      </c>
      <c r="E135" s="1" t="s">
        <v>206</v>
      </c>
      <c r="F135" s="1" t="s">
        <v>448</v>
      </c>
      <c r="J135">
        <v>1</v>
      </c>
    </row>
    <row r="136" spans="1:10" x14ac:dyDescent="0.25">
      <c r="A136" s="34" t="s">
        <v>194</v>
      </c>
      <c r="B136" s="1" t="s">
        <v>955</v>
      </c>
      <c r="C136" s="1" t="s">
        <v>954</v>
      </c>
      <c r="D136" s="1" t="s">
        <v>78</v>
      </c>
      <c r="E136" s="1" t="s">
        <v>206</v>
      </c>
      <c r="F136" s="1" t="s">
        <v>448</v>
      </c>
      <c r="G136">
        <v>125</v>
      </c>
      <c r="I136">
        <v>38</v>
      </c>
      <c r="J136">
        <v>25</v>
      </c>
    </row>
    <row r="137" spans="1:10" x14ac:dyDescent="0.25">
      <c r="A137" s="34" t="s">
        <v>194</v>
      </c>
      <c r="B137" s="1" t="s">
        <v>1204</v>
      </c>
      <c r="C137" s="1" t="s">
        <v>954</v>
      </c>
      <c r="D137" s="1" t="s">
        <v>78</v>
      </c>
      <c r="E137" s="1" t="s">
        <v>206</v>
      </c>
      <c r="F137" s="1" t="s">
        <v>448</v>
      </c>
      <c r="G137">
        <v>45</v>
      </c>
      <c r="J137">
        <v>25</v>
      </c>
    </row>
    <row r="138" spans="1:10" x14ac:dyDescent="0.25">
      <c r="A138" s="34" t="s">
        <v>57</v>
      </c>
      <c r="B138" s="1" t="s">
        <v>58</v>
      </c>
      <c r="C138" s="1" t="s">
        <v>60</v>
      </c>
      <c r="D138" s="1" t="s">
        <v>78</v>
      </c>
      <c r="E138" s="1" t="s">
        <v>204</v>
      </c>
      <c r="F138" s="1" t="s">
        <v>449</v>
      </c>
      <c r="J138">
        <v>11</v>
      </c>
    </row>
    <row r="139" spans="1:10" x14ac:dyDescent="0.25">
      <c r="A139" s="34" t="s">
        <v>194</v>
      </c>
      <c r="B139" s="1" t="s">
        <v>955</v>
      </c>
      <c r="C139" s="1" t="s">
        <v>954</v>
      </c>
      <c r="D139" s="1" t="s">
        <v>78</v>
      </c>
      <c r="E139" s="1" t="s">
        <v>204</v>
      </c>
      <c r="F139" s="1" t="s">
        <v>449</v>
      </c>
      <c r="G139">
        <v>164</v>
      </c>
      <c r="I139">
        <v>40</v>
      </c>
      <c r="J139">
        <v>30</v>
      </c>
    </row>
    <row r="140" spans="1:10" x14ac:dyDescent="0.25">
      <c r="A140" s="34" t="s">
        <v>194</v>
      </c>
      <c r="B140" s="1" t="s">
        <v>1204</v>
      </c>
      <c r="C140" s="1" t="s">
        <v>954</v>
      </c>
      <c r="D140" s="1" t="s">
        <v>78</v>
      </c>
      <c r="E140" s="1" t="s">
        <v>204</v>
      </c>
      <c r="F140" s="1" t="s">
        <v>449</v>
      </c>
      <c r="G140">
        <v>32</v>
      </c>
      <c r="J140">
        <v>30</v>
      </c>
    </row>
    <row r="141" spans="1:10" x14ac:dyDescent="0.25">
      <c r="A141" s="34" t="s">
        <v>57</v>
      </c>
      <c r="B141" s="1" t="s">
        <v>58</v>
      </c>
      <c r="C141" s="1" t="s">
        <v>60</v>
      </c>
      <c r="D141" s="1" t="s">
        <v>78</v>
      </c>
      <c r="E141" s="1" t="s">
        <v>213</v>
      </c>
      <c r="F141" s="1" t="s">
        <v>450</v>
      </c>
      <c r="J141">
        <v>9</v>
      </c>
    </row>
    <row r="142" spans="1:10" x14ac:dyDescent="0.25">
      <c r="A142" s="34" t="s">
        <v>194</v>
      </c>
      <c r="B142" s="1" t="s">
        <v>207</v>
      </c>
      <c r="C142" s="1" t="s">
        <v>60</v>
      </c>
      <c r="D142" s="1" t="s">
        <v>78</v>
      </c>
      <c r="E142" s="1" t="s">
        <v>213</v>
      </c>
      <c r="F142" s="1" t="s">
        <v>450</v>
      </c>
      <c r="J142">
        <v>2</v>
      </c>
    </row>
    <row r="143" spans="1:10" x14ac:dyDescent="0.25">
      <c r="A143" s="34" t="s">
        <v>194</v>
      </c>
      <c r="B143" s="1" t="s">
        <v>1581</v>
      </c>
      <c r="C143" s="1" t="s">
        <v>60</v>
      </c>
      <c r="D143" s="1" t="s">
        <v>78</v>
      </c>
      <c r="E143" s="1" t="s">
        <v>213</v>
      </c>
      <c r="F143" s="1" t="s">
        <v>450</v>
      </c>
      <c r="J143">
        <v>3</v>
      </c>
    </row>
    <row r="144" spans="1:10" x14ac:dyDescent="0.25">
      <c r="A144" s="34" t="s">
        <v>194</v>
      </c>
      <c r="B144" s="1" t="s">
        <v>955</v>
      </c>
      <c r="C144" s="1" t="s">
        <v>954</v>
      </c>
      <c r="D144" s="1" t="s">
        <v>78</v>
      </c>
      <c r="E144" s="1" t="s">
        <v>213</v>
      </c>
      <c r="F144" s="1" t="s">
        <v>450</v>
      </c>
      <c r="G144">
        <v>265</v>
      </c>
      <c r="J144">
        <v>30</v>
      </c>
    </row>
    <row r="145" spans="1:10" x14ac:dyDescent="0.25">
      <c r="A145" s="34" t="s">
        <v>194</v>
      </c>
      <c r="B145" s="1" t="s">
        <v>1204</v>
      </c>
      <c r="C145" s="1" t="s">
        <v>954</v>
      </c>
      <c r="D145" s="1" t="s">
        <v>78</v>
      </c>
      <c r="E145" s="1" t="s">
        <v>213</v>
      </c>
      <c r="F145" s="1" t="s">
        <v>450</v>
      </c>
      <c r="G145">
        <v>22</v>
      </c>
      <c r="J145">
        <v>30</v>
      </c>
    </row>
    <row r="146" spans="1:10" x14ac:dyDescent="0.25">
      <c r="A146" s="34" t="s">
        <v>57</v>
      </c>
      <c r="B146" s="1" t="s">
        <v>58</v>
      </c>
      <c r="C146" s="1" t="s">
        <v>60</v>
      </c>
      <c r="D146" s="1" t="s">
        <v>78</v>
      </c>
      <c r="E146" s="1" t="s">
        <v>192</v>
      </c>
      <c r="F146" s="1" t="s">
        <v>583</v>
      </c>
      <c r="J146">
        <v>7</v>
      </c>
    </row>
    <row r="147" spans="1:10" x14ac:dyDescent="0.25">
      <c r="A147" s="34" t="s">
        <v>194</v>
      </c>
      <c r="B147" s="1" t="s">
        <v>1581</v>
      </c>
      <c r="C147" s="1" t="s">
        <v>60</v>
      </c>
      <c r="D147" s="1" t="s">
        <v>78</v>
      </c>
      <c r="E147" s="1" t="s">
        <v>192</v>
      </c>
      <c r="F147" s="1" t="s">
        <v>583</v>
      </c>
      <c r="J147">
        <v>2</v>
      </c>
    </row>
    <row r="148" spans="1:10" x14ac:dyDescent="0.25">
      <c r="A148" s="34" t="s">
        <v>194</v>
      </c>
      <c r="B148" s="1" t="s">
        <v>955</v>
      </c>
      <c r="C148" s="1" t="s">
        <v>954</v>
      </c>
      <c r="D148" s="1" t="s">
        <v>78</v>
      </c>
      <c r="E148" s="1" t="s">
        <v>192</v>
      </c>
      <c r="F148" s="1" t="s">
        <v>583</v>
      </c>
      <c r="G148">
        <v>118</v>
      </c>
      <c r="J148">
        <v>60</v>
      </c>
    </row>
    <row r="149" spans="1:10" x14ac:dyDescent="0.25">
      <c r="A149" s="34" t="s">
        <v>194</v>
      </c>
      <c r="B149" s="1" t="s">
        <v>1204</v>
      </c>
      <c r="C149" s="1" t="s">
        <v>954</v>
      </c>
      <c r="D149" s="1" t="s">
        <v>78</v>
      </c>
      <c r="E149" s="1" t="s">
        <v>192</v>
      </c>
      <c r="F149" s="1" t="s">
        <v>583</v>
      </c>
      <c r="G149">
        <v>37</v>
      </c>
    </row>
    <row r="150" spans="1:10" x14ac:dyDescent="0.25">
      <c r="A150" s="34" t="s">
        <v>57</v>
      </c>
      <c r="B150" s="1" t="s">
        <v>58</v>
      </c>
      <c r="C150" s="1" t="s">
        <v>60</v>
      </c>
      <c r="D150" s="1" t="s">
        <v>78</v>
      </c>
      <c r="E150" s="1" t="s">
        <v>203</v>
      </c>
      <c r="F150" s="1" t="s">
        <v>584</v>
      </c>
      <c r="J150">
        <v>18</v>
      </c>
    </row>
    <row r="151" spans="1:10" x14ac:dyDescent="0.25">
      <c r="A151" s="34" t="s">
        <v>194</v>
      </c>
      <c r="B151" s="1" t="s">
        <v>955</v>
      </c>
      <c r="C151" s="1" t="s">
        <v>954</v>
      </c>
      <c r="D151" s="1" t="s">
        <v>78</v>
      </c>
      <c r="E151" s="1" t="s">
        <v>203</v>
      </c>
      <c r="F151" s="1" t="s">
        <v>584</v>
      </c>
      <c r="G151">
        <v>80</v>
      </c>
      <c r="J151">
        <v>32</v>
      </c>
    </row>
    <row r="152" spans="1:10" x14ac:dyDescent="0.25">
      <c r="A152" s="34" t="s">
        <v>194</v>
      </c>
      <c r="B152" s="1" t="s">
        <v>1204</v>
      </c>
      <c r="C152" s="1" t="s">
        <v>954</v>
      </c>
      <c r="D152" s="1" t="s">
        <v>78</v>
      </c>
      <c r="E152" s="1" t="s">
        <v>203</v>
      </c>
      <c r="F152" s="1" t="s">
        <v>584</v>
      </c>
      <c r="J152">
        <v>29</v>
      </c>
    </row>
    <row r="153" spans="1:10" x14ac:dyDescent="0.25">
      <c r="A153" s="34" t="s">
        <v>57</v>
      </c>
      <c r="B153" s="1" t="s">
        <v>58</v>
      </c>
      <c r="C153" s="1" t="s">
        <v>60</v>
      </c>
      <c r="D153" s="1" t="s">
        <v>78</v>
      </c>
      <c r="E153" s="1" t="s">
        <v>191</v>
      </c>
      <c r="F153" s="1" t="s">
        <v>586</v>
      </c>
      <c r="J153">
        <v>16</v>
      </c>
    </row>
    <row r="154" spans="1:10" x14ac:dyDescent="0.25">
      <c r="A154" s="34" t="s">
        <v>194</v>
      </c>
      <c r="B154" s="1" t="s">
        <v>207</v>
      </c>
      <c r="C154" s="1" t="s">
        <v>60</v>
      </c>
      <c r="D154" s="1" t="s">
        <v>78</v>
      </c>
      <c r="E154" s="1" t="s">
        <v>191</v>
      </c>
      <c r="F154" s="1" t="s">
        <v>586</v>
      </c>
      <c r="J154">
        <v>1</v>
      </c>
    </row>
    <row r="155" spans="1:10" x14ac:dyDescent="0.25">
      <c r="A155" s="34" t="s">
        <v>194</v>
      </c>
      <c r="B155" s="1" t="s">
        <v>955</v>
      </c>
      <c r="C155" s="1" t="s">
        <v>954</v>
      </c>
      <c r="D155" s="1" t="s">
        <v>78</v>
      </c>
      <c r="E155" s="1" t="s">
        <v>191</v>
      </c>
      <c r="F155" s="1" t="s">
        <v>586</v>
      </c>
      <c r="G155">
        <v>85</v>
      </c>
      <c r="J155">
        <v>60</v>
      </c>
    </row>
    <row r="156" spans="1:10" x14ac:dyDescent="0.25">
      <c r="A156" s="34" t="s">
        <v>194</v>
      </c>
      <c r="B156" s="1" t="s">
        <v>1204</v>
      </c>
      <c r="C156" s="1" t="s">
        <v>954</v>
      </c>
      <c r="D156" s="1" t="s">
        <v>78</v>
      </c>
      <c r="E156" s="1" t="s">
        <v>191</v>
      </c>
      <c r="F156" s="1" t="s">
        <v>586</v>
      </c>
      <c r="G156">
        <v>20</v>
      </c>
    </row>
    <row r="157" spans="1:10" x14ac:dyDescent="0.25">
      <c r="A157" s="34" t="s">
        <v>57</v>
      </c>
      <c r="B157" s="1" t="s">
        <v>58</v>
      </c>
      <c r="C157" s="1" t="s">
        <v>60</v>
      </c>
      <c r="D157" s="1" t="s">
        <v>78</v>
      </c>
      <c r="E157" s="1" t="s">
        <v>456</v>
      </c>
      <c r="F157" s="1" t="s">
        <v>587</v>
      </c>
      <c r="J157">
        <v>15</v>
      </c>
    </row>
    <row r="158" spans="1:10" x14ac:dyDescent="0.25">
      <c r="A158" s="34" t="s">
        <v>194</v>
      </c>
      <c r="B158" s="1" t="s">
        <v>207</v>
      </c>
      <c r="C158" s="1" t="s">
        <v>60</v>
      </c>
      <c r="D158" s="1" t="s">
        <v>78</v>
      </c>
      <c r="E158" s="1" t="s">
        <v>456</v>
      </c>
      <c r="F158" s="1" t="s">
        <v>587</v>
      </c>
      <c r="J158">
        <v>1</v>
      </c>
    </row>
    <row r="159" spans="1:10" x14ac:dyDescent="0.25">
      <c r="A159" s="34" t="s">
        <v>194</v>
      </c>
      <c r="B159" s="1" t="s">
        <v>1581</v>
      </c>
      <c r="C159" s="1" t="s">
        <v>60</v>
      </c>
      <c r="D159" s="1" t="s">
        <v>78</v>
      </c>
      <c r="E159" s="1" t="s">
        <v>456</v>
      </c>
      <c r="F159" s="1" t="s">
        <v>587</v>
      </c>
      <c r="J159">
        <v>1</v>
      </c>
    </row>
    <row r="160" spans="1:10" x14ac:dyDescent="0.25">
      <c r="A160" s="34" t="s">
        <v>194</v>
      </c>
      <c r="B160" s="1" t="s">
        <v>955</v>
      </c>
      <c r="C160" s="1" t="s">
        <v>954</v>
      </c>
      <c r="D160" s="1" t="s">
        <v>78</v>
      </c>
      <c r="E160" s="1" t="s">
        <v>456</v>
      </c>
      <c r="F160" s="1" t="s">
        <v>587</v>
      </c>
      <c r="G160">
        <v>42</v>
      </c>
      <c r="J160">
        <v>30</v>
      </c>
    </row>
    <row r="161" spans="1:13" x14ac:dyDescent="0.25">
      <c r="A161" s="34" t="s">
        <v>194</v>
      </c>
      <c r="B161" s="1" t="s">
        <v>1204</v>
      </c>
      <c r="C161" s="1" t="s">
        <v>954</v>
      </c>
      <c r="D161" s="1" t="s">
        <v>78</v>
      </c>
      <c r="E161" s="1" t="s">
        <v>456</v>
      </c>
      <c r="F161" s="1" t="s">
        <v>587</v>
      </c>
      <c r="G161">
        <v>10</v>
      </c>
      <c r="H161">
        <f>SUM(G113:G161)</f>
        <v>1796</v>
      </c>
    </row>
    <row r="165" spans="1:13" x14ac:dyDescent="0.25">
      <c r="A165" t="s">
        <v>227</v>
      </c>
      <c r="G165">
        <f>SUM(G2:G164)</f>
        <v>5121</v>
      </c>
      <c r="H165">
        <f>SUM(H2:H164)</f>
        <v>2473</v>
      </c>
      <c r="I165">
        <f>SUM(I2:I164)</f>
        <v>496</v>
      </c>
      <c r="J165">
        <f>SUM(J2:J164)</f>
        <v>2837</v>
      </c>
      <c r="K165">
        <f>SUM(G165:J165)</f>
        <v>10927</v>
      </c>
      <c r="M165">
        <f>SUM(M29:M51)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Maggot_Collections</vt:lpstr>
      <vt:lpstr>Data_collect</vt:lpstr>
      <vt:lpstr>Pupal_Splits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Gerena,Tatiana L</cp:lastModifiedBy>
  <dcterms:created xsi:type="dcterms:W3CDTF">2018-08-14T16:25:31Z</dcterms:created>
  <dcterms:modified xsi:type="dcterms:W3CDTF">2019-04-04T20:31:12Z</dcterms:modified>
</cp:coreProperties>
</file>