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FF4CACA5-95FF-46B9-B862-69CBBDE0113A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381" i="1" l="1"/>
  <c r="AE2655" i="1"/>
  <c r="AE3444" i="1" l="1"/>
  <c r="AE3074" i="1"/>
  <c r="AE2500" i="1" l="1"/>
  <c r="AE2956" i="1" l="1"/>
  <c r="AE2736" i="1"/>
  <c r="AE3011" i="1"/>
  <c r="AE3167" i="1"/>
  <c r="AE3246" i="1"/>
  <c r="AE2598" i="1" l="1"/>
  <c r="AE3143" i="1"/>
  <c r="AE3158" i="1" l="1"/>
  <c r="AE2829" i="1" l="1"/>
  <c r="AE1599" i="1"/>
  <c r="AE3491" i="1"/>
  <c r="AE3321" i="1"/>
  <c r="AE2394" i="1"/>
  <c r="AE3313" i="1" l="1"/>
  <c r="AE3561" i="1"/>
  <c r="AE2762" i="1"/>
  <c r="AE2535" i="1"/>
  <c r="AE2186" i="1" l="1"/>
  <c r="AE3489" i="1" l="1"/>
  <c r="AE2659" i="1"/>
  <c r="AE2382" i="1"/>
  <c r="AE2456" i="1" l="1"/>
  <c r="AE2805" i="1"/>
  <c r="AE2775" i="1" l="1"/>
  <c r="AE3174" i="1"/>
  <c r="AE3265" i="1"/>
  <c r="AE3389" i="1"/>
  <c r="AE2040" i="1" l="1"/>
  <c r="AE2967" i="1"/>
  <c r="AE3059" i="1"/>
  <c r="AE2615" i="1"/>
  <c r="AE3478" i="1"/>
  <c r="AE2489" i="1" l="1"/>
  <c r="AE3236" i="1"/>
  <c r="AE3397" i="1"/>
  <c r="AE1211" i="1" l="1"/>
  <c r="AE2461" i="1"/>
  <c r="AE2945" i="1" l="1"/>
  <c r="AE1659" i="1"/>
  <c r="AE3033" i="1"/>
  <c r="AE3203" i="1" l="1"/>
  <c r="AE3381" i="1" l="1"/>
  <c r="AE3551" i="1"/>
  <c r="AE3433" i="1"/>
  <c r="AE3486" i="1"/>
  <c r="AE2368" i="1"/>
  <c r="AE2536" i="1"/>
  <c r="AE2726" i="1"/>
  <c r="AE2774" i="1"/>
  <c r="AE2692" i="1" l="1"/>
  <c r="AE3128" i="1"/>
  <c r="AE3066" i="1"/>
  <c r="AE2441" i="1" l="1"/>
  <c r="AE3581" i="1"/>
  <c r="AE3569" i="1"/>
  <c r="AE3322" i="1"/>
  <c r="AE2522" i="1" l="1"/>
  <c r="AE2713" i="1"/>
  <c r="AE2170" i="1"/>
  <c r="AE3103" i="1"/>
  <c r="AE3055" i="1"/>
  <c r="AE2418" i="1"/>
  <c r="AE3377" i="1"/>
  <c r="AE3497" i="1"/>
  <c r="AE3052" i="1" l="1"/>
  <c r="AE3274" i="1"/>
  <c r="AE3396" i="1"/>
  <c r="AE3392" i="1"/>
  <c r="AE3165" i="1"/>
  <c r="AE1926" i="1" l="1"/>
  <c r="AE2495" i="1"/>
  <c r="AE2454" i="1"/>
  <c r="AE1516" i="1" l="1"/>
  <c r="AE1492" i="1"/>
  <c r="AE2938" i="1"/>
  <c r="AE1076" i="1"/>
  <c r="AE3401" i="1"/>
  <c r="AE3155" i="1"/>
  <c r="AE3219" i="1"/>
  <c r="AE3319" i="1"/>
  <c r="AE3485" i="1"/>
  <c r="AE3424" i="1"/>
  <c r="AE1198" i="1" l="1"/>
  <c r="AE2383" i="1"/>
  <c r="AE2974" i="1" l="1"/>
  <c r="AE2975" i="1"/>
  <c r="AE2266" i="1"/>
  <c r="AE2504" i="1"/>
  <c r="AE3089" i="1"/>
  <c r="AE3547" i="1"/>
  <c r="AC256" i="1" l="1"/>
  <c r="AE2806" i="1"/>
  <c r="AE3238" i="1"/>
  <c r="AE3149" i="1"/>
  <c r="AE2909" i="1" l="1"/>
  <c r="AE1289" i="1"/>
  <c r="AE2614" i="1"/>
  <c r="AE2362" i="1"/>
  <c r="AE2432" i="1"/>
  <c r="AE2529" i="1"/>
  <c r="AE2958" i="1" l="1"/>
  <c r="AE3124" i="1"/>
  <c r="AE1086" i="1" l="1"/>
  <c r="AE1099" i="1"/>
  <c r="AE1650" i="1"/>
  <c r="AE1248" i="1"/>
  <c r="AE2587" i="1"/>
  <c r="AE1837" i="1"/>
  <c r="AE2335" i="1"/>
  <c r="AE1544" i="1"/>
  <c r="AE1884" i="1"/>
  <c r="AE2079" i="1"/>
  <c r="AE2068" i="1"/>
  <c r="AE1705" i="1"/>
  <c r="AE1735" i="1"/>
  <c r="AE2904" i="1"/>
  <c r="AE1642" i="1"/>
  <c r="AE1502" i="1"/>
  <c r="AE3503" i="1"/>
  <c r="AE3050" i="1"/>
  <c r="AE3282" i="1"/>
  <c r="AE3176" i="1"/>
  <c r="AE3309" i="1"/>
  <c r="AE2369" i="1"/>
  <c r="AE2673" i="1"/>
  <c r="AE2472" i="1"/>
  <c r="AE1566" i="1" l="1"/>
  <c r="AE1923" i="1"/>
  <c r="AE2942" i="1"/>
  <c r="AE1635" i="1"/>
  <c r="AE1366" i="1"/>
  <c r="AE1399" i="1"/>
  <c r="AE1499" i="1"/>
  <c r="AE2259" i="1"/>
  <c r="AE3351" i="1"/>
  <c r="AE3190" i="1"/>
  <c r="AE3178" i="1"/>
  <c r="AE3069" i="1"/>
  <c r="AE3115" i="1"/>
  <c r="AE3027" i="1"/>
  <c r="AE3328" i="1"/>
  <c r="AE3423" i="1"/>
  <c r="AE3215" i="1"/>
  <c r="AE3379" i="1"/>
  <c r="AE1990" i="1" l="1"/>
  <c r="AE2164" i="1"/>
  <c r="AE2670" i="1"/>
  <c r="AE2749" i="1"/>
  <c r="AE1148" i="1" l="1"/>
  <c r="AE1737" i="1"/>
  <c r="AE2585" i="1"/>
  <c r="AE1822" i="1"/>
  <c r="AE1095" i="1"/>
  <c r="AE3580" i="1"/>
  <c r="AE3045" i="1"/>
  <c r="AE3385" i="1"/>
  <c r="AE3440" i="1"/>
  <c r="AE2603" i="1"/>
  <c r="AE3253" i="1"/>
  <c r="AE2933" i="1" l="1"/>
  <c r="AE1571" i="1"/>
  <c r="AE2196" i="1"/>
  <c r="AE1840" i="1"/>
  <c r="AE2069" i="1"/>
  <c r="AE1252" i="1"/>
  <c r="AE1666" i="1"/>
  <c r="AE1039" i="1"/>
  <c r="AE2001" i="1"/>
  <c r="AE530" i="1" l="1"/>
  <c r="AE1634" i="1"/>
  <c r="AE1597" i="1"/>
  <c r="AE2593" i="1"/>
  <c r="AE1495" i="1"/>
  <c r="AE2152" i="1"/>
  <c r="AE1221" i="1"/>
  <c r="AE1179" i="1"/>
  <c r="AE232" i="1"/>
  <c r="AE2083" i="1"/>
  <c r="AE2717" i="1"/>
  <c r="AE1812" i="1"/>
  <c r="AE1855" i="1"/>
  <c r="AE1547" i="1"/>
  <c r="AE1522" i="1"/>
  <c r="AE1334" i="1"/>
  <c r="AE1757" i="1"/>
  <c r="AE2426" i="1"/>
  <c r="AE3435" i="1"/>
  <c r="AE2635" i="1"/>
  <c r="AE2990" i="1"/>
  <c r="AE2171" i="1" l="1"/>
  <c r="AE1240" i="1"/>
  <c r="AE1585" i="1"/>
  <c r="AE1687" i="1"/>
  <c r="AE1782" i="1"/>
  <c r="AE2927" i="1"/>
  <c r="AE1319" i="1"/>
  <c r="AE2972" i="1"/>
  <c r="AE2338" i="1"/>
  <c r="AE2199" i="1"/>
  <c r="AE2447" i="1"/>
  <c r="AE252" i="1"/>
  <c r="AE2594" i="1" l="1"/>
  <c r="AE2014" i="1"/>
  <c r="AE1417" i="1"/>
  <c r="AE1094" i="1"/>
  <c r="AE1793" i="1"/>
  <c r="AE1918" i="1"/>
  <c r="AE2401" i="1"/>
  <c r="AE3349" i="1"/>
  <c r="AE2912" i="1" l="1"/>
  <c r="AE2160" i="1" l="1"/>
  <c r="AE2175" i="1"/>
  <c r="AE1171" i="1"/>
  <c r="AE1550" i="1"/>
  <c r="AE2841" i="1" l="1"/>
  <c r="AE2267" i="1"/>
  <c r="AE1488" i="1"/>
  <c r="AE1323" i="1"/>
  <c r="AE3112" i="1"/>
  <c r="AE2833" i="1"/>
  <c r="AE1205" i="1"/>
  <c r="AE1233" i="1"/>
  <c r="AE1542" i="1"/>
  <c r="AE2639" i="1"/>
  <c r="AE3383" i="1"/>
  <c r="AE3200" i="1"/>
  <c r="AE3508" i="1" l="1"/>
  <c r="AE2934" i="1"/>
  <c r="AE1728" i="1"/>
  <c r="AE1924" i="1"/>
  <c r="AE1397" i="1"/>
  <c r="AE884" i="1"/>
  <c r="AE1641" i="1"/>
  <c r="AE2081" i="1"/>
  <c r="AE1519" i="1"/>
  <c r="AE2720" i="1"/>
  <c r="AE722" i="1"/>
  <c r="AE2508" i="1"/>
  <c r="AE1037" i="1" l="1"/>
  <c r="AE1162" i="1"/>
  <c r="AE1868" i="1"/>
  <c r="AE2840" i="1"/>
  <c r="AE702" i="1"/>
  <c r="AE2006" i="1"/>
  <c r="AE1989" i="1"/>
  <c r="AE1437" i="1"/>
  <c r="AE1053" i="1"/>
  <c r="AE1100" i="1" l="1"/>
  <c r="AE1422" i="1"/>
  <c r="AE1341" i="1"/>
  <c r="AE3316" i="1"/>
  <c r="AE1216" i="1" l="1"/>
  <c r="AE358" i="1"/>
  <c r="AE2072" i="1"/>
  <c r="AE1174" i="1"/>
  <c r="AC1762" i="1"/>
  <c r="AE2926" i="1"/>
  <c r="AE3387" i="1"/>
  <c r="AE3350" i="1"/>
  <c r="AE2174" i="1" l="1"/>
  <c r="AE2837" i="1"/>
  <c r="AE909" i="1"/>
  <c r="AE2272" i="1"/>
  <c r="AE2373" i="1"/>
  <c r="AE1320" i="1" l="1"/>
  <c r="AE283" i="1"/>
  <c r="AE1354" i="1" l="1"/>
  <c r="AE1401" i="1"/>
  <c r="AE1722" i="1"/>
  <c r="AE1496" i="1"/>
  <c r="AE2835" i="1"/>
  <c r="AE1593" i="1"/>
  <c r="AE2913" i="1"/>
  <c r="AE1638" i="1"/>
  <c r="AE2599" i="1" l="1"/>
  <c r="AE1551" i="1"/>
  <c r="AE257" i="1"/>
  <c r="AE721" i="1"/>
  <c r="AE3429" i="1" l="1"/>
  <c r="AE3035" i="1"/>
  <c r="AE1573" i="1"/>
  <c r="AE1143" i="1"/>
  <c r="AE1070" i="1"/>
  <c r="AE1113" i="1"/>
  <c r="AE2087" i="1"/>
  <c r="AE2458" i="1"/>
  <c r="AE439" i="1"/>
  <c r="AE114" i="1"/>
  <c r="AE2076" i="1"/>
  <c r="AE1058" i="1"/>
  <c r="AE1114" i="1"/>
  <c r="AE1276" i="1"/>
  <c r="AE725" i="1"/>
  <c r="AE1792" i="1"/>
  <c r="AE1841" i="1"/>
  <c r="AE342" i="1"/>
  <c r="AE289" i="1"/>
  <c r="AE623" i="1"/>
  <c r="AE1995" i="1"/>
  <c r="AE3483" i="1"/>
  <c r="AE2258" i="1"/>
  <c r="AE1648" i="1"/>
  <c r="AE618" i="1"/>
  <c r="AE1991" i="1"/>
  <c r="AE2010" i="1"/>
  <c r="AE1167" i="1"/>
  <c r="AE1917" i="1"/>
  <c r="AE1916" i="1"/>
  <c r="AE712" i="1"/>
  <c r="AE1285" i="1"/>
  <c r="AE1501" i="1" l="1"/>
  <c r="AE1062" i="1"/>
  <c r="AE1637" i="1"/>
  <c r="AE425" i="1" l="1"/>
  <c r="AE428" i="1"/>
  <c r="AE2165" i="1"/>
  <c r="AE1458" i="1"/>
  <c r="AE141" i="1" l="1"/>
  <c r="AE1640" i="1"/>
  <c r="AE1609" i="1"/>
  <c r="AE906" i="1"/>
  <c r="AE892" i="1"/>
  <c r="AE350" i="1"/>
  <c r="AE307" i="1"/>
  <c r="AE276" i="1"/>
  <c r="AE1251" i="1"/>
  <c r="AE1370" i="1"/>
  <c r="AE1387" i="1"/>
  <c r="AE519" i="1"/>
  <c r="AE791" i="1"/>
  <c r="AE2279" i="1"/>
  <c r="AE1536" i="1"/>
  <c r="AE1123" i="1"/>
  <c r="AE1324" i="1"/>
  <c r="AE88" i="1"/>
  <c r="AE2066" i="1"/>
  <c r="AE2905" i="1"/>
  <c r="AE2714" i="1"/>
  <c r="AE703" i="1"/>
  <c r="AE445" i="1"/>
  <c r="AE1680" i="1"/>
  <c r="AE2839" i="1"/>
  <c r="AE900" i="1" l="1"/>
  <c r="AE633" i="1"/>
  <c r="AE1747" i="1"/>
  <c r="AE1639" i="1"/>
  <c r="AE815" i="1" l="1"/>
  <c r="AE153" i="1"/>
  <c r="AE617" i="1"/>
  <c r="AE1247" i="1"/>
  <c r="AE356" i="1"/>
  <c r="AE886" i="1"/>
  <c r="AE1490" i="1"/>
  <c r="AE1443" i="1"/>
  <c r="AE605" i="1"/>
  <c r="AE92" i="1"/>
  <c r="AE1101" i="1"/>
  <c r="AE1546" i="1"/>
  <c r="AE719" i="1" l="1"/>
  <c r="AE441" i="1" l="1"/>
  <c r="AE704" i="1"/>
  <c r="AE265" i="1"/>
  <c r="AE1145" i="1"/>
  <c r="AE1610" i="1"/>
  <c r="AE1503" i="1"/>
  <c r="AE622" i="1"/>
  <c r="AE436" i="1" l="1"/>
  <c r="AE260" i="1"/>
  <c r="AE359" i="1"/>
  <c r="AE62" i="1"/>
  <c r="AE1210" i="1"/>
  <c r="AE1318" i="1" l="1"/>
  <c r="AE435" i="1"/>
  <c r="AE145" i="1"/>
  <c r="AE1322" i="1"/>
  <c r="AE250" i="1"/>
  <c r="AE1040" i="1"/>
  <c r="AE341" i="1" l="1"/>
  <c r="AE308" i="1"/>
  <c r="AE91" i="1"/>
  <c r="AE345" i="1"/>
  <c r="AE178" i="1"/>
  <c r="AE517" i="1"/>
  <c r="AE1288" i="1" l="1"/>
  <c r="AE882" i="1"/>
  <c r="AE1160" i="1"/>
  <c r="AE631" i="1"/>
  <c r="AE355" i="1" l="1"/>
  <c r="AE608" i="1"/>
  <c r="AE818" i="1"/>
  <c r="AE541" i="1"/>
  <c r="AE1643" i="1"/>
  <c r="AE112" i="1"/>
  <c r="AE68" i="1"/>
  <c r="AE432" i="1" l="1"/>
  <c r="AE615" i="1"/>
  <c r="AE907" i="1"/>
  <c r="AE714" i="1"/>
  <c r="AE2375" i="1"/>
  <c r="AE885" i="1" l="1"/>
  <c r="AE262" i="1"/>
  <c r="AE1669" i="1" l="1"/>
  <c r="AE1283" i="1"/>
  <c r="AE347" i="1" l="1"/>
  <c r="AE3170" i="1"/>
  <c r="AE819" i="1"/>
  <c r="AE723" i="1" l="1"/>
  <c r="AE625" i="1"/>
  <c r="AE515" i="1"/>
  <c r="AE266" i="1"/>
  <c r="AE77" i="1"/>
  <c r="AE173" i="1"/>
  <c r="AE288" i="1"/>
  <c r="AE431" i="1"/>
  <c r="AE1625" i="1"/>
  <c r="AE1738" i="1" l="1"/>
  <c r="AE86" i="1"/>
  <c r="AE527" i="1"/>
  <c r="AE447" i="1"/>
  <c r="AE270" i="1" l="1"/>
  <c r="AE820" i="1"/>
  <c r="AE620" i="1"/>
  <c r="AE443" i="1"/>
  <c r="AE89" i="1" l="1"/>
  <c r="AC1917" i="1" l="1"/>
  <c r="AH107" i="1" l="1"/>
  <c r="AH104" i="1"/>
  <c r="AH103" i="1"/>
  <c r="AE98" i="1"/>
  <c r="AE628" i="1" l="1"/>
  <c r="AE125" i="1"/>
  <c r="AE2416" i="1" l="1"/>
  <c r="AE690" i="1"/>
  <c r="AE280" i="1"/>
  <c r="AE689" i="1" l="1"/>
  <c r="AE1310" i="1" l="1"/>
  <c r="AE2773" i="1"/>
  <c r="AE2251" i="1"/>
  <c r="AE2053" i="1" l="1"/>
  <c r="AE1083" i="1"/>
  <c r="AE2236" i="1" l="1"/>
  <c r="AE1554" i="1" l="1"/>
  <c r="AE513" i="1"/>
  <c r="AC513" i="1"/>
  <c r="AE2822" i="1" l="1"/>
  <c r="AE3218" i="1" l="1"/>
  <c r="AE3474" i="1"/>
  <c r="AE3286" i="1" l="1"/>
  <c r="AE3210" i="1"/>
  <c r="AE2979" i="1"/>
  <c r="AE1961" i="1" l="1"/>
  <c r="AE2144" i="1" l="1"/>
  <c r="AE2365" i="1"/>
  <c r="AE2636" i="1" l="1"/>
  <c r="AE3480" i="1"/>
  <c r="AE3352" i="1"/>
  <c r="AE3127" i="1" l="1"/>
  <c r="AE2127" i="1"/>
  <c r="AE1958" i="1"/>
  <c r="AE2116" i="1" l="1"/>
  <c r="AE3542" i="1"/>
  <c r="AE2298" i="1" l="1"/>
  <c r="AE2955" i="1" l="1"/>
  <c r="AE3163" i="1" l="1"/>
  <c r="AE699" i="1"/>
  <c r="AE3077" i="1"/>
  <c r="AE3502" i="1"/>
  <c r="AE3084" i="1" l="1"/>
  <c r="AE2712" i="1"/>
  <c r="AE3344" i="1"/>
  <c r="AE1479" i="1"/>
  <c r="AE1102" i="1"/>
  <c r="AE2952" i="1"/>
  <c r="AE3304" i="1"/>
  <c r="AE2572" i="1" l="1"/>
  <c r="AE2384" i="1"/>
  <c r="AE2065" i="1" l="1"/>
  <c r="AC2066" i="1"/>
  <c r="AE2052" i="1"/>
  <c r="AE2577" i="1" l="1"/>
  <c r="AE2255" i="1"/>
  <c r="AE2193" i="1"/>
  <c r="AE1386" i="1"/>
  <c r="AE1421" i="1"/>
  <c r="AE1473" i="1"/>
  <c r="AE2474" i="1"/>
  <c r="AE2843" i="1"/>
  <c r="AE2113" i="1"/>
  <c r="AC2843" i="1" l="1"/>
  <c r="AE1970" i="1" l="1"/>
  <c r="AE2037" i="1"/>
  <c r="AE1394" i="1"/>
  <c r="AE1121" i="1"/>
  <c r="AE2121" i="1" l="1"/>
  <c r="AE3494" i="1"/>
  <c r="AE2961" i="1"/>
  <c r="AE1630" i="1"/>
  <c r="AE1412" i="1"/>
  <c r="AE2190" i="1"/>
  <c r="AE2243" i="1" l="1"/>
  <c r="AE2241" i="1"/>
  <c r="AE1562" i="1"/>
  <c r="AE2930" i="1"/>
  <c r="AE1901" i="1"/>
  <c r="AE598" i="1"/>
  <c r="AE1222" i="1" l="1"/>
  <c r="AE406" i="1"/>
  <c r="AE3354" i="1" l="1"/>
  <c r="AE1628" i="1" l="1"/>
  <c r="AE1155" i="1"/>
  <c r="AE2581" i="1"/>
  <c r="AE325" i="1"/>
  <c r="AE315" i="1"/>
  <c r="AE1007" i="1"/>
  <c r="AE1657" i="1"/>
  <c r="AE1820" i="1"/>
  <c r="AE2311" i="1" l="1"/>
  <c r="AE1478" i="1"/>
  <c r="AE862" i="1"/>
  <c r="AE2707" i="1"/>
  <c r="AE2129" i="1"/>
  <c r="AE1809" i="1"/>
  <c r="AE978" i="1"/>
  <c r="AE790" i="1"/>
  <c r="AE1555" i="1"/>
  <c r="AE1691" i="1"/>
  <c r="AE1959" i="1"/>
  <c r="AE1441" i="1"/>
  <c r="AE1710" i="1"/>
  <c r="AE2280" i="1" l="1"/>
  <c r="AC2280" i="1"/>
  <c r="AE1631" i="1"/>
  <c r="AE360" i="1"/>
  <c r="AE2060" i="1"/>
  <c r="AE1124" i="1" l="1"/>
  <c r="AE878" i="1"/>
  <c r="AE217" i="1"/>
  <c r="AE1355" i="1"/>
  <c r="AC360" i="1" l="1"/>
  <c r="AE1806" i="1" l="1"/>
  <c r="AE42" i="1" l="1"/>
  <c r="AE167" i="1"/>
  <c r="AE1096" i="1"/>
  <c r="AE778" i="1"/>
  <c r="AE1313" i="1"/>
  <c r="AE2062" i="1"/>
  <c r="AE3592" i="1"/>
  <c r="AE3579" i="1"/>
  <c r="AE1709" i="1"/>
  <c r="AE1734" i="1"/>
  <c r="AE3460" i="1"/>
  <c r="AE327" i="1"/>
  <c r="AE697" i="1"/>
  <c r="AE1021" i="1" l="1"/>
  <c r="AE3307" i="1"/>
  <c r="AE3263" i="1"/>
  <c r="AE3541" i="1"/>
  <c r="AE3543" i="1"/>
  <c r="AE3367" i="1"/>
  <c r="AE3369" i="1"/>
  <c r="AE3495" i="1"/>
  <c r="AE1624" i="1"/>
  <c r="AE1402" i="1"/>
  <c r="AE1771" i="1"/>
  <c r="AE1427" i="1"/>
  <c r="AE1898" i="1"/>
  <c r="AC2096" i="1"/>
  <c r="AC2723" i="1" l="1"/>
  <c r="AC2721" i="1"/>
  <c r="AC2584" i="1" l="1"/>
  <c r="AC2724" i="1"/>
  <c r="AH2890" i="1"/>
  <c r="AH2891" i="1"/>
  <c r="AH2892" i="1"/>
  <c r="AH2893" i="1"/>
  <c r="AH2894" i="1"/>
  <c r="AH2895" i="1"/>
  <c r="AH2889" i="1"/>
  <c r="AC2722" i="1"/>
  <c r="AH2880" i="1"/>
  <c r="AH2881" i="1"/>
  <c r="AH2882" i="1"/>
  <c r="AH2883" i="1"/>
  <c r="AH2884" i="1"/>
  <c r="AH2885" i="1"/>
  <c r="AH2886" i="1"/>
  <c r="AH2887" i="1"/>
  <c r="AH2888" i="1"/>
  <c r="AH2879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41" i="1"/>
  <c r="AC2842" i="1"/>
  <c r="AC2823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05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56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297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77" i="1"/>
  <c r="AH2878" i="1"/>
  <c r="AH2853" i="1"/>
  <c r="H161" i="3" l="1"/>
  <c r="J165" i="3" l="1"/>
  <c r="I165" i="3"/>
  <c r="H165" i="3"/>
  <c r="G165" i="3"/>
  <c r="AC2150" i="1" l="1"/>
  <c r="AC3572" i="1" l="1"/>
  <c r="AC3574" i="1"/>
  <c r="AC3575" i="1"/>
  <c r="AC3576" i="1"/>
  <c r="AC3577" i="1"/>
  <c r="AC3578" i="1"/>
  <c r="AC3579" i="1"/>
  <c r="AC3580" i="1"/>
  <c r="AC3581" i="1"/>
  <c r="AC3582" i="1"/>
  <c r="AC3583" i="1"/>
  <c r="AC3584" i="1"/>
  <c r="AC3585" i="1"/>
  <c r="AC3573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70" i="1"/>
  <c r="AC3571" i="1"/>
  <c r="AC3522" i="1"/>
  <c r="AC3504" i="1" l="1"/>
  <c r="AC3505" i="1"/>
  <c r="AC3506" i="1"/>
  <c r="AC3507" i="1"/>
  <c r="AC3508" i="1"/>
  <c r="AC3509" i="1"/>
  <c r="AC3510" i="1"/>
  <c r="AC3511" i="1"/>
  <c r="AC3495" i="1"/>
  <c r="AC3496" i="1"/>
  <c r="AC3497" i="1"/>
  <c r="AC3498" i="1"/>
  <c r="AC3499" i="1"/>
  <c r="AC3500" i="1"/>
  <c r="AC3501" i="1"/>
  <c r="AC3502" i="1"/>
  <c r="AC3503" i="1"/>
  <c r="AC3494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22" i="1"/>
  <c r="AC3353" i="1" l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352" i="1"/>
  <c r="AC3344" i="1"/>
  <c r="AC3345" i="1"/>
  <c r="AC3346" i="1"/>
  <c r="AC3347" i="1"/>
  <c r="AC3348" i="1"/>
  <c r="AC3349" i="1"/>
  <c r="AC3350" i="1"/>
  <c r="AC3351" i="1"/>
  <c r="AC3343" i="1"/>
  <c r="AC3284" i="1" l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283" i="1"/>
  <c r="AC3280" i="1" l="1"/>
  <c r="AC3281" i="1"/>
  <c r="AC3282" i="1"/>
  <c r="AC3279" i="1"/>
  <c r="AC3270" i="1"/>
  <c r="AC3271" i="1"/>
  <c r="AC3272" i="1"/>
  <c r="AC3273" i="1"/>
  <c r="AC3274" i="1"/>
  <c r="AC3269" i="1"/>
  <c r="AC3266" i="1" l="1"/>
  <c r="AC3265" i="1"/>
  <c r="AC3264" i="1"/>
  <c r="AC3263" i="1"/>
  <c r="AC3262" i="1"/>
  <c r="AC3261" i="1"/>
  <c r="AC3260" i="1"/>
  <c r="AC3259" i="1"/>
  <c r="AC3258" i="1"/>
  <c r="AC3257" i="1"/>
  <c r="AC3256" i="1"/>
  <c r="AC3255" i="1"/>
  <c r="AC3254" i="1"/>
  <c r="AC3253" i="1"/>
  <c r="AC3252" i="1"/>
  <c r="AC3251" i="1"/>
  <c r="AC3250" i="1"/>
  <c r="AC3249" i="1"/>
  <c r="AC3248" i="1"/>
  <c r="AC3247" i="1"/>
  <c r="AC3246" i="1"/>
  <c r="AC3245" i="1"/>
  <c r="AC3244" i="1"/>
  <c r="AC3243" i="1"/>
  <c r="AC3242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15" i="1"/>
  <c r="AC3212" i="1"/>
  <c r="AC3211" i="1"/>
  <c r="AC3210" i="1"/>
  <c r="AC3209" i="1"/>
  <c r="AC3208" i="1"/>
  <c r="AC3207" i="1"/>
  <c r="AC3206" i="1"/>
  <c r="AC3205" i="1"/>
  <c r="AC3204" i="1"/>
  <c r="AC3203" i="1"/>
  <c r="AC3202" i="1"/>
  <c r="AC3201" i="1"/>
  <c r="AC3200" i="1"/>
  <c r="AC3199" i="1"/>
  <c r="AC3198" i="1"/>
  <c r="AC3197" i="1"/>
  <c r="AC3196" i="1"/>
  <c r="AC3195" i="1"/>
  <c r="AC3194" i="1"/>
  <c r="AC3193" i="1"/>
  <c r="AC3192" i="1"/>
  <c r="AC3191" i="1"/>
  <c r="AC3190" i="1"/>
  <c r="AC3189" i="1"/>
  <c r="AC3188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61" i="1"/>
  <c r="AC3158" i="1"/>
  <c r="AC3157" i="1"/>
  <c r="AC3156" i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04" i="1"/>
  <c r="AC3103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53" i="1"/>
  <c r="AC681" i="1"/>
  <c r="AC398" i="1"/>
  <c r="AC1765" i="1"/>
  <c r="AC976" i="1"/>
  <c r="AC950" i="1"/>
  <c r="AC54" i="1"/>
  <c r="AC227" i="1"/>
  <c r="AC3043" i="1" l="1"/>
  <c r="AC3044" i="1"/>
  <c r="AC3045" i="1"/>
  <c r="AC3046" i="1"/>
  <c r="AC3047" i="1"/>
  <c r="AC3048" i="1"/>
  <c r="AC3049" i="1"/>
  <c r="AC3050" i="1"/>
  <c r="AC3051" i="1"/>
  <c r="AC3052" i="1"/>
  <c r="AC3042" i="1"/>
  <c r="AC2982" i="1" l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2981" i="1"/>
  <c r="AC2972" i="1" l="1"/>
  <c r="AC2973" i="1"/>
  <c r="AC2974" i="1"/>
  <c r="AC2975" i="1"/>
  <c r="AC2976" i="1"/>
  <c r="AC2977" i="1"/>
  <c r="AC2978" i="1"/>
  <c r="AC2979" i="1"/>
  <c r="AC2980" i="1"/>
  <c r="AC2971" i="1"/>
  <c r="AC2967" i="1"/>
  <c r="AC2966" i="1"/>
  <c r="AC2964" i="1" l="1"/>
  <c r="AC2963" i="1"/>
  <c r="AC2962" i="1"/>
  <c r="AC2961" i="1"/>
  <c r="AC2956" i="1"/>
  <c r="AC2957" i="1"/>
  <c r="AC2958" i="1"/>
  <c r="AC2959" i="1"/>
  <c r="AC2960" i="1"/>
  <c r="AC2953" i="1"/>
  <c r="AC2954" i="1"/>
  <c r="AC2952" i="1"/>
  <c r="AC2938" i="1"/>
  <c r="AC2937" i="1"/>
  <c r="AC2943" i="1"/>
  <c r="AC2944" i="1"/>
  <c r="AC2945" i="1"/>
  <c r="AC2946" i="1"/>
  <c r="AC2947" i="1"/>
  <c r="AC2948" i="1"/>
  <c r="AC2949" i="1"/>
  <c r="AC2950" i="1"/>
  <c r="AC2951" i="1"/>
  <c r="AC2942" i="1"/>
  <c r="AC2935" i="1" l="1"/>
  <c r="AC2934" i="1"/>
  <c r="AC2933" i="1"/>
  <c r="AC2932" i="1"/>
  <c r="AC2931" i="1"/>
  <c r="AC2930" i="1"/>
  <c r="AC2924" i="1"/>
  <c r="AC2923" i="1"/>
  <c r="AC2922" i="1"/>
  <c r="AC2921" i="1"/>
  <c r="AC2920" i="1"/>
  <c r="AC2919" i="1"/>
  <c r="AC2918" i="1"/>
  <c r="AC2917" i="1"/>
  <c r="AC2916" i="1"/>
  <c r="AC2915" i="1"/>
  <c r="AC2914" i="1"/>
  <c r="AC2913" i="1"/>
  <c r="AC2912" i="1"/>
  <c r="AC2911" i="1"/>
  <c r="AC2910" i="1"/>
  <c r="AC2909" i="1"/>
  <c r="AC2908" i="1"/>
  <c r="AC2907" i="1"/>
  <c r="AC2906" i="1"/>
  <c r="AC2905" i="1"/>
  <c r="AC2904" i="1"/>
  <c r="AC2903" i="1"/>
  <c r="AC2902" i="1"/>
  <c r="AC2279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01" i="1"/>
  <c r="AC2200" i="1"/>
  <c r="AC2199" i="1"/>
  <c r="AC2198" i="1"/>
  <c r="AC2197" i="1"/>
  <c r="AC2196" i="1"/>
  <c r="AC2195" i="1"/>
  <c r="AC2194" i="1"/>
  <c r="AC2193" i="1"/>
  <c r="AC2192" i="1"/>
  <c r="AC2191" i="1"/>
  <c r="AC2190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095" i="1"/>
  <c r="AC2094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16" i="1"/>
  <c r="AC2015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26" i="1"/>
  <c r="AC1925" i="1"/>
  <c r="AC1924" i="1"/>
  <c r="AC1923" i="1"/>
  <c r="AC1922" i="1"/>
  <c r="AC1921" i="1"/>
  <c r="AC1920" i="1"/>
  <c r="AC1919" i="1"/>
  <c r="AC1918" i="1"/>
  <c r="AC1916" i="1"/>
  <c r="AC1915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0" i="1"/>
  <c r="AC1869" i="1"/>
  <c r="AC1868" i="1"/>
  <c r="AC1867" i="1"/>
  <c r="AC1866" i="1"/>
  <c r="AC1865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4" i="1"/>
  <c r="AC1763" i="1"/>
  <c r="AC1761" i="1"/>
  <c r="AC1760" i="1"/>
  <c r="AC1759" i="1"/>
  <c r="AC1758" i="1"/>
  <c r="AC1757" i="1"/>
  <c r="AC1756" i="1"/>
  <c r="AC1755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10" i="1"/>
  <c r="AC1609" i="1"/>
  <c r="AC1608" i="1"/>
  <c r="AC1607" i="1"/>
  <c r="AC1606" i="1"/>
  <c r="AC1605" i="1"/>
  <c r="AC1601" i="1"/>
  <c r="AC1600" i="1"/>
  <c r="AC1599" i="1"/>
  <c r="AC1597" i="1"/>
  <c r="AC1596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4" i="1"/>
  <c r="AC1443" i="1"/>
  <c r="AC1442" i="1"/>
  <c r="AC1441" i="1"/>
  <c r="AC1438" i="1"/>
  <c r="AC1437" i="1"/>
  <c r="AC1436" i="1"/>
  <c r="AC1435" i="1"/>
  <c r="AC1434" i="1"/>
  <c r="AC1433" i="1"/>
  <c r="AC1430" i="1"/>
  <c r="AC1429" i="1"/>
  <c r="AC1428" i="1"/>
  <c r="AC1427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296" i="1"/>
  <c r="AC1295" i="1"/>
  <c r="AC1294" i="1"/>
  <c r="AC1293" i="1"/>
  <c r="AC1292" i="1"/>
  <c r="AC1291" i="1"/>
  <c r="AC1289" i="1"/>
  <c r="AC1288" i="1"/>
  <c r="AC1287" i="1"/>
  <c r="AC1286" i="1"/>
  <c r="AC1285" i="1"/>
  <c r="AC1284" i="1"/>
  <c r="AC1283" i="1"/>
  <c r="AC1282" i="1"/>
  <c r="AC1281" i="1"/>
  <c r="AC1280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48" i="1"/>
  <c r="AC1147" i="1"/>
  <c r="AC1145" i="1"/>
  <c r="AC1144" i="1"/>
  <c r="AC1143" i="1"/>
  <c r="AC1142" i="1"/>
  <c r="AC1141" i="1"/>
  <c r="AC1140" i="1"/>
  <c r="AC1139" i="1"/>
  <c r="AC1138" i="1"/>
  <c r="AC1137" i="1"/>
  <c r="AC1136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<sst xmlns="http://schemas.openxmlformats.org/spreadsheetml/2006/main" count="34896" uniqueCount="2024">
  <si>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</si>
  <si>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</si>
  <si>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</si>
  <si>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</si>
  <si>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</si>
  <si>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</si>
  <si>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</si>
  <si>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</si>
  <si>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</si>
  <si>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</si>
  <si>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</si>
  <si>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</si>
  <si>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</si>
  <si>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</si>
  <si>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</si>
  <si>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</si>
  <si>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</si>
  <si>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</si>
  <si>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</si>
  <si>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</si>
  <si>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</si>
  <si>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</si>
  <si>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</si>
  <si>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</si>
  <si>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</si>
  <si>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</si>
  <si>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</si>
  <si>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</si>
  <si>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</si>
  <si>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</si>
  <si>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</si>
  <si>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</si>
  <si>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</si>
  <si>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</si>
  <si>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</si>
  <si>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</si>
  <si>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</si>
  <si>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</si>
  <si>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</si>
  <si>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</si>
  <si>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</si>
  <si>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</si>
  <si>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</si>
  <si>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</si>
  <si>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</si>
  <si>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</si>
  <si>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</si>
  <si>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</si>
  <si>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</si>
  <si>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</si>
  <si>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</si>
  <si>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</si>
  <si>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</si>
  <si>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</si>
  <si>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</si>
  <si>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</si>
  <si>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</si>
  <si>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</si>
  <si>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</si>
  <si>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</si>
  <si>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</si>
  <si>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</si>
  <si>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</si>
  <si>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</si>
  <si>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</si>
  <si>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</si>
  <si>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</si>
  <si>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</si>
  <si>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</si>
  <si>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</si>
  <si>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</si>
  <si>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</si>
  <si>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</si>
  <si>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</si>
  <si>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</si>
  <si>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</si>
  <si>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</si>
  <si>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</si>
  <si>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</si>
  <si>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</si>
  <si>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</si>
  <si>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</si>
  <si>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</si>
  <si>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</si>
  <si>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</si>
  <si>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</si>
  <si>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</si>
  <si>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</si>
  <si>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</si>
  <si>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</si>
  <si>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</si>
  <si>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</si>
  <si>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</si>
  <si>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</si>
  <si>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</si>
  <si>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</si>
  <si>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</si>
  <si>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</si>
  <si>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</si>
  <si>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</si>
  <si>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</si>
  <si>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</si>
  <si>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</si>
  <si>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</si>
  <si>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</si>
  <si>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</si>
  <si>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</si>
  <si>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</si>
  <si>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</si>
  <si>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</si>
  <si>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</si>
  <si>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</si>
  <si>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</si>
  <si>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</si>
  <si>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</si>
  <si>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</si>
  <si>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</si>
  <si>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</si>
  <si>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</si>
  <si>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</si>
  <si>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</si>
  <si>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</si>
  <si>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</si>
  <si>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</si>
  <si>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</si>
  <si>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</si>
  <si>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</si>
  <si>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</si>
  <si>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</si>
  <si>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</si>
  <si>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</si>
  <si>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</si>
  <si>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</si>
  <si>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</si>
  <si>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</si>
  <si>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</si>
  <si>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</si>
  <si>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</si>
  <si>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</si>
  <si>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</si>
  <si>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</si>
  <si>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</si>
  <si>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</si>
  <si>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</si>
  <si>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</si>
  <si>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</si>
  <si>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</si>
  <si>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</si>
  <si>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</si>
  <si>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</si>
  <si>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</si>
  <si>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</si>
  <si>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</si>
  <si>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</si>
  <si>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</si>
  <si>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</si>
  <si>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</si>
  <si>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</si>
  <si>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</si>
  <si>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</si>
  <si>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</si>
  <si>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</si>
  <si>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</si>
  <si>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</si>
  <si>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</si>
  <si>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</si>
  <si>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</si>
  <si>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</si>
  <si>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</si>
  <si>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</si>
  <si>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</si>
  <si>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</si>
  <si>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</si>
  <si>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</si>
  <si>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</si>
  <si>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</si>
  <si>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</si>
  <si>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</si>
  <si>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</si>
  <si>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</si>
  <si>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</si>
  <si>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</si>
  <si>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</si>
  <si>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</si>
  <si>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</si>
  <si>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</si>
  <si>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</si>
  <si>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</si>
  <si>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</si>
  <si>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</si>
  <si>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</si>
  <si>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</si>
  <si>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</si>
  <si>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</si>
  <si>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</si>
  <si>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</si>
  <si>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</si>
  <si>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</si>
  <si>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</si>
  <si>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</si>
  <si>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</si>
  <si>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</si>
  <si>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</si>
  <si>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</si>
  <si>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</si>
  <si>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</si>
  <si>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</si>
  <si>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</si>
  <si>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</si>
  <si>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</si>
  <si>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</si>
  <si>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</si>
  <si>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</si>
  <si>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</si>
  <si>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</si>
  <si>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</si>
  <si>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</si>
  <si>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</si>
  <si>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</si>
  <si>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</si>
  <si>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</si>
  <si>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</si>
  <si>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</si>
  <si>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</si>
  <si>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</si>
  <si>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</si>
  <si>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</si>
  <si>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</si>
  <si>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</si>
  <si>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</si>
  <si>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</si>
  <si>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</si>
  <si>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</si>
  <si>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</si>
  <si>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</si>
  <si>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</si>
  <si>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</si>
  <si>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</si>
  <si>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</si>
  <si>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</si>
  <si>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</si>
  <si>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</si>
  <si>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</si>
  <si>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</si>
  <si>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</si>
  <si>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</si>
  <si>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</si>
  <si>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</si>
  <si>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</si>
  <si>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</si>
  <si>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</si>
  <si>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</si>
  <si>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</si>
  <si>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</si>
  <si>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</si>
  <si>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</si>
  <si>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</si>
  <si>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</si>
  <si>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</si>
  <si>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</si>
  <si>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</si>
  <si>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</si>
  <si>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</si>
  <si>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</si>
  <si>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</si>
  <si>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</si>
  <si>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</si>
  <si>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</si>
  <si>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</si>
  <si>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</si>
  <si>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</si>
  <si>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</si>
  <si>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</si>
  <si>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</si>
  <si>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</si>
  <si>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</si>
  <si>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</si>
  <si>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</si>
  <si>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</si>
  <si>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</si>
  <si>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</si>
  <si>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</si>
  <si>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</si>
  <si>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</si>
  <si>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</si>
  <si>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</si>
  <si>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</si>
  <si>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</si>
  <si>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</si>
  <si>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</si>
  <si>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</si>
  <si>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</si>
  <si>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</si>
  <si>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</si>
  <si>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</si>
  <si>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</si>
  <si>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</si>
  <si>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</si>
  <si>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</si>
  <si>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</si>
  <si>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</si>
  <si>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</si>
  <si>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</si>
  <si>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</si>
  <si>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</si>
  <si>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</si>
  <si>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</si>
  <si>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</si>
  <si>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</si>
  <si>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</si>
  <si>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</si>
  <si>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</si>
  <si>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</si>
  <si>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</si>
  <si>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</si>
  <si>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</si>
  <si>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</si>
  <si>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</si>
  <si>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</si>
  <si>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</si>
  <si>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</si>
  <si>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</si>
  <si>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</si>
  <si>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</si>
  <si>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</si>
  <si>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</si>
  <si>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</si>
  <si>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</si>
  <si>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</si>
  <si>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</si>
  <si>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</si>
  <si>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</si>
  <si>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</si>
  <si>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</si>
  <si>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</si>
  <si>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</si>
  <si>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</si>
  <si>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</si>
  <si>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</si>
  <si>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</si>
  <si>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</si>
  <si>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</si>
  <si>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</si>
  <si>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</si>
  <si>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</si>
  <si>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</si>
  <si>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</si>
  <si>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</si>
  <si>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</si>
  <si>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</si>
  <si>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</si>
  <si>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</si>
  <si>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</si>
  <si>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</si>
  <si>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</si>
  <si>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</si>
  <si>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</si>
  <si>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</si>
  <si>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</si>
  <si>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</si>
  <si>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</si>
  <si>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</si>
  <si>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</si>
  <si>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</si>
  <si>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</si>
  <si>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</si>
  <si>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</si>
  <si>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</si>
  <si>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</si>
  <si>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</si>
  <si>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</si>
  <si>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</si>
  <si>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</si>
  <si>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</si>
  <si>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</si>
  <si>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</si>
  <si>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</si>
  <si>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</si>
  <si>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</si>
  <si>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</si>
  <si>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</si>
  <si>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</si>
  <si>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</si>
  <si>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</si>
  <si>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</si>
  <si>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</si>
  <si>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</si>
  <si>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</si>
  <si>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</si>
  <si>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</si>
  <si>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</si>
  <si>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</si>
  <si>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</si>
  <si>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</si>
  <si>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</si>
  <si>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</si>
  <si>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</si>
  <si>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</si>
  <si>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</si>
  <si>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</si>
  <si>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</si>
  <si>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</si>
  <si>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</si>
  <si>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</si>
  <si>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</si>
  <si>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</si>
  <si>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</si>
  <si>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</si>
  <si>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</si>
  <si>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</si>
  <si>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</si>
  <si>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</si>
  <si>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</si>
  <si>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</si>
  <si>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</si>
  <si>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</si>
  <si>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</si>
  <si>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</si>
  <si>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</si>
  <si>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</si>
  <si>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</si>
  <si>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</si>
  <si>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</si>
  <si>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</si>
  <si>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</si>
  <si>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</si>
  <si>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</si>
  <si>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</si>
  <si>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</si>
  <si>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</si>
  <si>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</si>
  <si>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</si>
  <si>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</si>
  <si>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</si>
  <si>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</si>
  <si>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</si>
  <si>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</si>
  <si>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</si>
  <si>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</si>
  <si>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</si>
  <si>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</si>
  <si>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</si>
  <si>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</si>
  <si>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</si>
  <si>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</si>
  <si>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</si>
  <si>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</si>
  <si>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</si>
  <si>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</si>
  <si>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</si>
  <si>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</si>
  <si>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</si>
  <si>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</si>
  <si>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</si>
  <si>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</si>
  <si>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</si>
  <si>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</si>
  <si>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</si>
  <si>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</si>
  <si>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</si>
  <si>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</si>
  <si>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</si>
  <si>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</si>
  <si>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</si>
  <si>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</si>
  <si>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</si>
  <si>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</si>
  <si>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</si>
  <si>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</si>
  <si>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</si>
  <si>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</si>
  <si>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</si>
  <si>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</si>
  <si>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</si>
  <si>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</si>
  <si>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</si>
  <si>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</si>
  <si>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</si>
  <si>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</si>
  <si>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</si>
  <si>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</si>
  <si>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</si>
  <si>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</si>
  <si>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</si>
  <si>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</si>
  <si>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</si>
  <si>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</si>
  <si>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</si>
  <si>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</si>
  <si>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</si>
  <si>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</si>
  <si>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</si>
  <si>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</si>
  <si>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</si>
  <si>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</si>
  <si>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</si>
  <si>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</si>
  <si>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</si>
  <si>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</si>
  <si>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</si>
  <si>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</si>
  <si>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</si>
  <si>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</si>
  <si>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</si>
  <si>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</si>
  <si>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</si>
  <si>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</si>
  <si>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</si>
  <si>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</si>
  <si>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</si>
  <si>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</si>
  <si>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</si>
  <si>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</si>
  <si>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</si>
  <si>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</si>
  <si>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</si>
  <si>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</si>
  <si>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</si>
  <si>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</si>
  <si>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</si>
  <si>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</si>
  <si>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</si>
  <si>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</si>
  <si>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</si>
  <si>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</si>
  <si>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</si>
  <si>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</si>
  <si>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</si>
  <si>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</si>
  <si>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</si>
  <si>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</si>
  <si>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</si>
  <si>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</si>
  <si>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</si>
  <si>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</si>
  <si>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</si>
  <si>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</si>
  <si>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</si>
  <si>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</si>
  <si>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</si>
  <si>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</si>
  <si>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</si>
  <si>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</si>
  <si>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</si>
  <si>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</si>
  <si>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</si>
  <si>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</si>
  <si>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</si>
  <si>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</si>
  <si>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</si>
  <si>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</si>
  <si>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</si>
  <si>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</si>
  <si>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</si>
  <si>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</si>
  <si>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</si>
  <si>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</si>
  <si>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</si>
  <si>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</si>
  <si>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</si>
  <si>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</si>
  <si>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</si>
  <si>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</si>
  <si>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</si>
  <si>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</si>
  <si>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</si>
  <si>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</si>
  <si>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</si>
  <si>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</si>
  <si>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</si>
  <si>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</si>
  <si>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</si>
  <si>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</si>
  <si>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</si>
  <si>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</si>
  <si>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</si>
  <si>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</si>
  <si>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</si>
  <si>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</si>
  <si>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</si>
  <si>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</si>
  <si>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</si>
  <si>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</si>
  <si>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</si>
  <si>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</si>
  <si>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</si>
  <si>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</si>
  <si>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</si>
  <si>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</si>
  <si>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</si>
  <si>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</si>
  <si>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</si>
  <si>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</si>
  <si>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</si>
  <si>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</si>
  <si>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</si>
  <si>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</si>
  <si>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</si>
  <si>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</si>
  <si>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</si>
  <si>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</si>
  <si>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</si>
  <si>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</si>
  <si>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</si>
  <si>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</si>
  <si>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</si>
  <si>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</si>
  <si>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</si>
  <si>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</si>
  <si>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</si>
  <si>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</si>
  <si>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</si>
  <si>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</si>
  <si>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</si>
  <si>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</si>
  <si>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</si>
  <si>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</si>
  <si>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</si>
  <si>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</si>
  <si>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</si>
  <si>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</si>
  <si>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</si>
  <si>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</si>
  <si>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</si>
  <si>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</si>
  <si>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</si>
  <si>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</si>
  <si>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</si>
  <si>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</si>
  <si>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</si>
  <si>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</si>
  <si>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</si>
  <si>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</si>
  <si>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</si>
  <si>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</si>
  <si>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</si>
  <si>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</si>
  <si>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</si>
  <si>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</si>
  <si>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</si>
  <si>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</si>
  <si>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</si>
  <si>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</si>
  <si>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</si>
  <si>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</si>
  <si>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</si>
  <si>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</si>
  <si>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</si>
  <si>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</si>
  <si>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</si>
  <si>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</si>
  <si>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</si>
  <si>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</si>
  <si>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</si>
  <si>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</si>
  <si>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</si>
  <si>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</si>
  <si>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</si>
  <si>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</si>
  <si>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</si>
  <si>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</si>
  <si>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</si>
  <si>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</si>
  <si>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</si>
  <si>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</si>
  <si>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</si>
  <si>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</si>
  <si>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</si>
  <si>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</si>
  <si>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</si>
  <si>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</si>
  <si>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</si>
  <si>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</si>
  <si>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</si>
  <si>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</si>
  <si>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</si>
  <si>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</si>
  <si>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</si>
  <si>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</si>
  <si>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</si>
  <si>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</si>
  <si>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</si>
  <si>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</si>
  <si>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</si>
  <si>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</si>
  <si>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</si>
  <si>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</si>
  <si>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</si>
  <si>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</si>
  <si>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</si>
  <si>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</si>
  <si>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</si>
  <si>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</si>
  <si>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</si>
  <si>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</si>
  <si>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</si>
  <si>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</si>
  <si>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</si>
  <si>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</si>
  <si>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</si>
  <si>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</si>
  <si>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</si>
  <si>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</si>
  <si>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</si>
  <si>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</si>
  <si>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</si>
  <si>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</si>
  <si>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</si>
  <si>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</si>
  <si>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</si>
  <si>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</si>
  <si>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</si>
  <si>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</si>
  <si>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</si>
  <si>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</si>
  <si>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</si>
  <si>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</si>
  <si>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</si>
  <si>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</si>
  <si>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</si>
  <si>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</si>
  <si>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</si>
  <si>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</si>
  <si>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</si>
  <si>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</si>
  <si>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</si>
  <si>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</si>
  <si>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</si>
  <si>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</si>
  <si>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</si>
  <si>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</si>
  <si>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</si>
  <si>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</si>
  <si>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</si>
  <si>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</si>
  <si>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</si>
  <si>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</si>
  <si>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</si>
  <si>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</si>
  <si>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</si>
  <si>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</si>
  <si>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</si>
  <si>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</si>
  <si>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</si>
  <si>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</si>
  <si>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</si>
  <si>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</si>
  <si>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</si>
  <si>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</si>
  <si>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</si>
  <si>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</si>
  <si>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</si>
  <si>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</si>
  <si>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</si>
  <si>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</si>
  <si>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</si>
  <si>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</si>
  <si>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</si>
  <si>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</si>
  <si>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</si>
  <si>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</si>
  <si>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</si>
  <si>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</si>
  <si>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</si>
  <si>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</si>
  <si>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</si>
  <si>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</si>
  <si>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</si>
  <si>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</si>
  <si>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</si>
  <si>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</si>
  <si>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</si>
  <si>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</si>
  <si>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</si>
  <si>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</si>
  <si>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</si>
  <si>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</si>
  <si>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</si>
  <si>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</si>
  <si>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</si>
  <si>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</si>
  <si>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</si>
  <si>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</si>
  <si>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</si>
  <si>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</si>
  <si>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</si>
  <si>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</si>
  <si>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</si>
  <si>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</si>
  <si>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</si>
  <si>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</si>
  <si>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</si>
  <si>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</si>
  <si>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</si>
  <si>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</si>
  <si>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</si>
  <si>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</si>
  <si>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</si>
  <si>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</si>
  <si>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</si>
  <si>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</si>
  <si>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</si>
  <si>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</si>
  <si>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</si>
  <si>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</si>
  <si>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</si>
  <si>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</si>
  <si>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</si>
  <si>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</si>
  <si>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</si>
  <si>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</si>
  <si>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</si>
  <si>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</si>
  <si>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</si>
  <si>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</si>
  <si>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</si>
  <si>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</si>
  <si>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</si>
  <si>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</si>
  <si>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</si>
  <si>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</si>
  <si>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</si>
  <si>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</si>
  <si>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</si>
  <si>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</si>
  <si>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</si>
  <si>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</si>
  <si>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</si>
  <si>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</si>
  <si>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</si>
  <si>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</si>
  <si>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</si>
  <si>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</si>
  <si>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</si>
  <si>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</si>
  <si>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</si>
  <si>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</si>
  <si>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</si>
  <si>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</si>
  <si>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</si>
  <si>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</si>
  <si>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</si>
  <si>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</si>
  <si>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</si>
  <si>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</si>
  <si>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</si>
  <si>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</si>
  <si>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</si>
  <si>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</si>
  <si>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</si>
  <si>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</si>
  <si>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</si>
  <si>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</si>
  <si>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</si>
  <si>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</si>
  <si>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</si>
  <si>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</si>
  <si>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</si>
  <si>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</si>
  <si>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</si>
  <si>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</si>
  <si>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</si>
  <si>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</si>
  <si>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</si>
  <si>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</si>
  <si>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</si>
  <si>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</si>
  <si>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</si>
  <si>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</si>
  <si>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</si>
  <si>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</si>
  <si>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</si>
  <si>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</si>
  <si>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</si>
  <si>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</si>
  <si>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</si>
  <si>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</si>
  <si>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</si>
  <si>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</si>
  <si>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</si>
  <si>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</si>
  <si>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</si>
  <si>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</si>
  <si>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</si>
  <si>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</si>
  <si>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</si>
  <si>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</si>
  <si>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</si>
  <si>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</si>
  <si>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</si>
  <si>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</si>
  <si>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</si>
  <si>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</si>
  <si>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</si>
  <si>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</si>
  <si>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</si>
  <si>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</si>
  <si>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</si>
  <si>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</si>
  <si>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</si>
  <si>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</si>
  <si>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</si>
  <si>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</si>
  <si>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</si>
  <si>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</si>
  <si>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</si>
  <si>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</si>
  <si>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</si>
  <si>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</si>
  <si>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</si>
  <si>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</si>
  <si>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</si>
  <si>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</si>
  <si>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</si>
  <si>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</si>
  <si>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</si>
  <si>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</si>
  <si>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</si>
  <si>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</si>
  <si>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</si>
  <si>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</si>
  <si>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</si>
  <si>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</si>
  <si>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</si>
  <si>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</si>
  <si>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</si>
  <si>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</si>
  <si>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</si>
  <si>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</si>
  <si>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</si>
  <si>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</si>
  <si>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</si>
  <si>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</si>
  <si>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</si>
  <si>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</si>
  <si>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</si>
  <si>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</si>
  <si>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</si>
  <si>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</si>
  <si>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</si>
  <si>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</si>
  <si>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</si>
  <si>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</si>
  <si>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</si>
  <si>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</si>
  <si>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</si>
  <si>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</si>
  <si>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</si>
  <si>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</si>
  <si>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</si>
  <si>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</si>
  <si>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</si>
  <si>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</si>
  <si>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</si>
  <si>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</si>
  <si>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</si>
  <si>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</si>
  <si>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</si>
  <si>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</si>
  <si>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</si>
  <si>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</si>
  <si>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</si>
  <si>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</si>
  <si>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</si>
  <si>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</si>
  <si>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</si>
  <si>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</si>
  <si>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</si>
  <si>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</si>
  <si>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</si>
  <si>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</si>
  <si>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</si>
  <si>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</si>
  <si>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</si>
  <si>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</si>
  <si>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</si>
  <si>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</si>
  <si>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</si>
  <si>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</si>
  <si>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</si>
  <si>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</si>
  <si>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</si>
  <si>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</si>
  <si>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</si>
  <si>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</si>
  <si>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</si>
  <si>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</si>
  <si>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</si>
  <si>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</si>
  <si>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</si>
  <si>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</si>
  <si>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</si>
  <si>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</si>
  <si>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</si>
  <si>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</si>
  <si>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</si>
  <si>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</si>
  <si>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</si>
  <si>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</si>
  <si>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</si>
  <si>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</si>
  <si>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</si>
  <si>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</si>
  <si>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</si>
  <si>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</si>
  <si>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</si>
  <si>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</si>
  <si>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</si>
  <si>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</si>
  <si>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</si>
  <si>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</si>
  <si>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</si>
  <si>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</si>
  <si>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</si>
  <si>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</si>
  <si>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</si>
  <si>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</si>
  <si>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</si>
  <si>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</si>
  <si>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</si>
  <si>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</si>
  <si>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</si>
  <si>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</si>
  <si>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</si>
  <si>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</si>
  <si>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</si>
  <si>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</si>
  <si>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</si>
  <si>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</si>
  <si>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</si>
  <si>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</si>
  <si>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</si>
  <si>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</si>
  <si>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</si>
  <si>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</si>
  <si>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</si>
  <si>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</si>
  <si>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</si>
  <si>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</si>
  <si>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</si>
  <si>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</si>
  <si>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</si>
  <si>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</si>
  <si>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</si>
  <si>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</si>
  <si>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</si>
  <si>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</si>
  <si>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</si>
  <si>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</si>
  <si>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</si>
  <si>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</si>
  <si>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</si>
  <si>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</si>
  <si>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</si>
  <si>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</si>
  <si>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</si>
  <si>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</si>
  <si>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</si>
  <si>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</si>
  <si>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</si>
  <si>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</si>
  <si>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</si>
  <si>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</si>
  <si>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</si>
  <si>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</si>
  <si>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</si>
  <si>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</si>
  <si>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</si>
  <si>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</si>
  <si>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</si>
  <si>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</si>
  <si>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</si>
  <si>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</si>
  <si>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</si>
  <si>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</si>
  <si>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</si>
  <si>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</si>
  <si>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</si>
  <si>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</si>
  <si>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</si>
  <si>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</si>
  <si>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</si>
  <si>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</si>
  <si>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</si>
  <si>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</si>
  <si>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</si>
  <si>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</si>
  <si>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</si>
  <si>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</si>
  <si>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</si>
  <si>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</si>
  <si>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</si>
  <si>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</si>
  <si>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</si>
  <si>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</si>
  <si>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</si>
  <si>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</si>
  <si>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</si>
  <si>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</si>
  <si>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</si>
  <si>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</si>
  <si>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</si>
  <si>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</si>
  <si>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</si>
  <si>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</si>
  <si>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</si>
  <si>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</si>
  <si>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</si>
  <si>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</si>
  <si>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</si>
  <si>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</si>
  <si>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</si>
  <si>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</si>
  <si>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</si>
  <si>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</si>
  <si>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</si>
  <si>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</si>
  <si>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</si>
  <si>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</si>
  <si>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</si>
  <si>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</si>
  <si>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</si>
  <si>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</si>
  <si>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</si>
  <si>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</si>
  <si>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</si>
  <si>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</si>
  <si>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</si>
  <si>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</si>
  <si>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</si>
  <si>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</si>
  <si>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</si>
  <si>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</si>
  <si>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</si>
  <si>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</si>
  <si>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</si>
  <si>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</si>
  <si>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</si>
  <si>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</si>
  <si>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</si>
  <si>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</si>
  <si>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</si>
  <si>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</si>
  <si>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</si>
  <si>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</si>
  <si>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</si>
  <si>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</si>
  <si>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</si>
  <si>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</si>
  <si>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</si>
  <si>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</si>
  <si>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</si>
  <si>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</si>
  <si>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</si>
  <si>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</si>
  <si>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</si>
  <si>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</si>
  <si>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</si>
  <si>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</si>
  <si>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</si>
  <si>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</si>
  <si>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</si>
  <si>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</si>
  <si>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</si>
  <si>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</si>
  <si>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</si>
  <si>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</si>
  <si>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</si>
  <si>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</si>
  <si>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</si>
  <si>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</si>
  <si>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</si>
  <si>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</si>
  <si>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</si>
  <si>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</si>
  <si>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</si>
  <si>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</si>
  <si>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</si>
  <si>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</si>
  <si>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</si>
  <si>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</si>
  <si>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</si>
  <si>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</si>
  <si>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</si>
  <si>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</si>
  <si>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</si>
  <si>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</si>
  <si>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</si>
  <si>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</si>
  <si>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</si>
  <si>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</si>
  <si>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</si>
  <si>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</si>
  <si>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</si>
  <si>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</si>
  <si>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</si>
  <si>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</si>
  <si>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</si>
  <si>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</si>
  <si>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</si>
  <si>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</si>
  <si>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</si>
  <si>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</si>
  <si>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</si>
  <si>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</si>
  <si>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</si>
  <si>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</si>
  <si>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</si>
  <si>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</si>
  <si>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</si>
  <si>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</si>
  <si>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</si>
  <si>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</si>
  <si>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</si>
  <si>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</si>
  <si>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</si>
  <si>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</si>
  <si>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</si>
  <si>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</si>
  <si>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</si>
  <si>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</si>
  <si>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</si>
  <si>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</si>
  <si>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</si>
  <si>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</si>
  <si>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</si>
  <si>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</si>
  <si>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</si>
  <si>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</si>
  <si>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</si>
  <si>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</si>
  <si>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</si>
  <si>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</si>
  <si>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</si>
  <si>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</si>
  <si>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</si>
  <si>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</si>
  <si>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</si>
  <si>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</si>
  <si>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</si>
  <si>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</si>
  <si>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</si>
  <si>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</si>
  <si>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</si>
  <si>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</si>
  <si>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</si>
  <si>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</si>
  <si>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</si>
  <si>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</si>
  <si>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</si>
  <si>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</si>
  <si>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</si>
  <si>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</si>
  <si>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</si>
  <si>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</si>
  <si>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</si>
  <si>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</si>
  <si>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</si>
  <si>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</si>
  <si>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</si>
  <si>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</si>
  <si>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</si>
  <si>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</si>
  <si>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</si>
  <si>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</si>
  <si>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</si>
  <si>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</si>
  <si>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</si>
  <si>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</si>
  <si>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</si>
  <si>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</si>
  <si>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</si>
  <si>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</si>
  <si>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</si>
  <si>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</si>
  <si>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</si>
  <si>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</si>
  <si>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</si>
  <si>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</si>
  <si>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</si>
  <si>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</si>
  <si>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</si>
  <si>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</si>
  <si>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</si>
  <si>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</si>
  <si>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</si>
  <si>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</si>
  <si>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</si>
  <si>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</si>
  <si>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</si>
  <si>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</si>
  <si>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</si>
  <si>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</si>
  <si>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</si>
  <si>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</si>
  <si>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</si>
  <si>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</si>
  <si>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</si>
  <si>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</si>
  <si>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</si>
  <si>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</si>
  <si>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</si>
  <si>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</si>
  <si>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</si>
  <si>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</si>
  <si>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</si>
  <si>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</si>
  <si>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</si>
  <si>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</si>
  <si>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</si>
  <si>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</si>
  <si>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</si>
  <si>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</si>
  <si>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</si>
  <si>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</si>
  <si>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</si>
  <si>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</si>
  <si>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</si>
  <si>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</si>
  <si>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</si>
  <si>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</si>
  <si>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</si>
  <si>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</si>
  <si>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</si>
  <si>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</si>
  <si>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</si>
  <si>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</si>
  <si>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</si>
  <si>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</si>
  <si>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</si>
  <si>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</si>
  <si>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</si>
  <si>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</si>
  <si>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</si>
  <si>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</si>
  <si>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</si>
  <si>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</si>
  <si>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</si>
  <si>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</si>
  <si>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</si>
  <si>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</si>
  <si>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</si>
  <si>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</si>
  <si>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</si>
  <si>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</si>
  <si>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</si>
  <si>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</si>
  <si>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</si>
  <si>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</si>
  <si>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</si>
  <si>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</si>
  <si>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</si>
  <si>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</si>
  <si>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</si>
  <si>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</si>
  <si>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</si>
  <si>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</si>
  <si>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</si>
  <si>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</si>
  <si>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</si>
  <si>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</si>
  <si>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</si>
  <si>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</si>
  <si>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</si>
  <si>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</si>
  <si>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</si>
  <si>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</si>
  <si>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</si>
  <si>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</si>
  <si>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</si>
  <si>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</si>
  <si>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</si>
  <si>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</si>
  <si>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</si>
  <si>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</si>
  <si>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</si>
  <si>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</si>
  <si>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</si>
  <si>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</si>
  <si>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</si>
  <si>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</si>
  <si>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</si>
  <si>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</si>
  <si>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</si>
  <si>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</si>
  <si>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</si>
  <si>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</si>
  <si>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</si>
  <si>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</si>
  <si>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</si>
  <si>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</si>
  <si>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</si>
  <si>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</si>
  <si>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</si>
  <si>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</si>
  <si>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</si>
  <si>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</si>
  <si>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</si>
  <si>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</si>
  <si>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</si>
  <si>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</si>
  <si>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</si>
  <si>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</si>
  <si>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</si>
  <si>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</si>
  <si>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</si>
  <si>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</si>
  <si>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</si>
  <si>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</si>
  <si>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</si>
  <si>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</si>
  <si>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</si>
  <si>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</si>
  <si>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</si>
  <si>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</si>
  <si>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</si>
  <si>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</si>
  <si>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</si>
  <si>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</si>
  <si>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</si>
  <si>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</si>
  <si>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</si>
  <si>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</si>
  <si>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</si>
  <si>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</si>
  <si>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</si>
  <si>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</si>
  <si>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</si>
  <si>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</si>
  <si>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</si>
  <si>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</si>
  <si>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</si>
  <si>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</si>
  <si>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</si>
  <si>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</si>
  <si>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</si>
  <si>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</si>
  <si>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</si>
  <si>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</si>
  <si>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</si>
  <si>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</si>
  <si>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</si>
  <si>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</si>
  <si>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</si>
  <si>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</si>
  <si>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</si>
  <si>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</si>
  <si>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</si>
  <si>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</si>
  <si>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</si>
  <si>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</si>
  <si>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</si>
  <si>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</si>
  <si>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</si>
  <si>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</si>
  <si>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</si>
  <si>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</si>
  <si>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</si>
  <si>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</si>
  <si>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</si>
  <si>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</si>
  <si>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</si>
  <si>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</si>
  <si>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</si>
  <si>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</si>
  <si>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</si>
  <si>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</si>
  <si>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</si>
  <si>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</si>
  <si>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</si>
  <si>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</si>
  <si>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</si>
  <si>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</si>
  <si>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</si>
  <si>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</si>
  <si>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</si>
  <si>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</si>
  <si>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</si>
  <si>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</si>
  <si>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</si>
  <si>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</si>
  <si>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</si>
  <si>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</si>
  <si>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</si>
  <si>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</si>
  <si>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</si>
  <si>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</si>
  <si>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</si>
  <si>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</si>
  <si>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</si>
  <si>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</si>
  <si>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</si>
  <si>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</si>
  <si>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</si>
  <si>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</si>
  <si>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</si>
  <si>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</si>
  <si>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</si>
  <si>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</si>
  <si>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</si>
  <si>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</si>
  <si>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</si>
  <si>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</si>
  <si>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</si>
  <si>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</si>
  <si>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</si>
  <si>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</si>
  <si>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</si>
  <si>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</si>
  <si>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</si>
  <si>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</si>
  <si>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</si>
  <si>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</si>
  <si>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</si>
  <si>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</si>
  <si>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</si>
  <si>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</si>
  <si>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</si>
  <si>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</si>
  <si>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</si>
  <si>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</si>
  <si>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</si>
  <si>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</si>
  <si>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</si>
  <si>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</si>
  <si>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</si>
  <si>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</si>
  <si>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</si>
  <si>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</si>
  <si>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</si>
  <si>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</si>
  <si>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</si>
  <si>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</si>
  <si>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</si>
  <si>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</si>
  <si>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</si>
  <si>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</si>
  <si>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</si>
  <si>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</si>
  <si>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</si>
  <si>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</si>
  <si>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</si>
  <si>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</si>
  <si>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</si>
  <si>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</si>
  <si>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</si>
  <si>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</si>
  <si>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</si>
  <si>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</si>
  <si>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</si>
  <si>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</si>
  <si>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</si>
  <si>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</si>
  <si>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</si>
  <si>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</si>
  <si>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</si>
  <si>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</si>
  <si>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</si>
  <si>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</si>
  <si>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</si>
  <si>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</si>
  <si>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</si>
  <si>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</si>
  <si>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</si>
  <si>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</si>
  <si>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</si>
  <si>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</si>
  <si>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</si>
  <si>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</si>
  <si>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</si>
  <si>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</si>
  <si>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</si>
  <si>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</si>
  <si>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</si>
  <si>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</si>
  <si>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</si>
  <si>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</si>
  <si>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</si>
  <si>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</si>
  <si>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</si>
  <si>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</si>
  <si>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</si>
  <si>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</si>
  <si>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</si>
  <si>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</si>
  <si>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</si>
  <si>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</si>
  <si>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</si>
  <si>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</si>
  <si>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</si>
  <si>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</si>
  <si>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</si>
  <si>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</si>
  <si>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</si>
  <si>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</si>
  <si>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</si>
  <si>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</si>
  <si>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</si>
  <si>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</si>
  <si>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</si>
  <si>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</si>
  <si>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</si>
  <si>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</si>
  <si>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</si>
  <si>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</si>
  <si>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</si>
  <si>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</si>
  <si>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</si>
  <si>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</si>
  <si>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</si>
  <si>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</si>
  <si>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</si>
  <si>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</si>
  <si>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</si>
  <si>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</si>
  <si>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</si>
  <si>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</si>
  <si>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</si>
  <si>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</si>
  <si>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</si>
  <si>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</si>
  <si>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</si>
  <si>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</si>
  <si>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</si>
  <si>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</si>
  <si>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</si>
  <si>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</si>
  <si>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</si>
  <si>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</si>
  <si>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</si>
  <si>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</si>
  <si>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</si>
  <si>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</si>
  <si>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</si>
  <si>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</si>
  <si>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</si>
  <si>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</si>
  <si>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</si>
  <si>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</si>
  <si>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</si>
  <si>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</si>
  <si>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</si>
  <si>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</si>
  <si>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</si>
  <si>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</si>
  <si>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</si>
  <si>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</si>
  <si>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</si>
  <si>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</si>
  <si>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</si>
  <si>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</si>
  <si>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</si>
  <si>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</si>
  <si>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</si>
  <si>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</si>
  <si>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</si>
  <si>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</si>
  <si>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</si>
  <si>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</si>
  <si>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</si>
  <si>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</si>
  <si>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</si>
  <si>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</si>
  <si>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</si>
  <si>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</si>
  <si>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</si>
  <si>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</si>
  <si>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</si>
  <si>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</si>
  <si>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</si>
  <si>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</si>
  <si>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</si>
  <si>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</si>
  <si>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</si>
  <si>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</si>
  <si>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</si>
  <si>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</si>
  <si>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</si>
  <si>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</si>
  <si>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</si>
  <si>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</si>
  <si>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</si>
  <si>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</si>
  <si>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</si>
  <si>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</si>
  <si>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</si>
  <si>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</si>
  <si>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</si>
  <si>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</si>
  <si>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</si>
  <si>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</si>
  <si>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</si>
  <si>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</si>
  <si>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</si>
  <si>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</si>
  <si>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</si>
  <si>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</si>
  <si>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</si>
  <si>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</si>
  <si>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</si>
  <si>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</si>
  <si>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</si>
  <si>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</si>
  <si>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</si>
  <si>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</si>
  <si>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</si>
  <si>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</si>
  <si>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</si>
  <si>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</si>
  <si>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</si>
  <si>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</si>
  <si>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</si>
  <si>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</si>
  <si>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</si>
  <si>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</si>
  <si>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</si>
  <si>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</si>
  <si>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</si>
  <si>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</si>
  <si>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</si>
  <si>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</si>
  <si>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</si>
  <si>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</si>
  <si>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</si>
  <si>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</si>
  <si>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</si>
  <si>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</si>
  <si>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</si>
  <si>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</si>
  <si>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</si>
  <si>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</si>
  <si>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</si>
  <si>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</si>
  <si>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</si>
  <si>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</si>
  <si>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</si>
  <si>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</si>
  <si>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</si>
  <si>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</si>
  <si>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</si>
  <si>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</si>
  <si>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</si>
  <si>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</si>
  <si>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</si>
  <si>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</si>
  <si>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</si>
  <si>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</si>
  <si>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</si>
  <si>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</si>
  <si>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</si>
  <si>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</si>
  <si>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</si>
  <si>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</si>
  <si>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</si>
  <si>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</si>
  <si>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</si>
  <si>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</si>
  <si>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</si>
  <si>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</si>
  <si>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</si>
  <si>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</si>
  <si>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</si>
  <si>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</si>
  <si>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</si>
  <si>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</si>
  <si>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</si>
  <si>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</si>
  <si>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</si>
  <si>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</si>
  <si>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</si>
  <si>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</si>
  <si>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</si>
  <si>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</si>
  <si>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</si>
  <si>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</si>
  <si>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</si>
  <si>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</si>
  <si>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</si>
  <si>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</si>
  <si>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</si>
  <si>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</si>
  <si>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</si>
  <si>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</si>
  <si>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</si>
  <si>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</si>
  <si>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</si>
  <si>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</si>
  <si>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</si>
  <si>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</si>
  <si>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</si>
  <si>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</si>
  <si>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</si>
  <si>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</si>
  <si>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</si>
  <si>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</si>
  <si>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</si>
  <si>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</si>
  <si>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</si>
  <si>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</si>
  <si>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</si>
  <si>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</si>
  <si>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</si>
  <si>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</si>
  <si>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</si>
  <si>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</si>
  <si>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</si>
  <si>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</si>
  <si>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</si>
  <si>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</si>
  <si>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</si>
  <si>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</si>
  <si>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</si>
  <si>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</si>
  <si>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</si>
  <si>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</si>
  <si>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</si>
  <si>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</si>
  <si>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</si>
  <si>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</si>
  <si>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</si>
  <si>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</si>
  <si>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</si>
  <si>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</si>
  <si>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</si>
  <si>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</si>
  <si>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</si>
  <si>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</si>
  <si>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</si>
  <si>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</si>
  <si>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</si>
  <si>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</si>
  <si>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</si>
  <si>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</si>
  <si>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</si>
  <si>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</si>
  <si>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</si>
  <si>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</si>
  <si>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</si>
  <si>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</si>
  <si>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</si>
  <si>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</si>
  <si>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</si>
  <si>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</si>
  <si>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</si>
  <si>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</si>
  <si>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</si>
  <si>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</si>
  <si>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</si>
  <si>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</si>
  <si>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</si>
  <si>
    <t>water moldy</t>
  </si>
  <si>
    <t>food moldy</t>
  </si>
  <si>
    <t>found dead before could be placed in trik</t>
  </si>
  <si>
    <t>disturbed 2019-04-08 20:00</t>
  </si>
  <si>
    <t>moldy</t>
  </si>
  <si>
    <t>originally marked as RT, changed to SO</t>
  </si>
  <si>
    <t>A17SO-A8</t>
  </si>
  <si>
    <t>looks really weak</t>
  </si>
  <si>
    <t xml:space="preserve">died before could be placed in trik, maybe of starvation since flies left unchecked for 5 days </t>
  </si>
  <si>
    <t>looks weak at eclosion</t>
  </si>
  <si>
    <t>dead before could be placed in trik, death could be due to flies not being checked on for 5 days</t>
  </si>
  <si>
    <t>dead before could be placed in trik, death prob due to flies not being checked in 5 days</t>
  </si>
  <si>
    <t>dead before could be placed in trik, prob dead because flies not checked in 5 days</t>
  </si>
  <si>
    <t>dead before placed in trik, prob due to flies not being looked at for 5 days</t>
  </si>
  <si>
    <t>dead before could be placed in trik, prob due to flies not being checked on in 5 days</t>
  </si>
  <si>
    <t>dead before could be placed in trik, prob due to no checking on flies for 5 days</t>
  </si>
  <si>
    <t>dead before could be placed in trik monitor, prob due to not checking on flies for 5 days</t>
  </si>
  <si>
    <t>dead before could be placed in trik, prob due to 5 days of not checking on flies</t>
  </si>
  <si>
    <t>dead before could be placed in trik, prob due to not looking after flies for 5 days</t>
  </si>
  <si>
    <t>dead before could be placed in trik, prob due to flies not being checked on for 5 days</t>
  </si>
  <si>
    <t>dead before placed in trik, prob due to flies not being checked on for 5 days.</t>
  </si>
  <si>
    <t>A17SO-C3</t>
  </si>
  <si>
    <t>A17SO-A10</t>
  </si>
  <si>
    <t>A17SO-A6</t>
  </si>
  <si>
    <t>A17SO-A3</t>
  </si>
  <si>
    <t>dead before could be placed in trik; prob due to flies not being checked on for 5 days</t>
  </si>
  <si>
    <t>dead before could be placed in trik, prob due to flies not being checked on for 5 days; added to excel because not listed</t>
  </si>
  <si>
    <t>dead before could be placed in trik, prob due to flies not being checked on for 5 days;  added to excel because not listed</t>
  </si>
  <si>
    <t xml:space="preserve"> added to excel because not listed</t>
  </si>
  <si>
    <t>found in well with 2 pupae</t>
  </si>
  <si>
    <t>A17SO-B12</t>
  </si>
  <si>
    <t>A17SO-A2</t>
  </si>
  <si>
    <t>A20-10SO-A7</t>
  </si>
  <si>
    <t xml:space="preserve"> added to excel because not listed; dead before could be placed in trik</t>
  </si>
  <si>
    <t>marked as RT; changed to SO</t>
  </si>
  <si>
    <t>2019-09-16</t>
  </si>
  <si>
    <t>A17SO-A7</t>
  </si>
  <si>
    <t>A2-21SO-A12</t>
  </si>
  <si>
    <t>A2-21SO-C4</t>
  </si>
  <si>
    <t>47</t>
  </si>
  <si>
    <t>not found on excel, had to be added manuallu</t>
  </si>
  <si>
    <t>H-6SO-C9</t>
  </si>
  <si>
    <t>not found in excel, had to be added manually; look really weak</t>
  </si>
  <si>
    <t>changed from RT to SO</t>
  </si>
  <si>
    <t>A2-22SO-A7</t>
  </si>
  <si>
    <t>placed in FR incubator</t>
  </si>
  <si>
    <t>escaped; cotton got caught in trik and fly flew out</t>
  </si>
  <si>
    <t>added to excel since sheet doesn't match location of eggs in cohort; placed in FR incubator</t>
  </si>
  <si>
    <t>A2-22SO-A2</t>
  </si>
  <si>
    <t>a10o46_18</t>
  </si>
  <si>
    <t>not in excel, added manually</t>
  </si>
  <si>
    <t>found wandering between cells, near cell A7; dead before could be placed in trik, stuck in  food</t>
  </si>
  <si>
    <t>dead before could be placed in trik, stuck in cotton</t>
  </si>
  <si>
    <t>dead before could be placed in trik; stuck in cotton</t>
  </si>
  <si>
    <t xml:space="preserve"> added to excel because not listed; placed in FR incubator</t>
  </si>
  <si>
    <t>disturbed 2019-04-25 20:00</t>
  </si>
  <si>
    <t>A17SO-C6</t>
  </si>
  <si>
    <t>added to excel since sheet doesn't match location of eggs in cohort;frozen</t>
  </si>
  <si>
    <t>A2-19SO-C5</t>
  </si>
  <si>
    <t>frozen; not in excel sheet so added</t>
  </si>
  <si>
    <t>disturbed 2019-04-28 20:10</t>
  </si>
  <si>
    <t>2019-03-11</t>
  </si>
  <si>
    <t>marked as RT changed to SO</t>
  </si>
  <si>
    <t>A2-21SO-C10</t>
  </si>
  <si>
    <t>57</t>
  </si>
  <si>
    <t>not found on excel, had to be added manually; frozen</t>
  </si>
  <si>
    <t>2019-03-08</t>
  </si>
  <si>
    <t>stuck on side of tube</t>
  </si>
  <si>
    <t>removed 2019-05-02 from 12:00 to 12:58 to change food since moldy</t>
  </si>
  <si>
    <t>A2-17SO-D12</t>
  </si>
  <si>
    <t>found roaming, not sure where originated from; frozen</t>
  </si>
  <si>
    <t>61</t>
  </si>
  <si>
    <t>A2-21SO-A11</t>
  </si>
  <si>
    <t>A2-21SO-C2</t>
  </si>
  <si>
    <t>A2-21SO-C11</t>
  </si>
  <si>
    <t>A2-21SO-C5</t>
  </si>
  <si>
    <t>A2-21SO-G12</t>
  </si>
  <si>
    <t>not found on excel, plate doesn’t match; frozen</t>
  </si>
  <si>
    <t>not found on excel, plate doesn’t match; found wandering, not originally from this well;frozen</t>
  </si>
  <si>
    <t>A2-22SO-A9</t>
  </si>
  <si>
    <t>A2-22SO-A11</t>
  </si>
  <si>
    <t>not in excel, added; frozen</t>
  </si>
  <si>
    <t>cotton dry</t>
  </si>
  <si>
    <t>found dead before could be placed in trik, cotton dry</t>
  </si>
  <si>
    <t>A3-11SO-G3</t>
  </si>
  <si>
    <t>50</t>
  </si>
  <si>
    <t>frozen; another fly was under this unique ID mistakenly, but corrected</t>
  </si>
  <si>
    <t>originally marked as A2-11SO-C4; placed in FR incubator</t>
  </si>
  <si>
    <t>found two flies in tube, discarded</t>
  </si>
  <si>
    <t>ran out of water</t>
  </si>
  <si>
    <t>changed water when removed, placed in FR incubator</t>
  </si>
  <si>
    <t xml:space="preserve">changed water tube when removed </t>
  </si>
  <si>
    <t>changed water tube when removed</t>
  </si>
  <si>
    <t>A3-14SO-A6</t>
  </si>
  <si>
    <t>A2-18SO-E12</t>
  </si>
  <si>
    <t>frozen; found wandering, not in a well</t>
  </si>
  <si>
    <t>A3-13SO-B3</t>
  </si>
  <si>
    <t>A3-13SO-B6</t>
  </si>
  <si>
    <t>A2-21SO-C1</t>
  </si>
  <si>
    <t>not found on excel, plate doesn't match; frozen</t>
  </si>
  <si>
    <t>frozen; another fly found with this information on 2019-05-13, disposed of</t>
  </si>
  <si>
    <t>A2-22SO-C12</t>
  </si>
  <si>
    <t>frozen; mistakenly marked as A2-9SO-B4</t>
  </si>
  <si>
    <t>changed from RT to SO; stuck in food</t>
  </si>
  <si>
    <t>escaped through hole in parafilm</t>
  </si>
  <si>
    <t>removed 2019-05-13 to fix hole in parafilm 16:20</t>
  </si>
  <si>
    <t>changed water when removed</t>
  </si>
  <si>
    <t>disturbed 5/7/2019 19:30; placed in FR incubator</t>
  </si>
  <si>
    <t>eclosed, but dead; changed from RT to SO</t>
  </si>
  <si>
    <t>h4r46_18</t>
  </si>
  <si>
    <t>changed from RT to SO; stuck on side of tube</t>
  </si>
  <si>
    <t>A3-13SO-C1</t>
  </si>
  <si>
    <t>64</t>
  </si>
  <si>
    <t xml:space="preserve">dead; in pieces </t>
  </si>
  <si>
    <t>changed water 2019-03-20 21:03; frozen</t>
  </si>
  <si>
    <t>A3-14SO-B1</t>
  </si>
  <si>
    <t>changed from RT to SO; originally confused unique ID with A3-9RT-A4</t>
  </si>
  <si>
    <t>A3-11SO-D4</t>
  </si>
  <si>
    <t>h-11SO-D8</t>
  </si>
  <si>
    <t>2019-09-17</t>
  </si>
  <si>
    <t>67</t>
  </si>
  <si>
    <t>disturbed 2019-05-02 20:10; frozen</t>
  </si>
  <si>
    <t>changed water 2019-03-20 21:03; missing</t>
  </si>
  <si>
    <t>h-11SO-B10</t>
  </si>
  <si>
    <t>h-11SO-C4</t>
  </si>
  <si>
    <t>h-11SO-F6</t>
  </si>
  <si>
    <t>68</t>
  </si>
  <si>
    <t>h-12SO-G9</t>
  </si>
  <si>
    <t>76</t>
  </si>
  <si>
    <t>disturbed 5/9/2019 20:00; frozen</t>
  </si>
  <si>
    <t xml:space="preserve">changed from RT to SO </t>
  </si>
  <si>
    <t>A3-13SO-B4</t>
  </si>
  <si>
    <t>A3-14SO-C1</t>
  </si>
  <si>
    <t>not in excel, added; dead before placed in trik, ran out of water</t>
  </si>
  <si>
    <t>dead before placed in trik, ran out of water</t>
  </si>
  <si>
    <t>h-11SO-H10</t>
  </si>
  <si>
    <t>A3-11SO-B7</t>
  </si>
  <si>
    <t>2019-09-18</t>
  </si>
  <si>
    <t>2019-09-19</t>
  </si>
  <si>
    <t>A3-13SO-B5</t>
  </si>
  <si>
    <t>disturbed 2019-05-13 20:10; frozen</t>
  </si>
  <si>
    <t>h-11SO-H1</t>
  </si>
  <si>
    <t>2019-09-20</t>
  </si>
  <si>
    <t>h-12SO-B8</t>
  </si>
  <si>
    <t>77</t>
  </si>
  <si>
    <t>found wandering</t>
  </si>
  <si>
    <t>h-11SO-D6</t>
  </si>
  <si>
    <t xml:space="preserve">dead when eclosed </t>
  </si>
  <si>
    <t>dead before placed in trik, stuck on side of tube</t>
  </si>
  <si>
    <t>dead before placed in trik, stuck in tube</t>
  </si>
  <si>
    <t>mistakenly marked pos as 3-32</t>
  </si>
  <si>
    <t>pos mistakenly marked as 3-7</t>
  </si>
  <si>
    <t>dead before placed in trik, moldy</t>
  </si>
  <si>
    <t>A2-18SO-H8</t>
  </si>
  <si>
    <t>found wandering, not in original cell; added to excel</t>
  </si>
  <si>
    <t>disturbed 6/5/2019 16:30</t>
  </si>
  <si>
    <t>A2-16SO-C10-w</t>
  </si>
  <si>
    <t>h-11SO-F10</t>
  </si>
  <si>
    <t>81</t>
  </si>
  <si>
    <t>h-12SO-H5</t>
  </si>
  <si>
    <t>82</t>
  </si>
  <si>
    <t>stuck in water</t>
  </si>
  <si>
    <t>dead before placed in trik; stuck in water</t>
  </si>
  <si>
    <t>h-12SO-C2</t>
  </si>
  <si>
    <t>83</t>
  </si>
  <si>
    <t>84</t>
  </si>
  <si>
    <t>h-12SO-E4</t>
  </si>
  <si>
    <t>dead before could be placed in trik monitor; ran out of water</t>
  </si>
  <si>
    <t>h-11SO-G7</t>
  </si>
  <si>
    <t>86</t>
  </si>
  <si>
    <t>20L20</t>
  </si>
  <si>
    <t>disturbed 2019-06-17 20:20</t>
  </si>
  <si>
    <t>A3-11SO-A9</t>
  </si>
  <si>
    <t>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</si>
</sst>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Font="1"/>
    <xf numFmtId="0" fontId="0" fillId="0" borderId="0" xfId="0" applyAlignment="1">
      <alignment horizontal="right" vertical="center"/>
    </xf>
    <xf numFmtId="0" fontId="0" fillId="0" borderId="9" xfId="0" applyBorder="1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632"/>
  <sheetViews>
    <sheetView tabSelected="1" topLeftCell="O1" zoomScaleNormal="100" workbookViewId="0">
      <pane ySplit="1" topLeftCell="A3582" activePane="bottomLeft" state="frozen"/>
      <selection pane="bottomLeft" activeCell="AE3599" sqref="AE3599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3.75" bestFit="1" customWidth="1"/>
    <col min="30" max="30" width="11" style="8"/>
    <col min="31" max="31" width="11" style="84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86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 s="84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  <c r="AS33" s="8">
        <v>43435</v>
      </c>
      <c r="AT33" s="53">
        <v>0.83333333333333337</v>
      </c>
      <c r="AU33" t="s">
        <v>1765</v>
      </c>
      <c r="AV33" s="8">
        <v>43435</v>
      </c>
      <c r="AW33">
        <v>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 s="8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  <c r="AV34" s="8">
        <v>43372</v>
      </c>
      <c r="AW34">
        <v>0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 s="84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 s="84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 s="84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 s="84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 s="84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 s="84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 s="84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 s="84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 s="84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 s="84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 s="8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 s="84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 s="84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 s="84">
        <f>AD62-X62</f>
        <v>60</v>
      </c>
      <c r="AF62" t="s">
        <v>150</v>
      </c>
      <c r="AG62" t="s">
        <v>956</v>
      </c>
      <c r="AH62" s="8">
        <v>43563</v>
      </c>
      <c r="AI62">
        <v>30</v>
      </c>
      <c r="AJ62">
        <v>1</v>
      </c>
      <c r="AK62" s="53">
        <v>0.82638888888888884</v>
      </c>
      <c r="AL62" s="8">
        <v>43572</v>
      </c>
      <c r="AM62" s="53">
        <v>0.86458333333333337</v>
      </c>
      <c r="AO62">
        <v>6</v>
      </c>
      <c r="AP62">
        <v>2</v>
      </c>
      <c r="AQ62" s="8">
        <v>43572</v>
      </c>
      <c r="AR62" s="53">
        <v>0.86458333333333337</v>
      </c>
      <c r="AS62" s="8">
        <v>43601</v>
      </c>
      <c r="AT62" s="53">
        <v>0.83333333333333337</v>
      </c>
      <c r="AU62" t="s">
        <v>1765</v>
      </c>
      <c r="AV62" s="8">
        <v>43601</v>
      </c>
      <c r="AW62">
        <v>1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 s="84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  <c r="AL63" s="8">
        <v>43563</v>
      </c>
      <c r="AM63" s="53">
        <v>0.83333333333333337</v>
      </c>
      <c r="AO63">
        <v>4</v>
      </c>
      <c r="AP63">
        <v>5</v>
      </c>
      <c r="AQ63" s="8">
        <v>43563</v>
      </c>
      <c r="AR63" s="53">
        <v>0.83333333333333337</v>
      </c>
      <c r="AS63" s="8">
        <v>43601</v>
      </c>
      <c r="AT63" s="53">
        <v>0.83333333333333337</v>
      </c>
      <c r="AU63" t="s">
        <v>1765</v>
      </c>
      <c r="AV63" s="8">
        <v>43601</v>
      </c>
      <c r="AW63">
        <v>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9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9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9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 s="84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  <c r="AS67" s="8">
        <v>43601</v>
      </c>
      <c r="AT67" s="53">
        <v>0.83333333333333337</v>
      </c>
      <c r="AU67" t="s">
        <v>1765</v>
      </c>
      <c r="AV67" s="8">
        <v>43601</v>
      </c>
      <c r="AW67">
        <v>1</v>
      </c>
    </row>
    <row r="68" spans="1:49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 s="84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  <c r="AL68" s="8">
        <v>43566</v>
      </c>
      <c r="AM68" s="53">
        <v>0.94097222222222221</v>
      </c>
      <c r="AO68">
        <v>5</v>
      </c>
      <c r="AP68">
        <v>23</v>
      </c>
      <c r="AQ68" s="8">
        <v>43566</v>
      </c>
      <c r="AR68" s="53">
        <v>0.94097222222222221</v>
      </c>
      <c r="AS68" s="8">
        <v>43601</v>
      </c>
      <c r="AT68" s="53">
        <v>0.83333333333333337</v>
      </c>
      <c r="AU68" t="s">
        <v>1765</v>
      </c>
      <c r="AV68" s="8">
        <v>43601</v>
      </c>
      <c r="AW68">
        <v>1</v>
      </c>
    </row>
    <row r="69" spans="1:49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 s="84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  <c r="AL69" s="8">
        <v>43563</v>
      </c>
      <c r="AM69" s="53">
        <v>0.83333333333333337</v>
      </c>
      <c r="AO69">
        <v>3</v>
      </c>
      <c r="AP69">
        <v>12</v>
      </c>
      <c r="AQ69" s="8">
        <v>43563</v>
      </c>
      <c r="AR69" s="53">
        <v>0.83333333333333337</v>
      </c>
      <c r="AS69" s="8">
        <v>43601</v>
      </c>
      <c r="AT69" s="53">
        <v>0.83333333333333337</v>
      </c>
      <c r="AU69" t="s">
        <v>1765</v>
      </c>
      <c r="AV69" s="8">
        <v>43601</v>
      </c>
      <c r="AW69">
        <v>1</v>
      </c>
    </row>
    <row r="70" spans="1:49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9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 s="84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  <c r="AS71" s="8">
        <v>43601</v>
      </c>
      <c r="AT71" s="53">
        <v>0.83333333333333337</v>
      </c>
      <c r="AU71" t="s">
        <v>1765</v>
      </c>
      <c r="AV71" s="8">
        <v>43601</v>
      </c>
      <c r="AW71">
        <v>1</v>
      </c>
    </row>
    <row r="72" spans="1:49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 s="84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  <c r="AS72" s="8">
        <v>43601</v>
      </c>
      <c r="AT72" s="53">
        <v>0.83333333333333337</v>
      </c>
      <c r="AU72" t="s">
        <v>1765</v>
      </c>
      <c r="AV72" s="8">
        <v>43601</v>
      </c>
      <c r="AW72">
        <v>1</v>
      </c>
    </row>
    <row r="73" spans="1:49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9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9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9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 s="84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  <c r="AS76" s="8">
        <v>43601</v>
      </c>
      <c r="AT76" s="53">
        <v>0.83333333333333337</v>
      </c>
      <c r="AU76" t="s">
        <v>1765</v>
      </c>
      <c r="AV76" s="8">
        <v>43601</v>
      </c>
      <c r="AW76">
        <v>1</v>
      </c>
    </row>
    <row r="77" spans="1:49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 s="84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  <c r="AS77" s="8">
        <v>43577</v>
      </c>
      <c r="AT77" s="53">
        <v>0.90972222222222221</v>
      </c>
      <c r="AV77" s="8">
        <v>43577</v>
      </c>
      <c r="AW77">
        <v>0</v>
      </c>
    </row>
    <row r="78" spans="1:49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9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9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 s="84">
        <v>60</v>
      </c>
      <c r="AF85" t="s">
        <v>173</v>
      </c>
      <c r="AG85" t="s">
        <v>956</v>
      </c>
      <c r="AH85" s="8">
        <v>43563</v>
      </c>
      <c r="AI85">
        <v>5</v>
      </c>
      <c r="AJ85">
        <v>1</v>
      </c>
      <c r="AK85" s="53">
        <v>0.82638888888888884</v>
      </c>
      <c r="AL85" s="8">
        <v>43572</v>
      </c>
      <c r="AM85" s="53">
        <v>0.86458333333333337</v>
      </c>
      <c r="AO85">
        <v>6</v>
      </c>
      <c r="AP85">
        <v>8</v>
      </c>
      <c r="AQ85" s="8">
        <v>43572</v>
      </c>
      <c r="AR85" s="53">
        <v>0.86458333333333337</v>
      </c>
      <c r="AS85" s="8">
        <v>43611</v>
      </c>
      <c r="AT85" s="53">
        <v>0.84027777777777779</v>
      </c>
      <c r="AU85" t="s">
        <v>1765</v>
      </c>
      <c r="AV85" s="8">
        <v>43611</v>
      </c>
      <c r="AW85">
        <v>1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 s="84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1844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X88" s="8">
        <v>43501</v>
      </c>
      <c r="AB88" t="s">
        <v>86</v>
      </c>
      <c r="AC88" t="str">
        <f t="shared" si="1"/>
        <v>A6SO-C9</v>
      </c>
      <c r="AD88" s="8">
        <v>43572</v>
      </c>
      <c r="AE88" s="84">
        <f>AD88-X88</f>
        <v>71</v>
      </c>
      <c r="AF88" t="s">
        <v>176</v>
      </c>
      <c r="AG88" t="s">
        <v>956</v>
      </c>
      <c r="AN88" t="s">
        <v>1860</v>
      </c>
      <c r="AV88" s="8">
        <v>43572</v>
      </c>
      <c r="AW88">
        <v>1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 s="84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  <c r="AS89" s="8">
        <v>43601</v>
      </c>
      <c r="AT89" s="53">
        <v>0.83333333333333337</v>
      </c>
      <c r="AU89" t="s">
        <v>1765</v>
      </c>
      <c r="AV89" s="8">
        <v>43601</v>
      </c>
      <c r="AW89">
        <v>1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 s="84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  <c r="AL91" s="8">
        <v>43572</v>
      </c>
      <c r="AM91" s="53">
        <v>0.86458333333333337</v>
      </c>
      <c r="AV91" s="8">
        <v>43572</v>
      </c>
      <c r="AW91">
        <v>0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X92" s="8">
        <v>43504</v>
      </c>
      <c r="AB92" t="s">
        <v>86</v>
      </c>
      <c r="AC92" t="s">
        <v>822</v>
      </c>
      <c r="AD92" s="8">
        <v>43564</v>
      </c>
      <c r="AE92" s="84">
        <f>AD92-X92</f>
        <v>60</v>
      </c>
      <c r="AF92" t="s">
        <v>120</v>
      </c>
      <c r="AG92" t="s">
        <v>956</v>
      </c>
      <c r="AH92" s="8">
        <v>43564</v>
      </c>
      <c r="AI92">
        <v>29</v>
      </c>
      <c r="AJ92">
        <v>2</v>
      </c>
      <c r="AK92" s="53">
        <v>0.75347222222222221</v>
      </c>
      <c r="AL92" s="8">
        <v>43572</v>
      </c>
      <c r="AM92" s="53">
        <v>0.86458333333333337</v>
      </c>
      <c r="AO92">
        <v>5</v>
      </c>
      <c r="AP92">
        <v>6</v>
      </c>
      <c r="AQ92" s="8">
        <v>43572</v>
      </c>
      <c r="AR92" s="53">
        <v>0.86458333333333337</v>
      </c>
      <c r="AS92" s="8">
        <v>43607</v>
      </c>
      <c r="AT92" s="53">
        <v>0.83680555555555547</v>
      </c>
      <c r="AU92" t="s">
        <v>1765</v>
      </c>
      <c r="AV92" s="8">
        <v>43607</v>
      </c>
      <c r="AW92">
        <v>1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 s="84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 s="84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 s="8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X105" s="8">
        <v>43504</v>
      </c>
      <c r="AB105" t="s">
        <v>86</v>
      </c>
      <c r="AC105" t="s">
        <v>835</v>
      </c>
      <c r="AD105" s="8">
        <v>43579</v>
      </c>
      <c r="AE105" s="84">
        <v>75</v>
      </c>
      <c r="AF105" t="s">
        <v>284</v>
      </c>
      <c r="AG105" t="s">
        <v>956</v>
      </c>
      <c r="AH105" s="8">
        <v>43579</v>
      </c>
      <c r="AI105">
        <v>25</v>
      </c>
      <c r="AJ105">
        <v>1</v>
      </c>
      <c r="AK105" s="53">
        <v>0.72222222222222221</v>
      </c>
      <c r="AL105" s="8">
        <v>43581</v>
      </c>
      <c r="AM105" s="53">
        <v>0.4548611111111111</v>
      </c>
      <c r="AV105" s="8">
        <v>43581</v>
      </c>
      <c r="AW105">
        <v>0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 s="84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 s="84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  <c r="AL112" s="8">
        <v>43566</v>
      </c>
      <c r="AM112" s="53">
        <v>0.94097222222222221</v>
      </c>
      <c r="AO112">
        <v>5</v>
      </c>
      <c r="AP112">
        <v>25</v>
      </c>
      <c r="AQ112" s="8">
        <v>43566</v>
      </c>
      <c r="AR112" s="53">
        <v>0.94097222222222221</v>
      </c>
      <c r="AS112" s="8">
        <v>43601</v>
      </c>
      <c r="AT112" s="53">
        <v>0.83333333333333337</v>
      </c>
      <c r="AU112" t="s">
        <v>1765</v>
      </c>
      <c r="AV112" s="8">
        <v>43601</v>
      </c>
      <c r="AW112">
        <v>1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X114" s="8">
        <v>43504</v>
      </c>
      <c r="AB114" t="s">
        <v>86</v>
      </c>
      <c r="AC114" t="s">
        <v>844</v>
      </c>
      <c r="AD114" s="8">
        <v>43576</v>
      </c>
      <c r="AE114" s="84">
        <f>AD114-X114</f>
        <v>72</v>
      </c>
      <c r="AF114" t="s">
        <v>130</v>
      </c>
      <c r="AG114" t="s">
        <v>956</v>
      </c>
      <c r="AN114" t="s">
        <v>1812</v>
      </c>
      <c r="AV114" s="8">
        <v>43580</v>
      </c>
      <c r="AW114">
        <v>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 s="84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 s="84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 s="84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 s="84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 s="84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X141" s="8">
        <v>43504</v>
      </c>
      <c r="AB141" t="s">
        <v>86</v>
      </c>
      <c r="AC141" t="s">
        <v>869</v>
      </c>
      <c r="AD141" s="8">
        <v>43572</v>
      </c>
      <c r="AE141" s="84">
        <f>AD141-X141</f>
        <v>68</v>
      </c>
      <c r="AF141" t="s">
        <v>138</v>
      </c>
      <c r="AG141" t="s">
        <v>956</v>
      </c>
      <c r="AN141" t="s">
        <v>1875</v>
      </c>
      <c r="AV141" s="8">
        <v>43572</v>
      </c>
      <c r="AW141">
        <v>1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 s="84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 s="8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  <c r="AL144" s="8">
        <v>43563</v>
      </c>
      <c r="AM144" s="53">
        <v>0.83333333333333337</v>
      </c>
      <c r="AO144">
        <v>3</v>
      </c>
      <c r="AP144">
        <v>28</v>
      </c>
      <c r="AQ144" s="8">
        <v>43563</v>
      </c>
      <c r="AR144" s="53">
        <v>0.83333333333333337</v>
      </c>
      <c r="AS144" s="8">
        <v>43601</v>
      </c>
      <c r="AT144" s="53">
        <v>0.83333333333333337</v>
      </c>
      <c r="AU144" t="s">
        <v>1765</v>
      </c>
      <c r="AV144" s="8">
        <v>43601</v>
      </c>
      <c r="AW144">
        <v>1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 s="84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 s="84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  <c r="AL151" s="8">
        <v>43563</v>
      </c>
      <c r="AM151" s="53">
        <v>0.83333333333333337</v>
      </c>
      <c r="AO151">
        <v>4</v>
      </c>
      <c r="AP151">
        <v>9</v>
      </c>
      <c r="AQ151" s="8">
        <v>43563</v>
      </c>
      <c r="AR151" s="53">
        <v>0.83333333333333337</v>
      </c>
      <c r="AS151" s="8">
        <v>43587</v>
      </c>
      <c r="AT151" s="53">
        <v>0.84027777777777779</v>
      </c>
      <c r="AV151" s="8">
        <v>43587</v>
      </c>
      <c r="AW151">
        <v>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X153" s="8">
        <v>43504</v>
      </c>
      <c r="AB153" t="s">
        <v>86</v>
      </c>
      <c r="AC153" t="s">
        <v>881</v>
      </c>
      <c r="AD153" s="8">
        <v>43565</v>
      </c>
      <c r="AE153" s="84">
        <f>AD153-X153</f>
        <v>61</v>
      </c>
      <c r="AF153" t="s">
        <v>252</v>
      </c>
      <c r="AG153" t="s">
        <v>956</v>
      </c>
      <c r="AH153" s="8">
        <v>43566</v>
      </c>
      <c r="AI153">
        <v>9</v>
      </c>
      <c r="AJ153">
        <v>1</v>
      </c>
      <c r="AK153" s="53">
        <v>0.94097222222222221</v>
      </c>
      <c r="AL153" s="8">
        <v>43574</v>
      </c>
      <c r="AM153" s="53">
        <v>0.5625</v>
      </c>
      <c r="AN153" t="s">
        <v>1857</v>
      </c>
      <c r="AV153" s="8">
        <v>43574</v>
      </c>
      <c r="AW153">
        <v>0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 s="84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 s="84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 s="8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  <c r="AL164" s="8">
        <v>43572</v>
      </c>
      <c r="AM164" s="53">
        <v>0.86458333333333337</v>
      </c>
      <c r="AO164">
        <v>6</v>
      </c>
      <c r="AP164">
        <v>3</v>
      </c>
      <c r="AQ164" s="8">
        <v>43572</v>
      </c>
      <c r="AR164" s="53">
        <v>0.86458333333333337</v>
      </c>
      <c r="AS164" s="8">
        <v>43607</v>
      </c>
      <c r="AT164" s="53">
        <v>0.83680555555555547</v>
      </c>
      <c r="AU164" t="s">
        <v>1765</v>
      </c>
      <c r="AV164" s="8">
        <v>43607</v>
      </c>
      <c r="AW164">
        <v>1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 s="84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  <c r="AS169" s="8">
        <v>43601</v>
      </c>
      <c r="AT169" s="53">
        <v>0.83333333333333337</v>
      </c>
      <c r="AU169" t="s">
        <v>1765</v>
      </c>
      <c r="AV169" s="8">
        <v>43601</v>
      </c>
      <c r="AW169">
        <v>1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 s="84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 s="84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  <c r="AS173" s="8">
        <v>43601</v>
      </c>
      <c r="AT173" s="53">
        <v>0.83333333333333337</v>
      </c>
      <c r="AU173" t="s">
        <v>1765</v>
      </c>
      <c r="AV173" s="8">
        <v>43601</v>
      </c>
      <c r="AW173">
        <v>1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 s="8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  <c r="AL174" s="8">
        <v>43563</v>
      </c>
      <c r="AM174" s="53">
        <v>0.83333333333333337</v>
      </c>
      <c r="AO174">
        <v>3</v>
      </c>
      <c r="AP174">
        <v>14</v>
      </c>
      <c r="AQ174" s="8">
        <v>43563</v>
      </c>
      <c r="AR174" s="53">
        <v>0.83333333333333337</v>
      </c>
      <c r="AS174" s="8">
        <v>43601</v>
      </c>
      <c r="AT174" s="53">
        <v>0.83333333333333337</v>
      </c>
      <c r="AU174" t="s">
        <v>1765</v>
      </c>
      <c r="AV174" s="8">
        <v>43601</v>
      </c>
      <c r="AW174">
        <v>1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 s="84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  <c r="AL175" s="8">
        <v>43572</v>
      </c>
      <c r="AM175" s="53">
        <v>0.86458333333333337</v>
      </c>
      <c r="AO175">
        <v>6</v>
      </c>
      <c r="AP175">
        <v>9</v>
      </c>
      <c r="AQ175" s="8">
        <v>43572</v>
      </c>
      <c r="AR175" s="53">
        <v>0.86458333333333337</v>
      </c>
      <c r="AS175" s="8">
        <v>43607</v>
      </c>
      <c r="AT175" s="53">
        <v>0.83680555555555547</v>
      </c>
      <c r="AU175" t="s">
        <v>1765</v>
      </c>
      <c r="AV175" s="8">
        <v>43607</v>
      </c>
      <c r="AW175">
        <v>1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49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49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 s="84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  <c r="AL178" s="8">
        <v>43572</v>
      </c>
      <c r="AM178" s="53">
        <v>0.86458333333333337</v>
      </c>
      <c r="AO178">
        <v>6</v>
      </c>
      <c r="AP178">
        <v>17</v>
      </c>
      <c r="AQ178" s="8">
        <v>43572</v>
      </c>
      <c r="AR178" s="53">
        <v>0.86458333333333337</v>
      </c>
      <c r="AS178" s="8">
        <v>43607</v>
      </c>
      <c r="AT178" s="53">
        <v>0.83680555555555547</v>
      </c>
      <c r="AU178" t="s">
        <v>1765</v>
      </c>
      <c r="AV178" s="8">
        <v>43607</v>
      </c>
      <c r="AW178">
        <v>1</v>
      </c>
    </row>
    <row r="179" spans="1:49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49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49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49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49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49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49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49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49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49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49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49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49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49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 s="84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 s="84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 s="84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 s="8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 s="84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 s="84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 s="84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D232" s="8">
        <v>43592</v>
      </c>
      <c r="AE232" s="83">
        <f>AD232-I232</f>
        <v>258</v>
      </c>
      <c r="AF232" t="s">
        <v>121</v>
      </c>
      <c r="AG232" t="s">
        <v>956</v>
      </c>
      <c r="AH232" s="8">
        <v>43592</v>
      </c>
      <c r="AI232">
        <v>21</v>
      </c>
      <c r="AJ232">
        <v>2</v>
      </c>
      <c r="AK232" s="53">
        <v>0.8125</v>
      </c>
      <c r="AL232" s="8">
        <v>43601</v>
      </c>
      <c r="AM232" s="53">
        <v>0.83333333333333337</v>
      </c>
      <c r="AN232" t="s">
        <v>1895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 s="84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 s="8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 s="84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 s="84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 s="84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 s="84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 s="84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 s="84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  <c r="AL247" s="8">
        <v>43563</v>
      </c>
      <c r="AM247" s="53">
        <v>0.83333333333333337</v>
      </c>
      <c r="AO247">
        <v>4</v>
      </c>
      <c r="AP247">
        <v>29</v>
      </c>
      <c r="AQ247" s="8">
        <v>43563</v>
      </c>
      <c r="AR247" s="53">
        <v>0.83333333333333337</v>
      </c>
      <c r="AS247" s="8">
        <v>43601</v>
      </c>
      <c r="AT247" s="53">
        <v>0.83333333333333337</v>
      </c>
      <c r="AU247" t="s">
        <v>1765</v>
      </c>
      <c r="AV247" s="8">
        <v>43601</v>
      </c>
      <c r="AW247">
        <v>1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 s="84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X252" s="8">
        <v>43502</v>
      </c>
      <c r="AB252" t="s">
        <v>86</v>
      </c>
      <c r="AC252" t="str">
        <f t="shared" si="4"/>
        <v>A7SO-A3</v>
      </c>
      <c r="AD252" s="8">
        <v>43590</v>
      </c>
      <c r="AE252" s="84">
        <f>AD252-X252</f>
        <v>88</v>
      </c>
      <c r="AF252" t="s">
        <v>245</v>
      </c>
      <c r="AG252" t="s">
        <v>593</v>
      </c>
      <c r="AH252" s="8">
        <v>43590</v>
      </c>
      <c r="AI252">
        <v>17</v>
      </c>
      <c r="AJ252">
        <v>1</v>
      </c>
      <c r="AK252" s="53">
        <v>0.63750000000000007</v>
      </c>
      <c r="AL252" s="8">
        <v>43598</v>
      </c>
      <c r="AM252" s="53">
        <v>0.68055555555555547</v>
      </c>
      <c r="AN252" t="s">
        <v>1954</v>
      </c>
      <c r="AV252" s="8">
        <v>43598</v>
      </c>
      <c r="AW252">
        <v>1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 s="84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  <c r="AL256" s="8">
        <v>43563</v>
      </c>
      <c r="AM256" s="53">
        <v>0.83333333333333337</v>
      </c>
      <c r="AO256">
        <v>4</v>
      </c>
      <c r="AP256">
        <v>13</v>
      </c>
      <c r="AQ256" s="8">
        <v>43563</v>
      </c>
      <c r="AR256" s="53">
        <v>0.83333333333333337</v>
      </c>
      <c r="AS256" s="8">
        <v>43601</v>
      </c>
      <c r="AT256" s="53">
        <v>0.83333333333333337</v>
      </c>
      <c r="AU256" t="s">
        <v>1765</v>
      </c>
      <c r="AV256" s="8">
        <v>43601</v>
      </c>
      <c r="AW256">
        <v>1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X257" s="8">
        <v>43502</v>
      </c>
      <c r="AB257" t="s">
        <v>86</v>
      </c>
      <c r="AC257" t="str">
        <f t="shared" si="4"/>
        <v>A7SO-D3</v>
      </c>
      <c r="AD257" s="8">
        <v>43578</v>
      </c>
      <c r="AE257" s="84">
        <f>AD257-X257</f>
        <v>76</v>
      </c>
      <c r="AF257" t="s">
        <v>155</v>
      </c>
      <c r="AG257" t="s">
        <v>593</v>
      </c>
      <c r="AH257" s="8">
        <v>43578</v>
      </c>
      <c r="AI257">
        <v>17</v>
      </c>
      <c r="AJ257">
        <v>1</v>
      </c>
      <c r="AK257" s="53">
        <v>0.75</v>
      </c>
      <c r="AL257" s="8">
        <v>43587</v>
      </c>
      <c r="AM257" s="53">
        <v>0.84027777777777779</v>
      </c>
      <c r="AN257" t="s">
        <v>1918</v>
      </c>
      <c r="AO257">
        <v>3</v>
      </c>
      <c r="AP257">
        <v>9</v>
      </c>
      <c r="AQ257" s="8">
        <v>43587</v>
      </c>
      <c r="AR257" s="53">
        <v>0.84027777777777779</v>
      </c>
      <c r="AS257" s="8">
        <v>43592</v>
      </c>
      <c r="AT257" s="53">
        <v>0.83333333333333337</v>
      </c>
      <c r="AU257" t="s">
        <v>1792</v>
      </c>
      <c r="AV257" s="8">
        <v>43592</v>
      </c>
      <c r="AW257">
        <v>1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 s="84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L259" s="8">
        <v>43563</v>
      </c>
      <c r="AM259" s="53">
        <v>0.83333333333333337</v>
      </c>
      <c r="AN259" t="s">
        <v>1849</v>
      </c>
      <c r="AO259">
        <v>3</v>
      </c>
      <c r="AP259">
        <v>15</v>
      </c>
      <c r="AQ259" s="8">
        <v>43563</v>
      </c>
      <c r="AR259" s="53">
        <v>0.83333333333333337</v>
      </c>
      <c r="AS259" s="8">
        <v>43601</v>
      </c>
      <c r="AT259" s="53">
        <v>0.83333333333333337</v>
      </c>
      <c r="AV259" s="8">
        <v>43601</v>
      </c>
      <c r="AW259">
        <v>0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 s="84">
        <f>AD260-X260</f>
        <v>60</v>
      </c>
      <c r="AF260" t="s">
        <v>135</v>
      </c>
      <c r="AG260" t="s">
        <v>956</v>
      </c>
      <c r="AH260" s="8">
        <v>43563</v>
      </c>
      <c r="AI260">
        <v>1</v>
      </c>
      <c r="AJ260">
        <v>1</v>
      </c>
      <c r="AK260" s="53">
        <v>0.83333333333333337</v>
      </c>
      <c r="AL260" s="8">
        <v>43572</v>
      </c>
      <c r="AM260" s="53">
        <v>0.86458333333333337</v>
      </c>
      <c r="AO260">
        <v>6</v>
      </c>
      <c r="AP260">
        <v>1</v>
      </c>
      <c r="AQ260" s="8">
        <v>43572</v>
      </c>
      <c r="AR260" s="53">
        <v>0.86458333333333337</v>
      </c>
      <c r="AS260" s="8">
        <v>43614</v>
      </c>
      <c r="AT260" s="53">
        <v>0.83333333333333337</v>
      </c>
      <c r="AU260" t="s">
        <v>1765</v>
      </c>
      <c r="AV260" s="8">
        <v>43614</v>
      </c>
      <c r="AW260">
        <v>1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 s="84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  <c r="AL261" s="8">
        <v>43563</v>
      </c>
      <c r="AM261" s="53">
        <v>0.83333333333333337</v>
      </c>
      <c r="AO261">
        <v>3</v>
      </c>
      <c r="AP261">
        <v>21</v>
      </c>
      <c r="AQ261" s="8">
        <v>43563</v>
      </c>
      <c r="AR261" s="53">
        <v>0.83333333333333337</v>
      </c>
      <c r="AS261" s="8">
        <v>43594</v>
      </c>
      <c r="AT261" s="53">
        <v>0.83333333333333337</v>
      </c>
      <c r="AV261" s="8">
        <v>43594</v>
      </c>
      <c r="AW261">
        <v>0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 s="84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  <c r="AL262" s="8">
        <v>43563</v>
      </c>
      <c r="AM262" s="53">
        <v>0.83333333333333337</v>
      </c>
      <c r="AO262">
        <v>4</v>
      </c>
      <c r="AP262">
        <v>28</v>
      </c>
      <c r="AQ262" s="8">
        <v>43563</v>
      </c>
      <c r="AR262" s="53">
        <v>0.83333333333333337</v>
      </c>
      <c r="AS262" s="8">
        <v>43601</v>
      </c>
      <c r="AT262" s="53">
        <v>0.83333333333333337</v>
      </c>
      <c r="AU262" t="s">
        <v>1765</v>
      </c>
      <c r="AV262" s="8">
        <v>43601</v>
      </c>
      <c r="AW262">
        <v>1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 s="84">
        <f>AD265-X265</f>
        <v>61</v>
      </c>
      <c r="AF265" t="s">
        <v>249</v>
      </c>
      <c r="AG265" t="s">
        <v>956</v>
      </c>
      <c r="AH265" s="8">
        <v>43563</v>
      </c>
      <c r="AI265">
        <v>5</v>
      </c>
      <c r="AJ265">
        <v>2</v>
      </c>
      <c r="AK265" s="53">
        <v>0.83333333333333337</v>
      </c>
      <c r="AL265" s="8">
        <v>43572</v>
      </c>
      <c r="AM265" s="53">
        <v>0.86458333333333337</v>
      </c>
      <c r="AO265">
        <v>5</v>
      </c>
      <c r="AP265">
        <v>20</v>
      </c>
      <c r="AQ265" s="8">
        <v>43572</v>
      </c>
      <c r="AR265" s="53">
        <v>0.86458333333333337</v>
      </c>
      <c r="AS265" s="8">
        <v>43607</v>
      </c>
      <c r="AT265" s="53">
        <v>0.83680555555555547</v>
      </c>
      <c r="AU265" t="s">
        <v>1765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 s="84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  <c r="AS266" s="8">
        <v>43601</v>
      </c>
      <c r="AT266" s="53">
        <v>0.83333333333333337</v>
      </c>
      <c r="AU266" t="s">
        <v>1765</v>
      </c>
      <c r="AV266" s="8">
        <v>43601</v>
      </c>
      <c r="AW266">
        <v>1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 s="84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  <c r="AL269" s="8">
        <v>43563</v>
      </c>
      <c r="AM269" s="53">
        <v>0.83333333333333337</v>
      </c>
      <c r="AO269">
        <v>4</v>
      </c>
      <c r="AP269">
        <v>23</v>
      </c>
      <c r="AQ269" s="8">
        <v>43563</v>
      </c>
      <c r="AR269" s="53">
        <v>0.83333333333333337</v>
      </c>
      <c r="AS269" s="8">
        <v>43601</v>
      </c>
      <c r="AT269" s="53">
        <v>0.83333333333333337</v>
      </c>
      <c r="AU269" t="s">
        <v>1765</v>
      </c>
      <c r="AV269" s="8">
        <v>43601</v>
      </c>
      <c r="AW269">
        <v>1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 s="84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 s="84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  <c r="AL273" s="8">
        <v>43563</v>
      </c>
      <c r="AM273" s="53">
        <v>0.83333333333333337</v>
      </c>
      <c r="AO273">
        <v>3</v>
      </c>
      <c r="AP273">
        <v>29</v>
      </c>
      <c r="AQ273" s="8">
        <v>43563</v>
      </c>
      <c r="AR273" s="53">
        <v>0.83333333333333337</v>
      </c>
      <c r="AS273" s="8">
        <v>43587</v>
      </c>
      <c r="AT273" s="53">
        <v>0.84027777777777779</v>
      </c>
      <c r="AV273" s="8">
        <v>43587</v>
      </c>
      <c r="AW273">
        <v>0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 s="84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  <c r="AL275" s="8">
        <v>43566</v>
      </c>
      <c r="AM275" s="53">
        <v>0.94097222222222221</v>
      </c>
      <c r="AO275">
        <v>4</v>
      </c>
      <c r="AP275">
        <v>21</v>
      </c>
      <c r="AQ275" s="8">
        <v>43566</v>
      </c>
      <c r="AR275" s="53">
        <v>0.94097222222222221</v>
      </c>
      <c r="AS275" s="8">
        <v>43601</v>
      </c>
      <c r="AT275" s="53">
        <v>0.83333333333333337</v>
      </c>
      <c r="AU275" t="s">
        <v>1765</v>
      </c>
      <c r="AV275" s="8">
        <v>43601</v>
      </c>
      <c r="AW275">
        <v>1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X276" s="8">
        <v>43507</v>
      </c>
      <c r="AB276" t="s">
        <v>86</v>
      </c>
      <c r="AC276" t="s">
        <v>404</v>
      </c>
      <c r="AD276" s="8">
        <v>43572</v>
      </c>
      <c r="AE276" s="84">
        <f>AD276-X276</f>
        <v>65</v>
      </c>
      <c r="AF276" t="s">
        <v>246</v>
      </c>
      <c r="AG276" t="s">
        <v>956</v>
      </c>
      <c r="AN276" t="s">
        <v>1866</v>
      </c>
      <c r="AV276" s="8">
        <v>43572</v>
      </c>
      <c r="AW276">
        <v>1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  <c r="AS280" s="8">
        <v>43592</v>
      </c>
      <c r="AT280" s="53">
        <v>0.83333333333333337</v>
      </c>
      <c r="AV280" s="8">
        <v>43592</v>
      </c>
      <c r="AW280">
        <v>0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X283" s="8">
        <v>43507</v>
      </c>
      <c r="AB283" t="s">
        <v>86</v>
      </c>
      <c r="AC283" t="s">
        <v>411</v>
      </c>
      <c r="AD283" s="8">
        <v>43580</v>
      </c>
      <c r="AE283" s="84">
        <f>AD283-X283</f>
        <v>73</v>
      </c>
      <c r="AF283" t="s">
        <v>132</v>
      </c>
      <c r="AG283" t="s">
        <v>956</v>
      </c>
      <c r="AH283" s="8">
        <v>43580</v>
      </c>
      <c r="AI283">
        <v>23</v>
      </c>
      <c r="AJ283">
        <v>2</v>
      </c>
      <c r="AK283" s="53">
        <v>0.82986111111111116</v>
      </c>
      <c r="AL283" s="8">
        <v>43592</v>
      </c>
      <c r="AM283" s="53">
        <v>0.8125</v>
      </c>
      <c r="AN283" t="s">
        <v>1940</v>
      </c>
      <c r="AO283">
        <v>7</v>
      </c>
      <c r="AP283">
        <v>4</v>
      </c>
      <c r="AQ283" s="8">
        <v>43598</v>
      </c>
      <c r="AR283" s="53">
        <v>0.84027777777777779</v>
      </c>
      <c r="AS283" s="8">
        <v>43626</v>
      </c>
      <c r="AT283" s="53">
        <v>0.83333333333333337</v>
      </c>
      <c r="AV283" s="8">
        <v>43626</v>
      </c>
      <c r="AW283">
        <v>0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 s="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 s="84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 s="84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 s="84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  <c r="AS288" s="8">
        <v>43601</v>
      </c>
      <c r="AT288" s="53">
        <v>0.83333333333333337</v>
      </c>
      <c r="AU288" t="s">
        <v>1765</v>
      </c>
      <c r="AV288" s="8">
        <v>43601</v>
      </c>
      <c r="AW288">
        <v>1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X289" s="8">
        <v>43507</v>
      </c>
      <c r="AB289" t="s">
        <v>86</v>
      </c>
      <c r="AC289" t="s">
        <v>417</v>
      </c>
      <c r="AD289" s="8">
        <v>43575</v>
      </c>
      <c r="AE289" s="84">
        <f>AD289-X289</f>
        <v>68</v>
      </c>
      <c r="AF289" t="s">
        <v>131</v>
      </c>
      <c r="AG289" t="s">
        <v>956</v>
      </c>
      <c r="AH289" s="8">
        <v>43575</v>
      </c>
      <c r="AI289">
        <v>26</v>
      </c>
      <c r="AJ289">
        <v>2</v>
      </c>
      <c r="AK289" s="53">
        <v>0.61805555555555558</v>
      </c>
      <c r="AL289" s="8">
        <v>43583</v>
      </c>
      <c r="AM289" s="53">
        <v>0.84027777777777779</v>
      </c>
      <c r="AO289">
        <v>6</v>
      </c>
      <c r="AP289">
        <v>28</v>
      </c>
      <c r="AQ289" s="8">
        <v>43583</v>
      </c>
      <c r="AR289" s="53">
        <v>0.84027777777777779</v>
      </c>
      <c r="AS289" s="8">
        <v>43611</v>
      </c>
      <c r="AT289" s="53">
        <v>0.84027777777777779</v>
      </c>
      <c r="AU289" t="s">
        <v>1765</v>
      </c>
      <c r="AV289" s="8">
        <v>43611</v>
      </c>
      <c r="AW289">
        <v>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X303" s="8">
        <v>43507</v>
      </c>
      <c r="AB303" t="s">
        <v>86</v>
      </c>
      <c r="AC303" t="s">
        <v>431</v>
      </c>
      <c r="AD303" s="8">
        <v>43564</v>
      </c>
      <c r="AE303" s="84">
        <v>57</v>
      </c>
      <c r="AF303" t="s">
        <v>248</v>
      </c>
      <c r="AG303" t="s">
        <v>956</v>
      </c>
      <c r="AH303" s="8">
        <v>43566</v>
      </c>
      <c r="AI303">
        <v>23</v>
      </c>
      <c r="AJ303">
        <v>1</v>
      </c>
      <c r="AK303" s="53">
        <v>0.94097222222222221</v>
      </c>
      <c r="AL303" s="8">
        <v>43577</v>
      </c>
      <c r="AM303" s="53">
        <v>0.90972222222222221</v>
      </c>
      <c r="AO303">
        <v>6</v>
      </c>
      <c r="AP303">
        <v>23</v>
      </c>
      <c r="AQ303" s="8">
        <v>43577</v>
      </c>
      <c r="AR303" s="53">
        <v>0.90972222222222221</v>
      </c>
      <c r="AS303" s="8">
        <v>43607</v>
      </c>
      <c r="AT303" s="53">
        <v>0.83680555555555547</v>
      </c>
      <c r="AU303" t="s">
        <v>1765</v>
      </c>
      <c r="AV303" s="8">
        <v>43607</v>
      </c>
      <c r="AW303">
        <v>1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 s="8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X307" s="8">
        <v>43507</v>
      </c>
      <c r="AB307" t="s">
        <v>86</v>
      </c>
      <c r="AC307" t="s">
        <v>435</v>
      </c>
      <c r="AD307" s="8">
        <v>43572</v>
      </c>
      <c r="AE307" s="84">
        <f>AD307-X307</f>
        <v>65</v>
      </c>
      <c r="AF307" t="s">
        <v>159</v>
      </c>
      <c r="AG307" t="s">
        <v>956</v>
      </c>
      <c r="AN307" t="s">
        <v>1867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 s="84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  <c r="AL308" s="8">
        <v>43572</v>
      </c>
      <c r="AM308" s="53">
        <v>0.86458333333333337</v>
      </c>
      <c r="AO308">
        <v>6</v>
      </c>
      <c r="AP308">
        <v>13</v>
      </c>
      <c r="AQ308" s="8">
        <v>43572</v>
      </c>
      <c r="AR308" s="53">
        <v>0.86458333333333337</v>
      </c>
      <c r="AS308" s="8">
        <v>43607</v>
      </c>
      <c r="AT308" s="53">
        <v>0.83680555555555547</v>
      </c>
      <c r="AU308" t="s">
        <v>1765</v>
      </c>
      <c r="AV308" s="8">
        <v>43607</v>
      </c>
      <c r="AW308">
        <v>1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X309" s="8">
        <v>43507</v>
      </c>
      <c r="AB309" t="s">
        <v>86</v>
      </c>
      <c r="AC309" t="s">
        <v>437</v>
      </c>
      <c r="AD309" s="8">
        <v>43575</v>
      </c>
      <c r="AE309" s="84">
        <v>68</v>
      </c>
      <c r="AF309" t="s">
        <v>130</v>
      </c>
      <c r="AG309" t="s">
        <v>956</v>
      </c>
      <c r="AH309" s="8">
        <v>43580</v>
      </c>
      <c r="AI309">
        <v>5</v>
      </c>
      <c r="AJ309">
        <v>2</v>
      </c>
      <c r="AK309" s="53">
        <v>0.83333333333333337</v>
      </c>
      <c r="AL309" s="8">
        <v>43592</v>
      </c>
      <c r="AM309" s="53">
        <v>0.8125</v>
      </c>
      <c r="AN309" t="s">
        <v>1940</v>
      </c>
      <c r="AU309" t="s">
        <v>1812</v>
      </c>
      <c r="AV309" s="8">
        <v>43619</v>
      </c>
      <c r="AW309">
        <v>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D312" s="8">
        <v>43572</v>
      </c>
      <c r="AE312" s="84">
        <v>65</v>
      </c>
      <c r="AF312" t="s">
        <v>165</v>
      </c>
      <c r="AG312" t="s">
        <v>956</v>
      </c>
      <c r="AN312" t="s">
        <v>1867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 s="8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 s="84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 s="84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 s="84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21</v>
      </c>
      <c r="AQ322" s="8">
        <v>43379</v>
      </c>
      <c r="AR322" s="53">
        <v>0.90277777777777779</v>
      </c>
      <c r="AS322" s="8">
        <v>43389</v>
      </c>
      <c r="AT322" s="53">
        <v>0.83333333333333337</v>
      </c>
      <c r="AV322" s="8">
        <v>43389</v>
      </c>
      <c r="AW322">
        <v>0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 s="8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 s="84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 s="84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 s="8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 s="84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 s="84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X340" s="8">
        <v>43507</v>
      </c>
      <c r="AB340" t="s">
        <v>86</v>
      </c>
      <c r="AC340" t="str">
        <f t="shared" si="5"/>
        <v>A12SO-F1</v>
      </c>
      <c r="AD340" s="8">
        <v>43566</v>
      </c>
      <c r="AE340" s="84">
        <v>59</v>
      </c>
      <c r="AF340" t="s">
        <v>157</v>
      </c>
      <c r="AG340" t="s">
        <v>956</v>
      </c>
      <c r="AH340" s="8">
        <v>43566</v>
      </c>
      <c r="AI340">
        <v>4</v>
      </c>
      <c r="AJ340">
        <v>2</v>
      </c>
      <c r="AK340" s="53">
        <v>0.94097222222222221</v>
      </c>
      <c r="AL340" s="8">
        <v>43577</v>
      </c>
      <c r="AM340" s="53">
        <v>0.90972222222222221</v>
      </c>
      <c r="AN340" t="s">
        <v>1895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 s="84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  <c r="AL341" s="8">
        <v>43572</v>
      </c>
      <c r="AM341" s="53">
        <v>0.86458333333333337</v>
      </c>
      <c r="AO341">
        <v>6</v>
      </c>
      <c r="AP341">
        <v>10</v>
      </c>
      <c r="AQ341" s="8">
        <v>43572</v>
      </c>
      <c r="AR341" s="53">
        <v>0.86458333333333337</v>
      </c>
      <c r="AS341" s="8">
        <v>43583</v>
      </c>
      <c r="AT341" s="53">
        <v>0.84027777777777779</v>
      </c>
      <c r="AV341" s="8">
        <v>43583</v>
      </c>
      <c r="AW341">
        <v>0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X342" s="8">
        <v>43507</v>
      </c>
      <c r="AB342" t="s">
        <v>86</v>
      </c>
      <c r="AC342" t="str">
        <f t="shared" si="5"/>
        <v>A12SO-D12</v>
      </c>
      <c r="AD342" s="8">
        <v>43575</v>
      </c>
      <c r="AE342" s="84">
        <f>AD342-X342</f>
        <v>68</v>
      </c>
      <c r="AF342" t="s">
        <v>162</v>
      </c>
      <c r="AG342" t="s">
        <v>956</v>
      </c>
      <c r="AN342" t="s">
        <v>1903</v>
      </c>
      <c r="AV342" s="8">
        <v>43578</v>
      </c>
      <c r="AW342">
        <v>1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X343" s="8">
        <v>43507</v>
      </c>
      <c r="AB343" t="s">
        <v>86</v>
      </c>
      <c r="AC343" t="str">
        <f t="shared" si="5"/>
        <v>A12SO-D10</v>
      </c>
      <c r="AD343" s="8">
        <v>43564</v>
      </c>
      <c r="AE343" s="84">
        <v>57</v>
      </c>
      <c r="AF343" t="s">
        <v>371</v>
      </c>
      <c r="AG343" t="s">
        <v>956</v>
      </c>
      <c r="AN343" t="s">
        <v>1812</v>
      </c>
      <c r="AV343" s="8">
        <v>43566</v>
      </c>
      <c r="AW343">
        <v>0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 s="84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  <c r="AL345" s="8">
        <v>43572</v>
      </c>
      <c r="AM345" s="53">
        <v>0.86458333333333337</v>
      </c>
      <c r="AO345">
        <v>6</v>
      </c>
      <c r="AP345">
        <v>12</v>
      </c>
      <c r="AQ345" s="8">
        <v>43572</v>
      </c>
      <c r="AR345" s="53">
        <v>0.86458333333333337</v>
      </c>
      <c r="AS345" s="8">
        <v>43607</v>
      </c>
      <c r="AT345" s="53">
        <v>0.83680555555555547</v>
      </c>
      <c r="AU345" t="s">
        <v>1765</v>
      </c>
      <c r="AV345" s="8">
        <v>43607</v>
      </c>
      <c r="AW345">
        <v>1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 s="84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  <c r="AL346" s="8">
        <v>43563</v>
      </c>
      <c r="AM346" s="53">
        <v>0.83333333333333337</v>
      </c>
      <c r="AO346">
        <v>3</v>
      </c>
      <c r="AP346">
        <v>11</v>
      </c>
      <c r="AQ346" s="8">
        <v>43563</v>
      </c>
      <c r="AR346" s="53">
        <v>0.83333333333333337</v>
      </c>
      <c r="AS346" s="8">
        <v>43598</v>
      </c>
      <c r="AT346" s="53">
        <v>0.84027777777777779</v>
      </c>
      <c r="AV346" s="8">
        <v>43598</v>
      </c>
      <c r="AW346">
        <v>0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 s="84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  <c r="AS347" s="8">
        <v>43598</v>
      </c>
      <c r="AT347" s="53">
        <v>0.84027777777777779</v>
      </c>
      <c r="AV347" s="8">
        <v>43598</v>
      </c>
      <c r="AW347">
        <v>0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 s="84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  <c r="AL348" s="8">
        <v>43566</v>
      </c>
      <c r="AM348" s="53">
        <v>0.94097222222222221</v>
      </c>
      <c r="AN348" t="s">
        <v>1853</v>
      </c>
      <c r="AO348">
        <v>5</v>
      </c>
      <c r="AP348">
        <v>30</v>
      </c>
      <c r="AQ348" s="8">
        <v>43566</v>
      </c>
      <c r="AR348" s="53">
        <v>0.94097222222222221</v>
      </c>
      <c r="AS348" s="8">
        <v>43607</v>
      </c>
      <c r="AT348" s="53">
        <v>0.83680555555555547</v>
      </c>
      <c r="AV348" s="8">
        <v>43607</v>
      </c>
      <c r="AW348">
        <v>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X349" s="8">
        <v>43507</v>
      </c>
      <c r="AB349" t="s">
        <v>86</v>
      </c>
      <c r="AC349" t="str">
        <f t="shared" si="5"/>
        <v>A12SO-F10</v>
      </c>
      <c r="AD349" s="8">
        <v>43558</v>
      </c>
      <c r="AE349" s="84">
        <v>51</v>
      </c>
      <c r="AF349" t="s">
        <v>289</v>
      </c>
      <c r="AG349" t="s">
        <v>956</v>
      </c>
      <c r="AH349" s="8">
        <v>43559</v>
      </c>
      <c r="AI349">
        <v>7</v>
      </c>
      <c r="AJ349">
        <v>1</v>
      </c>
      <c r="AK349" s="53">
        <v>0.875</v>
      </c>
      <c r="AL349" s="8">
        <v>43574</v>
      </c>
      <c r="AM349" s="53">
        <v>0.5625</v>
      </c>
      <c r="AV349" s="8">
        <v>43574</v>
      </c>
      <c r="AW349">
        <v>0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X350" s="8">
        <v>43507</v>
      </c>
      <c r="AB350" t="s">
        <v>86</v>
      </c>
      <c r="AC350" t="str">
        <f t="shared" si="5"/>
        <v>A12SO-H1</v>
      </c>
      <c r="AD350" s="8">
        <v>43572</v>
      </c>
      <c r="AE350" s="84">
        <f>AD350-X350</f>
        <v>65</v>
      </c>
      <c r="AF350" t="s">
        <v>239</v>
      </c>
      <c r="AG350" t="s">
        <v>956</v>
      </c>
      <c r="AN350" t="s">
        <v>1868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 s="84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 s="84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  <c r="AL353" s="8">
        <v>43563</v>
      </c>
      <c r="AM353" s="53">
        <v>0.83333333333333337</v>
      </c>
      <c r="AO353">
        <v>3</v>
      </c>
      <c r="AP353">
        <v>20</v>
      </c>
      <c r="AQ353" s="8">
        <v>43563</v>
      </c>
      <c r="AR353" s="53">
        <v>0.83333333333333337</v>
      </c>
      <c r="AS353" s="8">
        <v>43607</v>
      </c>
      <c r="AT353" s="53">
        <v>0.83680555555555547</v>
      </c>
      <c r="AU353" t="s">
        <v>1765</v>
      </c>
      <c r="AV353" s="8">
        <v>43607</v>
      </c>
      <c r="AW353">
        <v>1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 s="8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  <c r="AS354" s="8">
        <v>43583</v>
      </c>
      <c r="AT354" s="53">
        <v>0.84027777777777779</v>
      </c>
      <c r="AV354" s="8">
        <v>43583</v>
      </c>
      <c r="AW354">
        <v>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 s="84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  <c r="AL355" s="8">
        <v>43566</v>
      </c>
      <c r="AM355" s="53">
        <v>0.94097222222222221</v>
      </c>
      <c r="AO355">
        <v>5</v>
      </c>
      <c r="AP355">
        <v>32</v>
      </c>
      <c r="AQ355" s="8">
        <v>43566</v>
      </c>
      <c r="AR355" s="53">
        <v>0.94097222222222221</v>
      </c>
      <c r="AS355" s="8">
        <v>43607</v>
      </c>
      <c r="AT355" s="53">
        <v>0.83680555555555547</v>
      </c>
      <c r="AU355" t="s">
        <v>1765</v>
      </c>
      <c r="AV355" s="8">
        <v>43607</v>
      </c>
      <c r="AW355">
        <v>1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X356" s="8">
        <v>43507</v>
      </c>
      <c r="AB356" t="s">
        <v>86</v>
      </c>
      <c r="AC356" t="str">
        <f t="shared" si="5"/>
        <v>A12SO-A1</v>
      </c>
      <c r="AD356" s="8">
        <v>43564</v>
      </c>
      <c r="AE356" s="84">
        <f>AD356-X356</f>
        <v>57</v>
      </c>
      <c r="AF356" t="s">
        <v>247</v>
      </c>
      <c r="AG356" t="s">
        <v>956</v>
      </c>
      <c r="AH356" s="8">
        <v>43566</v>
      </c>
      <c r="AI356">
        <v>25</v>
      </c>
      <c r="AJ356">
        <v>1</v>
      </c>
      <c r="AK356" s="53">
        <v>0.94097222222222221</v>
      </c>
      <c r="AL356" s="8">
        <v>43577</v>
      </c>
      <c r="AM356" s="53">
        <v>0.90972222222222221</v>
      </c>
      <c r="AN356" t="s">
        <v>1895</v>
      </c>
      <c r="AU356" t="s">
        <v>1812</v>
      </c>
      <c r="AV356" s="8">
        <v>43580</v>
      </c>
      <c r="AW356">
        <v>0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X358" s="8">
        <v>43507</v>
      </c>
      <c r="AB358" t="s">
        <v>86</v>
      </c>
      <c r="AC358" t="str">
        <f t="shared" si="5"/>
        <v>A12SO-C9</v>
      </c>
      <c r="AD358" s="8">
        <v>43582</v>
      </c>
      <c r="AE358" s="84">
        <f>AD358-X358</f>
        <v>75</v>
      </c>
      <c r="AF358" t="s">
        <v>176</v>
      </c>
      <c r="AG358" t="s">
        <v>956</v>
      </c>
      <c r="AN358" t="s">
        <v>1984</v>
      </c>
      <c r="AV358" s="8">
        <v>43613</v>
      </c>
      <c r="AW358">
        <v>1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 s="84">
        <f>AD359-X359</f>
        <v>55</v>
      </c>
      <c r="AF359" t="s">
        <v>242</v>
      </c>
      <c r="AG359" t="s">
        <v>956</v>
      </c>
      <c r="AH359" s="8">
        <v>43563</v>
      </c>
      <c r="AI359">
        <v>18</v>
      </c>
      <c r="AJ359">
        <v>2</v>
      </c>
      <c r="AK359" s="53">
        <v>0.83333333333333337</v>
      </c>
      <c r="AL359" s="8">
        <v>43572</v>
      </c>
      <c r="AM359" s="53">
        <v>0.86458333333333337</v>
      </c>
      <c r="AO359">
        <v>6</v>
      </c>
      <c r="AP359">
        <v>5</v>
      </c>
      <c r="AQ359" s="8">
        <v>43572</v>
      </c>
      <c r="AR359" s="53">
        <v>0.86458333333333337</v>
      </c>
      <c r="AS359" s="8">
        <v>43607</v>
      </c>
      <c r="AT359" s="53">
        <v>0.83680555555555547</v>
      </c>
      <c r="AV359" s="8">
        <v>43607</v>
      </c>
      <c r="AW359">
        <v>0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1842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S361" s="8">
        <v>43601</v>
      </c>
      <c r="AT361" s="53">
        <v>0.83333333333333337</v>
      </c>
      <c r="AU361" t="s">
        <v>1765</v>
      </c>
      <c r="AV361" s="8">
        <v>43601</v>
      </c>
      <c r="AW361">
        <v>1</v>
      </c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 s="84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 s="84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 s="84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 s="84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 s="8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 s="84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 s="84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 s="84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 s="84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 s="8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 s="84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 s="84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 s="84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 s="84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 s="84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 s="84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 s="84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  <c r="AL422" s="8">
        <v>43566</v>
      </c>
      <c r="AM422" s="53">
        <v>0.94097222222222221</v>
      </c>
      <c r="AO422">
        <v>4</v>
      </c>
      <c r="AP422">
        <v>12</v>
      </c>
      <c r="AQ422" s="8">
        <v>43566</v>
      </c>
      <c r="AR422" s="53">
        <v>0.94097222222222221</v>
      </c>
      <c r="AS422" s="8">
        <v>43601</v>
      </c>
      <c r="AT422" s="53">
        <v>0.83333333333333337</v>
      </c>
      <c r="AV422" s="8">
        <v>43601</v>
      </c>
      <c r="AW422">
        <v>0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 s="84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X425" s="8">
        <v>43504</v>
      </c>
      <c r="AB425" t="s">
        <v>86</v>
      </c>
      <c r="AC425" t="str">
        <f t="shared" si="7"/>
        <v>A8SO-E12</v>
      </c>
      <c r="AD425" s="8">
        <v>43561</v>
      </c>
      <c r="AE425" s="84">
        <f>AD425-X425</f>
        <v>57</v>
      </c>
      <c r="AF425" t="s">
        <v>175</v>
      </c>
      <c r="AG425" t="s">
        <v>956</v>
      </c>
      <c r="AH425" s="8">
        <v>43561</v>
      </c>
      <c r="AI425">
        <v>28</v>
      </c>
      <c r="AJ425">
        <v>2</v>
      </c>
      <c r="AK425" s="53">
        <v>0.67013888888888884</v>
      </c>
      <c r="AL425" s="8">
        <v>43572</v>
      </c>
      <c r="AM425" s="53">
        <v>0.86458333333333337</v>
      </c>
      <c r="AO425">
        <v>5</v>
      </c>
      <c r="AP425">
        <v>22</v>
      </c>
      <c r="AQ425" s="8">
        <v>43572</v>
      </c>
      <c r="AR425" s="53">
        <v>0.86458333333333337</v>
      </c>
      <c r="AS425" s="8">
        <v>43607</v>
      </c>
      <c r="AT425" s="53">
        <v>0.83680555555555547</v>
      </c>
      <c r="AU425" t="s">
        <v>1765</v>
      </c>
      <c r="AV425" s="8">
        <v>43607</v>
      </c>
      <c r="AW425">
        <v>1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 s="84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  <c r="AS427" s="8">
        <v>43601</v>
      </c>
      <c r="AT427" s="53">
        <v>0.83333333333333337</v>
      </c>
      <c r="AU427" t="s">
        <v>1765</v>
      </c>
      <c r="AV427" s="8">
        <v>43601</v>
      </c>
      <c r="AW427">
        <v>1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X428" s="8">
        <v>43504</v>
      </c>
      <c r="AB428" t="s">
        <v>86</v>
      </c>
      <c r="AC428" t="str">
        <f t="shared" si="7"/>
        <v>A8SO-A6</v>
      </c>
      <c r="AD428" s="8">
        <v>43561</v>
      </c>
      <c r="AE428" s="84">
        <f>AD428-X428</f>
        <v>57</v>
      </c>
      <c r="AF428" t="s">
        <v>244</v>
      </c>
      <c r="AG428" t="s">
        <v>956</v>
      </c>
      <c r="AH428" s="8">
        <v>43561</v>
      </c>
      <c r="AI428">
        <v>30</v>
      </c>
      <c r="AJ428">
        <v>2</v>
      </c>
      <c r="AK428" s="53">
        <v>0.67013888888888884</v>
      </c>
      <c r="AL428" s="8">
        <v>43572</v>
      </c>
      <c r="AM428" s="53">
        <v>0.86458333333333337</v>
      </c>
      <c r="AO428">
        <v>5</v>
      </c>
      <c r="AP428">
        <v>24</v>
      </c>
      <c r="AQ428" s="8">
        <v>43572</v>
      </c>
      <c r="AR428" s="53">
        <v>0.86458333333333337</v>
      </c>
      <c r="AS428" s="8">
        <v>43607</v>
      </c>
      <c r="AT428" s="53">
        <v>0.83680555555555547</v>
      </c>
      <c r="AU428" t="s">
        <v>1765</v>
      </c>
      <c r="AV428" s="8">
        <v>43607</v>
      </c>
      <c r="AW428">
        <v>1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 s="84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 s="84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  <c r="AL432" s="8">
        <v>43566</v>
      </c>
      <c r="AM432" s="53">
        <v>0.94097222222222221</v>
      </c>
      <c r="AO432">
        <v>4</v>
      </c>
      <c r="AP432">
        <v>18</v>
      </c>
      <c r="AQ432" s="8">
        <v>43566</v>
      </c>
      <c r="AR432" s="53">
        <v>0.94097222222222221</v>
      </c>
      <c r="AS432" s="8">
        <v>43577</v>
      </c>
      <c r="AT432" s="53">
        <v>0.90972222222222221</v>
      </c>
      <c r="AV432" s="8">
        <v>43577</v>
      </c>
      <c r="AW432">
        <v>0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X433" s="8">
        <v>43504</v>
      </c>
      <c r="AB433" t="s">
        <v>86</v>
      </c>
      <c r="AC433" t="str">
        <f t="shared" si="7"/>
        <v>A8SO-F10</v>
      </c>
      <c r="AD433" s="8">
        <v>43572</v>
      </c>
      <c r="AE433" s="84">
        <v>68</v>
      </c>
      <c r="AF433" t="s">
        <v>289</v>
      </c>
      <c r="AG433" t="s">
        <v>956</v>
      </c>
      <c r="AN433" t="s">
        <v>1858</v>
      </c>
      <c r="AV433" s="8">
        <v>43572</v>
      </c>
      <c r="AW433">
        <v>1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 s="84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  <c r="AL435" s="8">
        <v>43572</v>
      </c>
      <c r="AM435" s="53">
        <v>0.86458333333333337</v>
      </c>
      <c r="AO435">
        <v>6</v>
      </c>
      <c r="AP435">
        <v>7</v>
      </c>
      <c r="AQ435" s="8">
        <v>43572</v>
      </c>
      <c r="AR435" s="53">
        <v>0.86458333333333337</v>
      </c>
      <c r="AS435" s="8">
        <v>43611</v>
      </c>
      <c r="AT435" s="53">
        <v>0.84027777777777779</v>
      </c>
      <c r="AU435" t="s">
        <v>1765</v>
      </c>
      <c r="AV435" s="8">
        <v>43611</v>
      </c>
      <c r="AW435">
        <v>1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 s="84">
        <f>AD436-X436</f>
        <v>58</v>
      </c>
      <c r="AF436" t="s">
        <v>304</v>
      </c>
      <c r="AG436" t="s">
        <v>956</v>
      </c>
      <c r="AH436" s="8">
        <v>43563</v>
      </c>
      <c r="AI436">
        <v>32</v>
      </c>
      <c r="AJ436">
        <v>2</v>
      </c>
      <c r="AK436" s="53">
        <v>0.83333333333333337</v>
      </c>
      <c r="AL436" s="8">
        <v>43566</v>
      </c>
      <c r="AM436" s="53">
        <v>0.94097222222222221</v>
      </c>
      <c r="AV436" s="8">
        <v>43566</v>
      </c>
      <c r="AW436">
        <v>0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 s="84">
        <v>59</v>
      </c>
      <c r="AF438" t="s">
        <v>305</v>
      </c>
      <c r="AG438" t="s">
        <v>956</v>
      </c>
      <c r="AH438" s="8">
        <v>43563</v>
      </c>
      <c r="AI438">
        <v>16</v>
      </c>
      <c r="AJ438">
        <v>2</v>
      </c>
      <c r="AK438" s="53">
        <v>0.83333333333333337</v>
      </c>
      <c r="AL438" s="8">
        <v>43572</v>
      </c>
      <c r="AM438" s="53">
        <v>0.86458333333333337</v>
      </c>
      <c r="AO438">
        <v>5</v>
      </c>
      <c r="AP438">
        <v>15</v>
      </c>
      <c r="AQ438" s="8">
        <v>43572</v>
      </c>
      <c r="AR438" s="53">
        <v>0.86458333333333337</v>
      </c>
      <c r="AS438" s="8">
        <v>43611</v>
      </c>
      <c r="AT438" s="53">
        <v>0.84027777777777779</v>
      </c>
      <c r="AU438" t="s">
        <v>1765</v>
      </c>
      <c r="AV438" s="8">
        <v>43611</v>
      </c>
      <c r="AW438">
        <v>1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X439" s="8">
        <v>43504</v>
      </c>
      <c r="AB439" t="s">
        <v>86</v>
      </c>
      <c r="AC439" t="str">
        <f t="shared" si="7"/>
        <v>A8SO-D1</v>
      </c>
      <c r="AD439" s="8">
        <v>43576</v>
      </c>
      <c r="AE439" s="84">
        <f>AD439-X439</f>
        <v>72</v>
      </c>
      <c r="AF439" t="s">
        <v>288</v>
      </c>
      <c r="AG439" t="s">
        <v>956</v>
      </c>
      <c r="AN439" t="s">
        <v>1808</v>
      </c>
      <c r="AV439" s="8">
        <v>43584</v>
      </c>
      <c r="AW439">
        <v>0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X440" s="8">
        <v>43504</v>
      </c>
      <c r="AB440" t="s">
        <v>86</v>
      </c>
      <c r="AC440" t="str">
        <f t="shared" si="7"/>
        <v>A8SO-E10</v>
      </c>
      <c r="AD440" s="8">
        <v>43572</v>
      </c>
      <c r="AE440" s="84">
        <v>68</v>
      </c>
      <c r="AF440" t="s">
        <v>248</v>
      </c>
      <c r="AG440" t="s">
        <v>956</v>
      </c>
      <c r="AH440" s="8">
        <v>43572</v>
      </c>
      <c r="AI440">
        <v>2</v>
      </c>
      <c r="AJ440">
        <v>2</v>
      </c>
      <c r="AK440" s="53">
        <v>0.86458333333333337</v>
      </c>
      <c r="AL440" s="8">
        <v>43574</v>
      </c>
      <c r="AM440" s="53">
        <v>0.5625</v>
      </c>
      <c r="AV440" s="8">
        <v>43574</v>
      </c>
      <c r="AW440">
        <v>0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 s="84">
        <f>AD441-X441</f>
        <v>59</v>
      </c>
      <c r="AF441" t="s">
        <v>127</v>
      </c>
      <c r="AG441" t="s">
        <v>956</v>
      </c>
      <c r="AH441" s="8">
        <v>43563</v>
      </c>
      <c r="AI441">
        <v>6</v>
      </c>
      <c r="AJ441">
        <v>2</v>
      </c>
      <c r="AK441" s="53">
        <v>0.83333333333333337</v>
      </c>
      <c r="AL441" s="8">
        <v>43572</v>
      </c>
      <c r="AM441" s="53">
        <v>0.86458333333333337</v>
      </c>
      <c r="AO441">
        <v>5</v>
      </c>
      <c r="AP441">
        <v>12</v>
      </c>
      <c r="AQ441" s="8">
        <v>43572</v>
      </c>
      <c r="AR441" s="53">
        <v>0.86458333333333337</v>
      </c>
      <c r="AS441" s="8">
        <v>43611</v>
      </c>
      <c r="AT441" s="53">
        <v>0.84027777777777779</v>
      </c>
      <c r="AU441" t="s">
        <v>1765</v>
      </c>
      <c r="AV441" s="8">
        <v>43611</v>
      </c>
      <c r="AW441">
        <v>1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 s="84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  <c r="AS443" s="8">
        <v>43605</v>
      </c>
      <c r="AT443" s="53">
        <v>0.88541666666666663</v>
      </c>
      <c r="AU443" t="s">
        <v>1765</v>
      </c>
      <c r="AV443" s="8">
        <v>43605</v>
      </c>
      <c r="AW443">
        <v>1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 s="8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  <c r="AS444" s="8">
        <v>43598</v>
      </c>
      <c r="AT444" s="53">
        <v>0.84027777777777779</v>
      </c>
      <c r="AV444" s="8">
        <v>43598</v>
      </c>
      <c r="AW444">
        <v>0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X445" s="8">
        <v>43504</v>
      </c>
      <c r="AB445" t="s">
        <v>86</v>
      </c>
      <c r="AC445" t="str">
        <f t="shared" si="7"/>
        <v>A8SO-B1</v>
      </c>
      <c r="AD445" s="8">
        <v>43572</v>
      </c>
      <c r="AE445" s="84">
        <f>AD445-X445</f>
        <v>68</v>
      </c>
      <c r="AF445" t="s">
        <v>169</v>
      </c>
      <c r="AG445" t="s">
        <v>956</v>
      </c>
      <c r="AN445" t="s">
        <v>1858</v>
      </c>
      <c r="AV445" s="8">
        <v>43572</v>
      </c>
      <c r="AW445">
        <v>1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 s="84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  <c r="AS447" s="8">
        <v>43605</v>
      </c>
      <c r="AT447" s="53">
        <v>0.88541666666666663</v>
      </c>
      <c r="AU447" t="s">
        <v>1765</v>
      </c>
      <c r="AV447" s="8">
        <v>43605</v>
      </c>
      <c r="AW447">
        <v>1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 s="84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49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X449" s="8">
        <v>43504</v>
      </c>
      <c r="AB449" t="s">
        <v>86</v>
      </c>
      <c r="AC449" t="str">
        <f t="shared" si="7"/>
        <v>A8SO-G1</v>
      </c>
      <c r="AD449" s="8">
        <v>43572</v>
      </c>
      <c r="AE449" s="84">
        <v>68</v>
      </c>
      <c r="AF449" t="s">
        <v>290</v>
      </c>
      <c r="AG449" t="s">
        <v>956</v>
      </c>
      <c r="AN449" t="s">
        <v>1858</v>
      </c>
      <c r="AV449" s="8">
        <v>43572</v>
      </c>
      <c r="AW449">
        <v>1</v>
      </c>
    </row>
    <row r="450" spans="1:49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49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49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49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49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49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49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49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49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49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49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49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49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49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49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 s="84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 s="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 s="84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 s="84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 s="84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 s="84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 s="84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 s="8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 s="84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 s="84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 s="84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 s="84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 s="84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 s="8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 s="84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 s="84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 s="84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 s="84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 s="84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  <c r="AS515" s="8">
        <v>43605</v>
      </c>
      <c r="AT515" s="53">
        <v>0.88541666666666663</v>
      </c>
      <c r="AU515" t="s">
        <v>1765</v>
      </c>
      <c r="AV515" s="8">
        <v>43605</v>
      </c>
      <c r="AW515">
        <v>1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X516" s="8">
        <v>43504</v>
      </c>
      <c r="AB516" t="s">
        <v>86</v>
      </c>
      <c r="AC516" t="str">
        <f t="shared" si="9"/>
        <v>A9SO-H9</v>
      </c>
      <c r="AD516" s="8">
        <v>43593</v>
      </c>
      <c r="AE516" s="84">
        <v>69</v>
      </c>
      <c r="AF516" t="s">
        <v>287</v>
      </c>
      <c r="AG516" t="s">
        <v>593</v>
      </c>
      <c r="AH516" s="8">
        <v>43593</v>
      </c>
      <c r="AI516">
        <v>32</v>
      </c>
      <c r="AJ516">
        <v>1</v>
      </c>
      <c r="AK516" s="53">
        <v>0.61319444444444449</v>
      </c>
      <c r="AL516" s="8">
        <v>43601</v>
      </c>
      <c r="AM516" s="53">
        <v>0.83333333333333337</v>
      </c>
      <c r="AN516" t="s">
        <v>1955</v>
      </c>
      <c r="AO516">
        <v>3</v>
      </c>
      <c r="AP516">
        <v>16</v>
      </c>
      <c r="AQ516" s="8">
        <v>43601</v>
      </c>
      <c r="AR516" s="53">
        <v>0.83333333333333337</v>
      </c>
      <c r="AS516" s="8">
        <v>43619</v>
      </c>
      <c r="AT516" s="53">
        <v>0.84027777777777779</v>
      </c>
      <c r="AV516" s="8">
        <v>43619</v>
      </c>
      <c r="AW516">
        <v>0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 s="84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  <c r="AL517" s="8">
        <v>43572</v>
      </c>
      <c r="AM517" s="53">
        <v>0.86458333333333337</v>
      </c>
      <c r="AO517">
        <v>6</v>
      </c>
      <c r="AP517">
        <v>18</v>
      </c>
      <c r="AQ517" s="8">
        <v>43572</v>
      </c>
      <c r="AR517" s="53">
        <v>0.86458333333333337</v>
      </c>
      <c r="AS517" s="8">
        <v>43611</v>
      </c>
      <c r="AT517" s="53">
        <v>0.84027777777777779</v>
      </c>
      <c r="AV517" s="8">
        <v>43611</v>
      </c>
      <c r="AW517">
        <v>0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X518" s="8">
        <v>43504</v>
      </c>
      <c r="AB518" t="s">
        <v>86</v>
      </c>
      <c r="AC518" t="str">
        <f t="shared" si="9"/>
        <v>A9SO-A10</v>
      </c>
      <c r="AD518" s="8">
        <v>43575</v>
      </c>
      <c r="AE518" s="84">
        <v>71</v>
      </c>
      <c r="AF518" t="s">
        <v>138</v>
      </c>
      <c r="AG518" t="s">
        <v>956</v>
      </c>
      <c r="AH518" s="8">
        <v>43588</v>
      </c>
      <c r="AI518">
        <v>23</v>
      </c>
      <c r="AJ518">
        <v>1</v>
      </c>
      <c r="AK518" s="53">
        <v>0.53472222222222221</v>
      </c>
      <c r="AL518" s="8">
        <v>43598</v>
      </c>
      <c r="AM518" s="53">
        <v>0.82291666666666663</v>
      </c>
      <c r="AN518" t="s">
        <v>1957</v>
      </c>
      <c r="AO518">
        <v>6</v>
      </c>
      <c r="AP518">
        <v>16</v>
      </c>
      <c r="AQ518" s="8">
        <v>43601</v>
      </c>
      <c r="AR518" s="53">
        <v>0.83333333333333337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X519" s="8">
        <v>43504</v>
      </c>
      <c r="AB519" t="s">
        <v>86</v>
      </c>
      <c r="AC519" t="str">
        <f t="shared" si="9"/>
        <v>A9SO-E3</v>
      </c>
      <c r="AD519" s="8">
        <v>43572</v>
      </c>
      <c r="AE519" s="84">
        <f>AD519-X519</f>
        <v>68</v>
      </c>
      <c r="AF519" t="s">
        <v>179</v>
      </c>
      <c r="AG519" t="s">
        <v>956</v>
      </c>
      <c r="AN519" t="s">
        <v>1864</v>
      </c>
      <c r="AV519" s="8">
        <v>43572</v>
      </c>
      <c r="AW519">
        <v>1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X520" s="8">
        <v>43504</v>
      </c>
      <c r="AB520" t="s">
        <v>86</v>
      </c>
      <c r="AC520" t="str">
        <f t="shared" si="9"/>
        <v>A9SO-H3</v>
      </c>
      <c r="AD520" s="8">
        <v>43572</v>
      </c>
      <c r="AE520" s="84">
        <v>68</v>
      </c>
      <c r="AF520" t="s">
        <v>165</v>
      </c>
      <c r="AG520" t="s">
        <v>956</v>
      </c>
      <c r="AH520" s="8">
        <v>43572</v>
      </c>
      <c r="AI520">
        <v>13</v>
      </c>
      <c r="AJ520">
        <v>2</v>
      </c>
      <c r="AK520" s="53">
        <v>0.86458333333333337</v>
      </c>
      <c r="AL520" s="8">
        <v>43580</v>
      </c>
      <c r="AM520" s="53">
        <v>0.83333333333333337</v>
      </c>
      <c r="AN520" t="s">
        <v>1895</v>
      </c>
      <c r="AO520">
        <v>6</v>
      </c>
      <c r="AP520">
        <v>28</v>
      </c>
      <c r="AQ520" s="8">
        <v>43614</v>
      </c>
      <c r="AR520" s="53">
        <v>0.83333333333333337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 s="84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 s="84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  <c r="AS527" s="8">
        <v>43605</v>
      </c>
      <c r="AT527" s="53">
        <v>0.88541666666666663</v>
      </c>
      <c r="AU527" t="s">
        <v>1765</v>
      </c>
      <c r="AV527" s="8">
        <v>43605</v>
      </c>
      <c r="AW527">
        <v>1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X528" s="8">
        <v>43504</v>
      </c>
      <c r="AB528" t="s">
        <v>86</v>
      </c>
      <c r="AC528" t="str">
        <f t="shared" si="9"/>
        <v>A9SO-G3</v>
      </c>
      <c r="AD528" s="8">
        <v>43572</v>
      </c>
      <c r="AE528" s="84">
        <v>68</v>
      </c>
      <c r="AF528" t="s">
        <v>139</v>
      </c>
      <c r="AG528" t="s">
        <v>956</v>
      </c>
      <c r="AN528" t="s">
        <v>1864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 s="84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X530" s="8">
        <v>43524</v>
      </c>
      <c r="AB530" t="s">
        <v>86</v>
      </c>
      <c r="AC530" t="str">
        <f t="shared" si="9"/>
        <v>A9SO-G10</v>
      </c>
      <c r="AD530" s="8">
        <v>43592</v>
      </c>
      <c r="AE530" s="84">
        <f>AD530-X530</f>
        <v>68</v>
      </c>
      <c r="AF530" t="s">
        <v>302</v>
      </c>
      <c r="AG530" t="s">
        <v>593</v>
      </c>
      <c r="AH530" s="8">
        <v>43592</v>
      </c>
      <c r="AI530">
        <v>19</v>
      </c>
      <c r="AJ530">
        <v>2</v>
      </c>
      <c r="AK530" s="53">
        <v>0.8125</v>
      </c>
      <c r="AL530" s="8">
        <v>43598</v>
      </c>
      <c r="AM530" s="53">
        <v>0.68055555555555547</v>
      </c>
      <c r="AN530" t="s">
        <v>1954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 s="84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  <c r="AL531" s="8">
        <v>43563</v>
      </c>
      <c r="AM531" s="53">
        <v>0.83333333333333337</v>
      </c>
      <c r="AO531">
        <v>3</v>
      </c>
      <c r="AP531">
        <v>3</v>
      </c>
      <c r="AQ531" s="8">
        <v>43563</v>
      </c>
      <c r="AR531" s="53">
        <v>0.83333333333333337</v>
      </c>
      <c r="AS531" s="8">
        <v>43605</v>
      </c>
      <c r="AT531" s="53">
        <v>0.88541666666666663</v>
      </c>
      <c r="AU531" t="s">
        <v>1765</v>
      </c>
      <c r="AV531" s="8">
        <v>43605</v>
      </c>
      <c r="AW531">
        <v>1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X532" s="8">
        <v>43504</v>
      </c>
      <c r="AB532" t="s">
        <v>86</v>
      </c>
      <c r="AC532" t="str">
        <f t="shared" si="9"/>
        <v>A9SO-D1</v>
      </c>
      <c r="AD532" s="8">
        <v>43565</v>
      </c>
      <c r="AE532" s="84">
        <v>61</v>
      </c>
      <c r="AF532" t="s">
        <v>288</v>
      </c>
      <c r="AG532" t="s">
        <v>956</v>
      </c>
      <c r="AH532" s="8">
        <v>43566</v>
      </c>
      <c r="AI532">
        <v>21</v>
      </c>
      <c r="AJ532">
        <v>2</v>
      </c>
      <c r="AK532" s="53">
        <v>0.94097222222222221</v>
      </c>
      <c r="AL532" s="8">
        <v>43577</v>
      </c>
      <c r="AM532" s="53">
        <v>0.90972222222222221</v>
      </c>
      <c r="AN532" t="s">
        <v>1895</v>
      </c>
      <c r="AO532">
        <v>4</v>
      </c>
      <c r="AP532">
        <v>15</v>
      </c>
      <c r="AQ532" s="8">
        <v>43609</v>
      </c>
      <c r="AR532" s="53">
        <v>0.86111111111111116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 s="8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  <c r="AL534" s="8">
        <v>43563</v>
      </c>
      <c r="AM534" s="53">
        <v>0.83333333333333337</v>
      </c>
      <c r="AO534">
        <v>4</v>
      </c>
      <c r="AP534">
        <v>4</v>
      </c>
      <c r="AQ534" s="8">
        <v>43563</v>
      </c>
      <c r="AR534" s="53">
        <v>0.83333333333333337</v>
      </c>
      <c r="AS534" s="8">
        <v>43605</v>
      </c>
      <c r="AT534" s="53">
        <v>0.88541666666666663</v>
      </c>
      <c r="AU534" t="s">
        <v>1765</v>
      </c>
      <c r="AV534" s="8">
        <v>43605</v>
      </c>
      <c r="AW534">
        <v>1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 s="84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  <c r="AS539" s="8">
        <v>43605</v>
      </c>
      <c r="AT539" s="53">
        <v>0.88541666666666663</v>
      </c>
      <c r="AU539" t="s">
        <v>1765</v>
      </c>
      <c r="AV539" s="8">
        <v>43605</v>
      </c>
      <c r="AW539">
        <v>1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X540" s="8">
        <v>43504</v>
      </c>
      <c r="AB540" t="s">
        <v>86</v>
      </c>
      <c r="AC540" t="str">
        <f t="shared" si="9"/>
        <v>A9SO-G1</v>
      </c>
      <c r="AD540" s="8">
        <v>43572</v>
      </c>
      <c r="AE540" s="84">
        <v>68</v>
      </c>
      <c r="AF540" t="s">
        <v>290</v>
      </c>
      <c r="AG540" t="s">
        <v>956</v>
      </c>
      <c r="AN540" t="s">
        <v>1864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 s="84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  <c r="AL541" s="8">
        <v>43566</v>
      </c>
      <c r="AM541" s="53">
        <v>0.94097222222222221</v>
      </c>
      <c r="AN541" t="s">
        <v>1853</v>
      </c>
      <c r="AO541">
        <v>5</v>
      </c>
      <c r="AP541">
        <v>13</v>
      </c>
      <c r="AQ541" s="8">
        <v>43566</v>
      </c>
      <c r="AR541" s="53">
        <v>0.94097222222222221</v>
      </c>
      <c r="AS541" s="8">
        <v>43605</v>
      </c>
      <c r="AT541" s="53">
        <v>0.88541666666666663</v>
      </c>
      <c r="AU541" t="s">
        <v>1765</v>
      </c>
      <c r="AV541" s="8">
        <v>43605</v>
      </c>
      <c r="AW541">
        <v>1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 s="84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1847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 s="8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 s="84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 s="84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 s="84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 s="84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 s="84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 s="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 s="84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 s="84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 s="84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 s="84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 s="84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S598" s="8">
        <v>43605</v>
      </c>
      <c r="AT598" s="53">
        <v>0.88541666666666663</v>
      </c>
      <c r="AU598" t="s">
        <v>1964</v>
      </c>
      <c r="AV598" s="8">
        <v>43605</v>
      </c>
      <c r="AW598">
        <v>1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 s="84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 s="84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X605" s="8">
        <v>43504</v>
      </c>
      <c r="AB605" t="s">
        <v>86</v>
      </c>
      <c r="AC605" t="str">
        <f t="shared" si="10"/>
        <v>A10SO-F2</v>
      </c>
      <c r="AD605" s="8">
        <v>43564</v>
      </c>
      <c r="AE605" s="84">
        <f>AD605-X605</f>
        <v>60</v>
      </c>
      <c r="AF605" t="s">
        <v>370</v>
      </c>
      <c r="AG605" t="s">
        <v>956</v>
      </c>
      <c r="AH605" s="8">
        <v>43564</v>
      </c>
      <c r="AI605">
        <v>20</v>
      </c>
      <c r="AJ605">
        <v>2</v>
      </c>
      <c r="AK605" s="53">
        <v>0.75347222222222221</v>
      </c>
      <c r="AL605" s="8">
        <v>43572</v>
      </c>
      <c r="AM605" s="53">
        <v>0.86458333333333337</v>
      </c>
      <c r="AO605">
        <v>5</v>
      </c>
      <c r="AP605">
        <v>26</v>
      </c>
      <c r="AQ605" s="8">
        <v>43572</v>
      </c>
      <c r="AR605" s="53">
        <v>0.86458333333333337</v>
      </c>
      <c r="AS605" s="8">
        <v>43611</v>
      </c>
      <c r="AT605" s="53">
        <v>0.84027777777777779</v>
      </c>
      <c r="AU605" t="s">
        <v>1765</v>
      </c>
      <c r="AV605" s="8">
        <v>43611</v>
      </c>
      <c r="AW605">
        <v>1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 s="84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  <c r="AS606" s="8">
        <v>43605</v>
      </c>
      <c r="AT606" s="53">
        <v>0.88541666666666663</v>
      </c>
      <c r="AU606" t="s">
        <v>1765</v>
      </c>
      <c r="AV606" s="8">
        <v>43605</v>
      </c>
      <c r="AW606">
        <v>1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 s="84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  <c r="AL607" s="8">
        <v>43566</v>
      </c>
      <c r="AM607" s="53">
        <v>0.94097222222222221</v>
      </c>
      <c r="AO607">
        <v>4</v>
      </c>
      <c r="AP607">
        <v>20</v>
      </c>
      <c r="AQ607" s="8">
        <v>43566</v>
      </c>
      <c r="AR607" s="53">
        <v>0.94097222222222221</v>
      </c>
      <c r="AS607" s="8">
        <v>43605</v>
      </c>
      <c r="AT607" s="53">
        <v>0.88541666666666663</v>
      </c>
      <c r="AU607" t="s">
        <v>1765</v>
      </c>
      <c r="AV607" s="8">
        <v>43605</v>
      </c>
      <c r="AW607">
        <v>1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 s="84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  <c r="AL608" s="8">
        <v>43566</v>
      </c>
      <c r="AM608" s="53">
        <v>0.94097222222222221</v>
      </c>
      <c r="AO608">
        <v>5</v>
      </c>
      <c r="AP608">
        <v>7</v>
      </c>
      <c r="AQ608" s="8">
        <v>43566</v>
      </c>
      <c r="AR608" s="53">
        <v>0.94097222222222221</v>
      </c>
      <c r="AS608" s="8">
        <v>43605</v>
      </c>
      <c r="AT608" s="53">
        <v>0.88541666666666663</v>
      </c>
      <c r="AU608" t="s">
        <v>1765</v>
      </c>
      <c r="AV608" s="8">
        <v>43605</v>
      </c>
      <c r="AW608">
        <v>1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 s="84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  <c r="AL610" s="8">
        <v>43566</v>
      </c>
      <c r="AM610" s="53">
        <v>0.94097222222222221</v>
      </c>
      <c r="AO610">
        <v>4</v>
      </c>
      <c r="AP610">
        <v>22</v>
      </c>
      <c r="AQ610" s="8">
        <v>43566</v>
      </c>
      <c r="AR610" s="53">
        <v>0.94097222222222221</v>
      </c>
      <c r="AS610" s="8">
        <v>43605</v>
      </c>
      <c r="AT610" s="53">
        <v>0.88541666666666663</v>
      </c>
      <c r="AU610" t="s">
        <v>1854</v>
      </c>
      <c r="AV610" s="8">
        <v>43605</v>
      </c>
      <c r="AW610">
        <v>0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 s="84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  <c r="AS612" s="8">
        <v>43605</v>
      </c>
      <c r="AT612" s="53">
        <v>0.88541666666666663</v>
      </c>
      <c r="AU612" t="s">
        <v>1765</v>
      </c>
      <c r="AV612" s="8">
        <v>43605</v>
      </c>
      <c r="AW612">
        <v>1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 s="84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 s="84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  <c r="AL615" s="8">
        <v>43566</v>
      </c>
      <c r="AM615" s="53">
        <v>0.94097222222222221</v>
      </c>
      <c r="AO615">
        <v>4</v>
      </c>
      <c r="AP615">
        <v>15</v>
      </c>
      <c r="AQ615" s="8">
        <v>43566</v>
      </c>
      <c r="AR615" s="53">
        <v>0.94097222222222221</v>
      </c>
      <c r="AS615" s="8">
        <v>43605</v>
      </c>
      <c r="AT615" s="53">
        <v>0.88541666666666663</v>
      </c>
      <c r="AU615" t="s">
        <v>1765</v>
      </c>
      <c r="AV615" s="8">
        <v>43605</v>
      </c>
      <c r="AW615">
        <v>1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 s="84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  <c r="AS616" s="8">
        <v>43605</v>
      </c>
      <c r="AT616" s="53">
        <v>0.88541666666666663</v>
      </c>
      <c r="AU616" t="s">
        <v>1765</v>
      </c>
      <c r="AV616" s="8">
        <v>43605</v>
      </c>
      <c r="AW616">
        <v>1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X617" s="8">
        <v>43504</v>
      </c>
      <c r="AB617" t="s">
        <v>86</v>
      </c>
      <c r="AC617" t="str">
        <f t="shared" si="11"/>
        <v>A10SO-F1</v>
      </c>
      <c r="AD617" s="8">
        <v>43565</v>
      </c>
      <c r="AE617" s="84">
        <f>AD617-X617</f>
        <v>61</v>
      </c>
      <c r="AF617" t="s">
        <v>157</v>
      </c>
      <c r="AG617" t="s">
        <v>956</v>
      </c>
      <c r="AH617" s="8">
        <v>43566</v>
      </c>
      <c r="AI617">
        <v>10</v>
      </c>
      <c r="AJ617">
        <v>1</v>
      </c>
      <c r="AK617" s="53">
        <v>0.94097222222222221</v>
      </c>
      <c r="AL617" s="8">
        <v>43577</v>
      </c>
      <c r="AM617" s="53">
        <v>0.90972222222222221</v>
      </c>
      <c r="AO617">
        <v>4</v>
      </c>
      <c r="AP617">
        <v>16</v>
      </c>
      <c r="AQ617" s="8">
        <v>43609</v>
      </c>
      <c r="AR617" s="53">
        <v>0.86111111111111116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X618" s="8">
        <v>43504</v>
      </c>
      <c r="AB618" t="s">
        <v>86</v>
      </c>
      <c r="AC618" t="str">
        <f t="shared" si="11"/>
        <v>A10SO-C3</v>
      </c>
      <c r="AD618" s="8">
        <v>43574</v>
      </c>
      <c r="AE618" s="84">
        <f>AD618-X618</f>
        <v>70</v>
      </c>
      <c r="AF618" t="s">
        <v>301</v>
      </c>
      <c r="AG618" t="s">
        <v>956</v>
      </c>
      <c r="AH618" s="8">
        <v>43574</v>
      </c>
      <c r="AI618">
        <v>18</v>
      </c>
      <c r="AJ618">
        <v>1</v>
      </c>
      <c r="AK618" s="53">
        <v>0.60069444444444442</v>
      </c>
      <c r="AL618" s="8">
        <v>43581</v>
      </c>
      <c r="AM618" s="53">
        <v>0.4548611111111111</v>
      </c>
      <c r="AV618" s="8">
        <v>43581</v>
      </c>
      <c r="AW618">
        <v>0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 s="84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  <c r="AS620" s="8">
        <v>43605</v>
      </c>
      <c r="AT620" s="53">
        <v>0.88541666666666663</v>
      </c>
      <c r="AU620" t="s">
        <v>1765</v>
      </c>
      <c r="AV620" s="8">
        <v>43605</v>
      </c>
      <c r="AW620">
        <v>1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X621" s="8">
        <v>43504</v>
      </c>
      <c r="AB621" t="s">
        <v>86</v>
      </c>
      <c r="AC621" t="str">
        <f t="shared" si="11"/>
        <v>A10SO-D10</v>
      </c>
      <c r="AD621" s="8">
        <v>43577</v>
      </c>
      <c r="AE621" s="84">
        <v>73</v>
      </c>
      <c r="AF621" t="s">
        <v>371</v>
      </c>
      <c r="AG621" t="s">
        <v>956</v>
      </c>
      <c r="AN621" t="s">
        <v>1808</v>
      </c>
      <c r="AV621" s="8">
        <v>43593</v>
      </c>
      <c r="AW621">
        <v>0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 s="84">
        <f>AD622-X622</f>
        <v>59</v>
      </c>
      <c r="AF622" t="s">
        <v>161</v>
      </c>
      <c r="AG622" t="s">
        <v>956</v>
      </c>
      <c r="AH622" s="8">
        <v>43563</v>
      </c>
      <c r="AI622">
        <v>14</v>
      </c>
      <c r="AJ622">
        <v>1</v>
      </c>
      <c r="AK622" s="53">
        <v>0.83333333333333337</v>
      </c>
      <c r="AL622" s="8">
        <v>43572</v>
      </c>
      <c r="AM622" s="53">
        <v>0.86458333333333337</v>
      </c>
      <c r="AO622">
        <v>5</v>
      </c>
      <c r="AP622">
        <v>10</v>
      </c>
      <c r="AQ622" s="8">
        <v>43572</v>
      </c>
      <c r="AR622" s="53">
        <v>0.86458333333333337</v>
      </c>
      <c r="AS622" s="8">
        <v>43611</v>
      </c>
      <c r="AT622" s="53">
        <v>0.84027777777777779</v>
      </c>
      <c r="AU622" t="s">
        <v>1765</v>
      </c>
      <c r="AV622" s="8">
        <v>43611</v>
      </c>
      <c r="AW622">
        <v>1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X623" s="8">
        <v>43504</v>
      </c>
      <c r="AB623" t="s">
        <v>86</v>
      </c>
      <c r="AC623" t="str">
        <f t="shared" si="11"/>
        <v>A10SO-A6</v>
      </c>
      <c r="AD623" s="8">
        <v>43575</v>
      </c>
      <c r="AE623" s="84">
        <f>AD623-X623</f>
        <v>71</v>
      </c>
      <c r="AF623" t="s">
        <v>244</v>
      </c>
      <c r="AG623" t="s">
        <v>956</v>
      </c>
      <c r="AH623" s="8">
        <v>43615</v>
      </c>
      <c r="AI623">
        <v>29</v>
      </c>
      <c r="AJ623">
        <v>2</v>
      </c>
      <c r="AK623" s="53">
        <v>0.72569444444444453</v>
      </c>
      <c r="AL623" s="8">
        <v>43624</v>
      </c>
      <c r="AM623" s="53">
        <v>0.60416666666666663</v>
      </c>
      <c r="AV623" s="8">
        <v>43624</v>
      </c>
      <c r="AW623">
        <v>0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 s="84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  <c r="AS625" s="8">
        <v>43605</v>
      </c>
      <c r="AT625" s="53">
        <v>0.88541666666666663</v>
      </c>
      <c r="AU625" t="s">
        <v>1765</v>
      </c>
      <c r="AV625" s="8">
        <v>43605</v>
      </c>
      <c r="AW625">
        <v>1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X626" s="8">
        <v>43504</v>
      </c>
      <c r="AB626" t="s">
        <v>86</v>
      </c>
      <c r="AC626" t="str">
        <f t="shared" si="11"/>
        <v>A10SO-H9</v>
      </c>
      <c r="AD626" s="8">
        <v>43577</v>
      </c>
      <c r="AE626" s="84">
        <v>73</v>
      </c>
      <c r="AF626" t="s">
        <v>287</v>
      </c>
      <c r="AG626" t="s">
        <v>956</v>
      </c>
      <c r="AN626" t="s">
        <v>1808</v>
      </c>
      <c r="AV626" s="8">
        <v>43584</v>
      </c>
      <c r="AW626">
        <v>0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 s="84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 s="84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L631" s="8">
        <v>43566</v>
      </c>
      <c r="AM631" s="53">
        <v>0.94097222222222221</v>
      </c>
      <c r="AN631" t="s">
        <v>1845</v>
      </c>
      <c r="AO631">
        <v>5</v>
      </c>
      <c r="AP631">
        <v>1</v>
      </c>
      <c r="AQ631" s="8">
        <v>43566</v>
      </c>
      <c r="AR631" s="53">
        <v>0.94097222222222221</v>
      </c>
      <c r="AS631" s="8">
        <v>43605</v>
      </c>
      <c r="AT631" s="53">
        <v>0.88541666666666663</v>
      </c>
      <c r="AU631" t="s">
        <v>1765</v>
      </c>
      <c r="AV631" s="8">
        <v>43605</v>
      </c>
      <c r="AW631">
        <v>1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X633" s="8">
        <v>43504</v>
      </c>
      <c r="AB633" t="s">
        <v>86</v>
      </c>
      <c r="AC633" t="str">
        <f t="shared" si="11"/>
        <v>A10SO-E1</v>
      </c>
      <c r="AD633" s="8">
        <v>43566</v>
      </c>
      <c r="AE633" s="84">
        <f>AD633-X633</f>
        <v>62</v>
      </c>
      <c r="AF633" t="s">
        <v>137</v>
      </c>
      <c r="AG633" t="s">
        <v>956</v>
      </c>
      <c r="AH633" s="8">
        <v>43566</v>
      </c>
      <c r="AI633">
        <v>12</v>
      </c>
      <c r="AJ633">
        <v>2</v>
      </c>
      <c r="AK633" s="53">
        <v>0.94097222222222221</v>
      </c>
      <c r="AL633" s="8">
        <v>43577</v>
      </c>
      <c r="AM633" s="53">
        <v>0.90972222222222221</v>
      </c>
      <c r="AN633" t="s">
        <v>1895</v>
      </c>
      <c r="AO633">
        <v>4</v>
      </c>
      <c r="AP633">
        <v>11</v>
      </c>
      <c r="AQ633" s="8">
        <v>43607</v>
      </c>
      <c r="AR633" s="53">
        <v>0.83680555555555547</v>
      </c>
      <c r="AS633" s="8">
        <v>43633</v>
      </c>
      <c r="AT633" s="53">
        <v>0.84722222222222221</v>
      </c>
      <c r="AV633" s="8">
        <v>43633</v>
      </c>
      <c r="AW633">
        <v>0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 s="8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 s="84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 s="84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 s="84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 s="84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 s="84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  <c r="AV639" s="8">
        <v>43384</v>
      </c>
      <c r="AW639">
        <v>0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 s="84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 s="84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 s="84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 s="84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 s="84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 s="84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 s="84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 s="84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 s="84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 s="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 s="84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 s="84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  <c r="AS689" s="8">
        <v>43592</v>
      </c>
      <c r="AT689" s="53">
        <v>0.83333333333333337</v>
      </c>
      <c r="AV689" s="8">
        <v>43592</v>
      </c>
      <c r="AW689">
        <v>0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32</v>
      </c>
      <c r="AQ690" s="8">
        <v>43537</v>
      </c>
      <c r="AR690" s="53">
        <v>0.88541666666666663</v>
      </c>
      <c r="AS690" s="8">
        <v>43583</v>
      </c>
      <c r="AT690" s="53">
        <v>0.84027777777777779</v>
      </c>
      <c r="AU690" t="s">
        <v>2001</v>
      </c>
      <c r="AV690" s="8">
        <v>43583</v>
      </c>
      <c r="AW690">
        <v>0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 s="84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 s="84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 s="84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 s="8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  <c r="AS694" s="8">
        <v>43397</v>
      </c>
      <c r="AT694" s="53">
        <v>0.83333333333333337</v>
      </c>
      <c r="AV694" s="8">
        <v>43397</v>
      </c>
      <c r="AW694">
        <v>0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 s="84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 s="84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X702" s="8">
        <v>43508</v>
      </c>
      <c r="AB702" t="s">
        <v>86</v>
      </c>
      <c r="AC702" t="str">
        <f t="shared" si="12"/>
        <v>A13SO-F2</v>
      </c>
      <c r="AD702" s="8">
        <v>43584</v>
      </c>
      <c r="AE702" s="84">
        <f>AD702-X702</f>
        <v>76</v>
      </c>
      <c r="AF702" t="s">
        <v>370</v>
      </c>
      <c r="AG702" t="s">
        <v>956</v>
      </c>
      <c r="AN702" t="s">
        <v>1765</v>
      </c>
      <c r="AV702" s="8">
        <v>43584</v>
      </c>
      <c r="AW702">
        <v>1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X703" s="8">
        <v>43508</v>
      </c>
      <c r="AB703" t="s">
        <v>86</v>
      </c>
      <c r="AC703" t="str">
        <f t="shared" ref="AC703:AC730" si="13">"A13"&amp;AB703&amp;"-"&amp;AF703</f>
        <v>A13SO-D12</v>
      </c>
      <c r="AD703" s="8">
        <v>43572</v>
      </c>
      <c r="AE703" s="84">
        <f>AD703-X703</f>
        <v>64</v>
      </c>
      <c r="AF703" t="s">
        <v>162</v>
      </c>
      <c r="AG703" t="s">
        <v>956</v>
      </c>
      <c r="AH703" s="8">
        <v>43572</v>
      </c>
      <c r="AI703">
        <v>5</v>
      </c>
      <c r="AJ703">
        <v>2</v>
      </c>
      <c r="AK703" s="53">
        <v>0.86458333333333337</v>
      </c>
      <c r="AL703" s="8">
        <v>43580</v>
      </c>
      <c r="AM703" s="53">
        <v>0.83333333333333337</v>
      </c>
      <c r="AN703" t="s">
        <v>1895</v>
      </c>
      <c r="AO703">
        <v>7</v>
      </c>
      <c r="AP703">
        <v>18</v>
      </c>
      <c r="AQ703" s="8">
        <v>43622</v>
      </c>
      <c r="AR703" s="53">
        <v>0.83333333333333337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 s="84">
        <f>AD704-X704</f>
        <v>55</v>
      </c>
      <c r="AF704" t="s">
        <v>304</v>
      </c>
      <c r="AG704" t="s">
        <v>956</v>
      </c>
      <c r="AH704" s="8">
        <v>43563</v>
      </c>
      <c r="AI704">
        <v>29</v>
      </c>
      <c r="AJ704">
        <v>1</v>
      </c>
      <c r="AK704" s="53">
        <v>0.83333333333333337</v>
      </c>
      <c r="AL704" s="8">
        <v>43572</v>
      </c>
      <c r="AM704" s="53">
        <v>0.86458333333333337</v>
      </c>
      <c r="AO704">
        <v>5</v>
      </c>
      <c r="AP704">
        <v>19</v>
      </c>
      <c r="AQ704" s="8">
        <v>43572</v>
      </c>
      <c r="AR704" s="53">
        <v>0.86458333333333337</v>
      </c>
      <c r="AS704" s="8">
        <v>43580</v>
      </c>
      <c r="AT704" s="53">
        <v>0.83333333333333337</v>
      </c>
      <c r="AV704" s="8">
        <v>43580</v>
      </c>
      <c r="AW704">
        <v>0</v>
      </c>
    </row>
    <row r="705" spans="1:49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9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9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 s="84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  <c r="AS707" s="8">
        <v>43583</v>
      </c>
      <c r="AT707" s="53">
        <v>0.84027777777777779</v>
      </c>
      <c r="AV707" s="8">
        <v>43583</v>
      </c>
      <c r="AW707">
        <v>0</v>
      </c>
    </row>
    <row r="708" spans="1:49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9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13"/>
        <v>A13SO-A1</v>
      </c>
      <c r="AD709" s="8">
        <v>43563</v>
      </c>
      <c r="AE709" s="84">
        <v>55</v>
      </c>
      <c r="AF709" t="s">
        <v>247</v>
      </c>
      <c r="AG709" t="s">
        <v>956</v>
      </c>
      <c r="AH709" s="8">
        <v>43563</v>
      </c>
      <c r="AI709">
        <v>15</v>
      </c>
      <c r="AJ709">
        <v>2</v>
      </c>
      <c r="AK709" s="53">
        <v>0.83333333333333337</v>
      </c>
      <c r="AL709" s="8">
        <v>43572</v>
      </c>
      <c r="AM709" s="53">
        <v>0.86458333333333337</v>
      </c>
      <c r="AO709">
        <v>5</v>
      </c>
      <c r="AP709">
        <v>18</v>
      </c>
      <c r="AQ709" s="8">
        <v>43572</v>
      </c>
      <c r="AR709" s="53">
        <v>0.86458333333333337</v>
      </c>
      <c r="AS709" s="8">
        <v>43611</v>
      </c>
      <c r="AT709" s="53">
        <v>0.84027777777777779</v>
      </c>
      <c r="AU709" t="s">
        <v>1765</v>
      </c>
      <c r="AV709" s="8">
        <v>43611</v>
      </c>
      <c r="AW709">
        <v>1</v>
      </c>
    </row>
    <row r="710" spans="1:49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9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X711" s="8">
        <v>43508</v>
      </c>
      <c r="AB711" t="s">
        <v>86</v>
      </c>
      <c r="AC711" t="str">
        <f t="shared" si="13"/>
        <v>A13SO-D4</v>
      </c>
      <c r="AD711" s="8">
        <v>43563</v>
      </c>
      <c r="AE711" s="84">
        <v>55</v>
      </c>
      <c r="AF711" t="s">
        <v>236</v>
      </c>
      <c r="AG711" t="s">
        <v>956</v>
      </c>
      <c r="AH711" s="8">
        <v>43563</v>
      </c>
      <c r="AI711">
        <v>13</v>
      </c>
      <c r="AJ711">
        <v>1</v>
      </c>
      <c r="AK711" s="53">
        <v>0.83333333333333337</v>
      </c>
      <c r="AL711" s="8">
        <v>43572</v>
      </c>
      <c r="AM711" s="53">
        <v>0.86458333333333337</v>
      </c>
      <c r="AO711">
        <v>5</v>
      </c>
      <c r="AP711">
        <v>21</v>
      </c>
      <c r="AQ711" s="8">
        <v>43572</v>
      </c>
      <c r="AR711" s="53">
        <v>0.86458333333333337</v>
      </c>
      <c r="AS711" s="8">
        <v>43611</v>
      </c>
      <c r="AT711" s="53">
        <v>0.84027777777777779</v>
      </c>
      <c r="AU711" t="s">
        <v>1765</v>
      </c>
      <c r="AV711" s="8">
        <v>43611</v>
      </c>
      <c r="AW711">
        <v>1</v>
      </c>
    </row>
    <row r="712" spans="1:49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X712" s="8">
        <v>43508</v>
      </c>
      <c r="AB712" t="s">
        <v>86</v>
      </c>
      <c r="AC712" t="str">
        <f t="shared" si="13"/>
        <v>A13SO-F11</v>
      </c>
      <c r="AD712" s="8">
        <v>43574</v>
      </c>
      <c r="AE712" s="84">
        <f>AD712-X712</f>
        <v>66</v>
      </c>
      <c r="AF712" t="s">
        <v>158</v>
      </c>
      <c r="AG712" t="s">
        <v>956</v>
      </c>
      <c r="AH712" s="8">
        <v>43574</v>
      </c>
      <c r="AI712">
        <v>9</v>
      </c>
      <c r="AJ712">
        <v>1</v>
      </c>
      <c r="AK712" s="53">
        <v>0.60069444444444442</v>
      </c>
      <c r="AL712" s="8">
        <v>43583</v>
      </c>
      <c r="AM712" s="53">
        <v>0.84027777777777779</v>
      </c>
      <c r="AN712" t="s">
        <v>1895</v>
      </c>
      <c r="AO712">
        <v>6</v>
      </c>
      <c r="AP712">
        <v>29</v>
      </c>
      <c r="AQ712" s="8">
        <v>43614</v>
      </c>
      <c r="AR712" s="53">
        <v>0.83333333333333337</v>
      </c>
    </row>
    <row r="713" spans="1:49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 s="84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  <c r="AL713" s="8">
        <v>43572</v>
      </c>
      <c r="AM713" s="53">
        <v>0.86458333333333337</v>
      </c>
      <c r="AO713">
        <v>6</v>
      </c>
      <c r="AP713">
        <v>24</v>
      </c>
      <c r="AQ713" s="8">
        <v>43572</v>
      </c>
      <c r="AR713" s="53">
        <v>0.86458333333333337</v>
      </c>
      <c r="AS713" s="8">
        <v>43611</v>
      </c>
      <c r="AT713" s="53">
        <v>0.84027777777777779</v>
      </c>
      <c r="AU713" t="s">
        <v>1765</v>
      </c>
      <c r="AV713" s="8">
        <v>43611</v>
      </c>
      <c r="AW713">
        <v>1</v>
      </c>
    </row>
    <row r="714" spans="1:49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 s="8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  <c r="AL714" s="8">
        <v>43566</v>
      </c>
      <c r="AM714" s="53">
        <v>0.94097222222222221</v>
      </c>
      <c r="AO714">
        <v>5</v>
      </c>
      <c r="AP714">
        <v>3</v>
      </c>
      <c r="AQ714" s="8">
        <v>43566</v>
      </c>
      <c r="AR714" s="53">
        <v>0.94097222222222221</v>
      </c>
      <c r="AS714" s="8">
        <v>43605</v>
      </c>
      <c r="AT714" s="53">
        <v>0.88541666666666663</v>
      </c>
      <c r="AU714" t="s">
        <v>1765</v>
      </c>
      <c r="AV714" s="8">
        <v>43605</v>
      </c>
      <c r="AW714">
        <v>1</v>
      </c>
    </row>
    <row r="715" spans="1:49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 s="84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  <c r="AL715" s="8">
        <v>43572</v>
      </c>
      <c r="AM715" s="53">
        <v>0.86458333333333337</v>
      </c>
      <c r="AO715">
        <v>6</v>
      </c>
      <c r="AP715">
        <v>11</v>
      </c>
      <c r="AQ715" s="8">
        <v>43572</v>
      </c>
      <c r="AR715" s="53">
        <v>0.86458333333333337</v>
      </c>
      <c r="AS715" s="8">
        <v>43611</v>
      </c>
      <c r="AT715" s="53">
        <v>0.84027777777777779</v>
      </c>
      <c r="AU715" t="s">
        <v>1765</v>
      </c>
      <c r="AV715" s="8">
        <v>43611</v>
      </c>
      <c r="AW715">
        <v>1</v>
      </c>
    </row>
    <row r="716" spans="1:49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9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9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9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 s="84">
        <f>AD719-X719</f>
        <v>54</v>
      </c>
      <c r="AF719" t="s">
        <v>251</v>
      </c>
      <c r="AG719" t="s">
        <v>956</v>
      </c>
      <c r="AH719" s="8">
        <v>43563</v>
      </c>
      <c r="AI719">
        <v>3</v>
      </c>
      <c r="AJ719">
        <v>1</v>
      </c>
      <c r="AK719" s="53">
        <v>0.83333333333333337</v>
      </c>
      <c r="AL719" s="8">
        <v>43572</v>
      </c>
      <c r="AM719" s="53">
        <v>0.86458333333333337</v>
      </c>
      <c r="AO719">
        <v>5</v>
      </c>
      <c r="AP719">
        <v>29</v>
      </c>
      <c r="AQ719" s="8">
        <v>43572</v>
      </c>
      <c r="AR719" s="53">
        <v>0.86458333333333337</v>
      </c>
      <c r="AS719" s="8">
        <v>43611</v>
      </c>
      <c r="AT719" s="53">
        <v>0.84027777777777779</v>
      </c>
      <c r="AU719" t="s">
        <v>1765</v>
      </c>
      <c r="AV719" s="8">
        <v>43611</v>
      </c>
      <c r="AW719">
        <v>1</v>
      </c>
    </row>
    <row r="720" spans="1:49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9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X721" s="8">
        <v>43508</v>
      </c>
      <c r="AB721" t="s">
        <v>86</v>
      </c>
      <c r="AC721" t="str">
        <f t="shared" si="13"/>
        <v>A13SO-G4</v>
      </c>
      <c r="AD721" s="8">
        <v>43578</v>
      </c>
      <c r="AE721" s="84">
        <f>AD721-X721</f>
        <v>70</v>
      </c>
      <c r="AF721" t="s">
        <v>243</v>
      </c>
      <c r="AG721" t="s">
        <v>956</v>
      </c>
      <c r="AH721" s="8">
        <v>43587</v>
      </c>
      <c r="AI721">
        <v>27</v>
      </c>
      <c r="AJ721">
        <v>2</v>
      </c>
      <c r="AK721" s="53">
        <v>0.54166666666666663</v>
      </c>
      <c r="AL721" s="8">
        <v>43598</v>
      </c>
      <c r="AM721" s="53">
        <v>0.82291666666666663</v>
      </c>
      <c r="AN721" t="s">
        <v>1895</v>
      </c>
      <c r="AU721" t="s">
        <v>2012</v>
      </c>
      <c r="AV721" s="8">
        <v>43622</v>
      </c>
      <c r="AW721">
        <v>1</v>
      </c>
    </row>
    <row r="722" spans="1:49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X722" s="8">
        <v>43508</v>
      </c>
      <c r="AB722" t="s">
        <v>86</v>
      </c>
      <c r="AC722" t="str">
        <f t="shared" si="13"/>
        <v>A13SO-D1</v>
      </c>
      <c r="AD722" s="8">
        <v>43585</v>
      </c>
      <c r="AE722" s="84">
        <f>AD722-X722</f>
        <v>77</v>
      </c>
      <c r="AF722" t="s">
        <v>288</v>
      </c>
      <c r="AG722" t="s">
        <v>956</v>
      </c>
      <c r="AN722" t="s">
        <v>1765</v>
      </c>
      <c r="AV722" s="8">
        <v>43585</v>
      </c>
      <c r="AW722">
        <v>1</v>
      </c>
    </row>
    <row r="723" spans="1:49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 s="84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  <c r="AS723" s="8">
        <v>43605</v>
      </c>
      <c r="AT723" s="53">
        <v>0.88541666666666663</v>
      </c>
      <c r="AU723" t="s">
        <v>1765</v>
      </c>
      <c r="AV723" s="8">
        <v>43605</v>
      </c>
      <c r="AW723">
        <v>1</v>
      </c>
    </row>
    <row r="724" spans="1:49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9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X725" s="8">
        <v>43508</v>
      </c>
      <c r="AB725" t="s">
        <v>86</v>
      </c>
      <c r="AC725" t="str">
        <f t="shared" si="13"/>
        <v>A13SO-E8</v>
      </c>
      <c r="AD725" s="8">
        <v>43576</v>
      </c>
      <c r="AE725" s="84">
        <f>AD725-X725</f>
        <v>68</v>
      </c>
      <c r="AF725" t="s">
        <v>292</v>
      </c>
      <c r="AG725" t="s">
        <v>956</v>
      </c>
      <c r="AN725" t="s">
        <v>1852</v>
      </c>
      <c r="AV725" s="8">
        <v>43590</v>
      </c>
      <c r="AW725">
        <v>0</v>
      </c>
    </row>
    <row r="726" spans="1:49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9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 s="84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  <c r="AL727" s="8">
        <v>43572</v>
      </c>
      <c r="AM727" s="53">
        <v>0.86458333333333337</v>
      </c>
      <c r="AO727">
        <v>6</v>
      </c>
      <c r="AP727">
        <v>23</v>
      </c>
      <c r="AQ727" s="8">
        <v>43572</v>
      </c>
      <c r="AR727" s="53">
        <v>0.86458333333333337</v>
      </c>
      <c r="AS727" s="8">
        <v>43212</v>
      </c>
      <c r="AT727" s="53">
        <v>0.90972222222222221</v>
      </c>
      <c r="AV727" s="8">
        <v>43577</v>
      </c>
      <c r="AW727">
        <v>0</v>
      </c>
    </row>
    <row r="728" spans="1:49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X728" s="8">
        <v>43508</v>
      </c>
      <c r="AB728" t="s">
        <v>86</v>
      </c>
      <c r="AC728" t="str">
        <f t="shared" si="13"/>
        <v>A13SO-D3</v>
      </c>
      <c r="AD728" s="8">
        <v>43572</v>
      </c>
      <c r="AE728" s="84">
        <v>64</v>
      </c>
      <c r="AF728" t="s">
        <v>155</v>
      </c>
      <c r="AG728" t="s">
        <v>956</v>
      </c>
      <c r="AH728" s="8">
        <v>43572</v>
      </c>
      <c r="AI728">
        <v>3</v>
      </c>
      <c r="AJ728">
        <v>2</v>
      </c>
      <c r="AK728" s="53">
        <v>0.86458333333333337</v>
      </c>
      <c r="AL728" s="8">
        <v>43580</v>
      </c>
      <c r="AM728" s="53">
        <v>0.83333333333333337</v>
      </c>
      <c r="AN728" t="s">
        <v>1895</v>
      </c>
      <c r="AO728">
        <v>6</v>
      </c>
      <c r="AP728">
        <v>11</v>
      </c>
      <c r="AQ728" s="8">
        <v>43619</v>
      </c>
      <c r="AR728" s="53">
        <v>0.84027777777777779</v>
      </c>
    </row>
    <row r="729" spans="1:49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9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9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9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9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9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9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9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 s="84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 s="84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 s="84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 s="84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 s="84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 s="84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 s="84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 s="84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 s="84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 s="84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 s="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 s="84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 s="84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X791" s="8">
        <v>43509</v>
      </c>
      <c r="AB791" t="s">
        <v>86</v>
      </c>
      <c r="AC791" t="str">
        <f t="shared" si="14"/>
        <v>A14SO-G4</v>
      </c>
      <c r="AD791" s="8">
        <v>43572</v>
      </c>
      <c r="AE791" s="84">
        <f>AD791-X791</f>
        <v>63</v>
      </c>
      <c r="AF791" t="s">
        <v>243</v>
      </c>
      <c r="AG791" t="s">
        <v>956</v>
      </c>
      <c r="AN791" t="s">
        <v>1863</v>
      </c>
      <c r="AV791" s="8">
        <v>43572</v>
      </c>
      <c r="AW791">
        <v>1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X795" s="8">
        <v>43509</v>
      </c>
      <c r="AB795" t="s">
        <v>86</v>
      </c>
      <c r="AC795" t="str">
        <f t="shared" si="15"/>
        <v>A14SO-D10</v>
      </c>
      <c r="AD795" s="8">
        <v>43572</v>
      </c>
      <c r="AE795" s="84">
        <v>63</v>
      </c>
      <c r="AF795" t="s">
        <v>371</v>
      </c>
      <c r="AG795" t="s">
        <v>956</v>
      </c>
      <c r="AH795" s="8">
        <v>43572</v>
      </c>
      <c r="AI795">
        <v>9</v>
      </c>
      <c r="AJ795">
        <v>2</v>
      </c>
      <c r="AK795" s="53">
        <v>0.86458333333333337</v>
      </c>
      <c r="AL795" s="8">
        <v>43580</v>
      </c>
      <c r="AM795" s="53">
        <v>0.83333333333333337</v>
      </c>
      <c r="AN795" t="s">
        <v>1895</v>
      </c>
      <c r="AO795">
        <v>7</v>
      </c>
      <c r="AP795">
        <v>28</v>
      </c>
      <c r="AQ795" s="8">
        <v>43622</v>
      </c>
      <c r="AR795" s="53">
        <v>0.83333333333333337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X798" s="8">
        <v>43509</v>
      </c>
      <c r="AB798" t="s">
        <v>86</v>
      </c>
      <c r="AC798" t="str">
        <f t="shared" si="15"/>
        <v>A14SO-D4</v>
      </c>
      <c r="AD798" s="8">
        <v>43572</v>
      </c>
      <c r="AE798" s="84">
        <v>63</v>
      </c>
      <c r="AF798" t="s">
        <v>236</v>
      </c>
      <c r="AG798" t="s">
        <v>956</v>
      </c>
      <c r="AN798" t="s">
        <v>1863</v>
      </c>
      <c r="AV798" s="8">
        <v>43572</v>
      </c>
      <c r="AW798">
        <v>1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 s="84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  <c r="AL800" s="8">
        <v>43572</v>
      </c>
      <c r="AM800" s="53">
        <v>0.86458333333333337</v>
      </c>
      <c r="AO800">
        <v>6</v>
      </c>
      <c r="AP800">
        <v>16</v>
      </c>
      <c r="AQ800" s="8">
        <v>43572</v>
      </c>
      <c r="AR800" s="53">
        <v>0.86458333333333337</v>
      </c>
      <c r="AS800" s="8">
        <v>43592</v>
      </c>
      <c r="AT800" s="53">
        <v>0.83333333333333337</v>
      </c>
      <c r="AV800" s="8">
        <v>43592</v>
      </c>
      <c r="AW800">
        <v>0</v>
      </c>
    </row>
    <row r="801" spans="1:49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49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49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49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49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 s="84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  <c r="AL805" s="8">
        <v>43572</v>
      </c>
      <c r="AM805" s="53">
        <v>0.86458333333333337</v>
      </c>
      <c r="AO805">
        <v>6</v>
      </c>
      <c r="AP805">
        <v>4</v>
      </c>
      <c r="AQ805" s="8">
        <v>43572</v>
      </c>
      <c r="AR805" s="53">
        <v>0.86458333333333337</v>
      </c>
      <c r="AS805" s="8">
        <v>43611</v>
      </c>
      <c r="AT805" s="53">
        <v>0.84027777777777779</v>
      </c>
      <c r="AU805" t="s">
        <v>1765</v>
      </c>
      <c r="AV805" s="8">
        <v>43611</v>
      </c>
      <c r="AW805">
        <v>1</v>
      </c>
    </row>
    <row r="806" spans="1:49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49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X807" s="8">
        <v>43509</v>
      </c>
      <c r="AB807" t="s">
        <v>86</v>
      </c>
      <c r="AC807" t="str">
        <f t="shared" si="15"/>
        <v>A14SO-D12</v>
      </c>
      <c r="AD807" s="85">
        <v>43580</v>
      </c>
      <c r="AE807" s="84">
        <v>71</v>
      </c>
      <c r="AF807" t="s">
        <v>162</v>
      </c>
      <c r="AG807" t="s">
        <v>956</v>
      </c>
    </row>
    <row r="808" spans="1:49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49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X809" s="8">
        <v>43509</v>
      </c>
      <c r="AB809" t="s">
        <v>86</v>
      </c>
      <c r="AC809" t="str">
        <f t="shared" si="15"/>
        <v>A14SO-G12</v>
      </c>
      <c r="AD809" s="8">
        <v>43575</v>
      </c>
      <c r="AE809" s="84">
        <v>66</v>
      </c>
      <c r="AF809" t="s">
        <v>147</v>
      </c>
      <c r="AG809" t="s">
        <v>956</v>
      </c>
      <c r="AH809" s="8">
        <v>43588</v>
      </c>
      <c r="AI809">
        <v>16</v>
      </c>
      <c r="AJ809">
        <v>1</v>
      </c>
      <c r="AK809" s="53">
        <v>0.53472222222222221</v>
      </c>
      <c r="AL809" s="8">
        <v>43598</v>
      </c>
      <c r="AM809" s="53">
        <v>0.82291666666666663</v>
      </c>
      <c r="AN809" t="s">
        <v>1895</v>
      </c>
      <c r="AO809">
        <v>7</v>
      </c>
      <c r="AP809">
        <v>16</v>
      </c>
      <c r="AQ809" s="8">
        <v>43601</v>
      </c>
      <c r="AR809" s="53">
        <v>0.83333333333333337</v>
      </c>
      <c r="AS809" s="8">
        <v>43633</v>
      </c>
      <c r="AT809" s="53">
        <v>0.84722222222222221</v>
      </c>
      <c r="AV809" s="8">
        <v>43633</v>
      </c>
      <c r="AW809">
        <v>0</v>
      </c>
    </row>
    <row r="810" spans="1:49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49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49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X812" s="8">
        <v>43509</v>
      </c>
      <c r="AB812" t="s">
        <v>86</v>
      </c>
      <c r="AC812" t="str">
        <f t="shared" si="15"/>
        <v>A14SO-B12</v>
      </c>
      <c r="AD812" s="8">
        <v>43572</v>
      </c>
      <c r="AE812" s="84">
        <v>63</v>
      </c>
      <c r="AF812" t="s">
        <v>132</v>
      </c>
      <c r="AG812" t="s">
        <v>956</v>
      </c>
      <c r="AH812" s="8">
        <v>43572</v>
      </c>
      <c r="AI812">
        <v>19</v>
      </c>
      <c r="AJ812">
        <v>2</v>
      </c>
      <c r="AK812" s="53">
        <v>0.86458333333333337</v>
      </c>
      <c r="AL812" s="8">
        <v>43580</v>
      </c>
      <c r="AM812" s="53">
        <v>0.83333333333333337</v>
      </c>
      <c r="AN812" t="s">
        <v>1895</v>
      </c>
      <c r="AO812">
        <v>4</v>
      </c>
      <c r="AP812">
        <v>17</v>
      </c>
      <c r="AQ812" s="8">
        <v>43609</v>
      </c>
      <c r="AR812" s="53">
        <v>0.86111111111111116</v>
      </c>
    </row>
    <row r="813" spans="1:49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X813" s="8">
        <v>43509</v>
      </c>
      <c r="AB813" t="s">
        <v>86</v>
      </c>
      <c r="AC813" t="str">
        <f t="shared" si="15"/>
        <v>A14SO-H1</v>
      </c>
      <c r="AD813" s="8">
        <v>43565</v>
      </c>
      <c r="AE813" s="84">
        <v>56</v>
      </c>
      <c r="AF813" t="s">
        <v>239</v>
      </c>
      <c r="AG813" t="s">
        <v>956</v>
      </c>
      <c r="AH813" s="8">
        <v>43566</v>
      </c>
      <c r="AI813">
        <v>8</v>
      </c>
      <c r="AJ813">
        <v>1</v>
      </c>
      <c r="AK813" s="53">
        <v>0.94097222222222221</v>
      </c>
      <c r="AL813" s="8">
        <v>43577</v>
      </c>
      <c r="AM813" s="53">
        <v>0.90972222222222221</v>
      </c>
      <c r="AN813" t="s">
        <v>1895</v>
      </c>
      <c r="AO813">
        <v>4</v>
      </c>
      <c r="AP813">
        <v>12</v>
      </c>
      <c r="AQ813" s="8">
        <v>43607</v>
      </c>
      <c r="AR813" s="53">
        <v>0.83680555555555547</v>
      </c>
      <c r="AS813" s="8">
        <v>43614</v>
      </c>
      <c r="AT813" s="53">
        <v>0.83333333333333337</v>
      </c>
      <c r="AV813" s="8">
        <v>43614</v>
      </c>
      <c r="AW813">
        <v>0</v>
      </c>
    </row>
    <row r="814" spans="1:49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49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X815" s="8">
        <v>43509</v>
      </c>
      <c r="AB815" t="s">
        <v>86</v>
      </c>
      <c r="AC815" t="str">
        <f t="shared" si="15"/>
        <v>A14SO-C9</v>
      </c>
      <c r="AD815" s="8">
        <v>43565</v>
      </c>
      <c r="AE815" s="84">
        <f>AD815-X815</f>
        <v>56</v>
      </c>
      <c r="AF815" t="s">
        <v>176</v>
      </c>
      <c r="AG815" t="s">
        <v>956</v>
      </c>
      <c r="AH815" s="8">
        <v>43566</v>
      </c>
      <c r="AI815">
        <v>21</v>
      </c>
      <c r="AJ815">
        <v>1</v>
      </c>
      <c r="AK815" s="53">
        <v>0.94097222222222221</v>
      </c>
      <c r="AL815" s="8">
        <v>43577</v>
      </c>
      <c r="AM815" s="53">
        <v>0.90972222222222221</v>
      </c>
      <c r="AN815" t="s">
        <v>1895</v>
      </c>
      <c r="AO815">
        <v>3</v>
      </c>
      <c r="AP815">
        <v>22</v>
      </c>
      <c r="AQ815" s="8">
        <v>43607</v>
      </c>
      <c r="AR815" s="53">
        <v>0.83680555555555547</v>
      </c>
      <c r="AS815" s="8">
        <v>43614</v>
      </c>
      <c r="AT815" s="53">
        <v>0.83333333333333337</v>
      </c>
      <c r="AV815" s="8">
        <v>43614</v>
      </c>
      <c r="AW815">
        <v>0</v>
      </c>
    </row>
    <row r="816" spans="1:49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X816" s="8">
        <v>43509</v>
      </c>
      <c r="AB816" t="s">
        <v>86</v>
      </c>
      <c r="AC816" t="str">
        <f t="shared" si="15"/>
        <v>A14SO-D7</v>
      </c>
      <c r="AD816" s="8">
        <v>43577</v>
      </c>
      <c r="AE816" s="84">
        <v>68</v>
      </c>
      <c r="AF816" t="s">
        <v>285</v>
      </c>
      <c r="AG816" t="s">
        <v>956</v>
      </c>
      <c r="AN816" t="s">
        <v>1812</v>
      </c>
      <c r="AV816" s="8">
        <v>43587</v>
      </c>
      <c r="AW816">
        <v>0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X817" s="8">
        <v>43509</v>
      </c>
      <c r="AB817" t="s">
        <v>86</v>
      </c>
      <c r="AC817" t="str">
        <f t="shared" si="15"/>
        <v>A14SO-H10</v>
      </c>
      <c r="AD817" s="8">
        <v>43565</v>
      </c>
      <c r="AE817" s="84">
        <v>56</v>
      </c>
      <c r="AF817" t="s">
        <v>174</v>
      </c>
      <c r="AG817" t="s">
        <v>956</v>
      </c>
      <c r="AH817" s="8">
        <v>43566</v>
      </c>
      <c r="AI817">
        <v>4</v>
      </c>
      <c r="AJ817">
        <v>1</v>
      </c>
      <c r="AK817" s="53">
        <v>0.94097222222222221</v>
      </c>
      <c r="AL817" s="8">
        <v>43577</v>
      </c>
      <c r="AM817" s="53">
        <v>0.90972222222222221</v>
      </c>
      <c r="AO817">
        <v>6</v>
      </c>
      <c r="AP817">
        <v>32</v>
      </c>
      <c r="AQ817" s="8">
        <v>43577</v>
      </c>
      <c r="AR817" s="53">
        <v>0.90972222222222221</v>
      </c>
      <c r="AS817" s="8">
        <v>43611</v>
      </c>
      <c r="AT817" s="53">
        <v>0.84027777777777779</v>
      </c>
      <c r="AU817" t="s">
        <v>1765</v>
      </c>
      <c r="AV817" s="8">
        <v>43611</v>
      </c>
      <c r="AW817">
        <v>1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 s="84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 s="84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  <c r="AS819" s="8">
        <v>43605</v>
      </c>
      <c r="AT819" s="53">
        <v>0.88541666666666663</v>
      </c>
      <c r="AU819" t="s">
        <v>1765</v>
      </c>
      <c r="AV819" s="8">
        <v>43605</v>
      </c>
      <c r="AW819">
        <v>1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 s="84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  <c r="AS820" s="8">
        <v>43605</v>
      </c>
      <c r="AT820" s="53">
        <v>0.88541666666666663</v>
      </c>
      <c r="AU820" t="s">
        <v>1765</v>
      </c>
      <c r="AV820" s="8">
        <v>43605</v>
      </c>
      <c r="AW820">
        <v>1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 s="84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 s="84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 s="84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 s="84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 s="84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 s="84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 s="84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 s="84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 s="8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 s="84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 s="84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 s="84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 s="84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 s="8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R874" s="53"/>
      <c r="AV874" s="8">
        <v>43382</v>
      </c>
      <c r="AW874">
        <v>1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 s="84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 s="84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  <c r="AL882" s="8">
        <v>43566</v>
      </c>
      <c r="AM882" s="53">
        <v>0.94097222222222221</v>
      </c>
      <c r="AO882">
        <v>4</v>
      </c>
      <c r="AP882">
        <v>11</v>
      </c>
      <c r="AQ882" s="8">
        <v>43566</v>
      </c>
      <c r="AR882" s="53">
        <v>0.94097222222222221</v>
      </c>
      <c r="AS882" s="8">
        <v>43605</v>
      </c>
      <c r="AT882" s="53">
        <v>0.88541666666666663</v>
      </c>
      <c r="AU882" t="s">
        <v>1129</v>
      </c>
      <c r="AV882" s="8">
        <v>43605</v>
      </c>
      <c r="AW882">
        <v>1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 s="84">
        <v>48</v>
      </c>
      <c r="AF883" t="s">
        <v>245</v>
      </c>
      <c r="AG883" t="s">
        <v>956</v>
      </c>
      <c r="AN883" t="s">
        <v>1846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X884" s="8">
        <v>43510</v>
      </c>
      <c r="AB884" t="s">
        <v>86</v>
      </c>
      <c r="AC884" t="str">
        <f t="shared" si="17"/>
        <v>A15SO-A4</v>
      </c>
      <c r="AD884" s="8">
        <v>43585</v>
      </c>
      <c r="AE884" s="84">
        <f>AD884-X884</f>
        <v>75</v>
      </c>
      <c r="AF884" t="s">
        <v>252</v>
      </c>
      <c r="AG884" t="s">
        <v>956</v>
      </c>
      <c r="AN884" t="s">
        <v>1765</v>
      </c>
      <c r="AV884" s="8">
        <v>43585</v>
      </c>
      <c r="AW884">
        <v>1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 s="84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L885" s="8">
        <v>43563</v>
      </c>
      <c r="AM885" s="53">
        <v>0.83333333333333337</v>
      </c>
      <c r="AN885" t="s">
        <v>1843</v>
      </c>
      <c r="AO885">
        <v>4</v>
      </c>
      <c r="AP885">
        <v>30</v>
      </c>
      <c r="AQ885" s="8">
        <v>43563</v>
      </c>
      <c r="AR885" s="53">
        <v>0.83333333333333337</v>
      </c>
      <c r="AS885" s="8">
        <v>43605</v>
      </c>
      <c r="AT885" s="53">
        <v>0.88541666666666663</v>
      </c>
      <c r="AU885" t="s">
        <v>1765</v>
      </c>
      <c r="AV885" s="8">
        <v>43605</v>
      </c>
      <c r="AW885">
        <v>1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X886" s="8">
        <v>43510</v>
      </c>
      <c r="AB886" t="s">
        <v>86</v>
      </c>
      <c r="AC886" t="str">
        <f t="shared" si="17"/>
        <v>A15SO-A6</v>
      </c>
      <c r="AD886" s="8">
        <v>43564</v>
      </c>
      <c r="AE886" s="84">
        <f>AD886-X886</f>
        <v>54</v>
      </c>
      <c r="AF886" t="s">
        <v>244</v>
      </c>
      <c r="AG886" t="s">
        <v>956</v>
      </c>
      <c r="AH886" s="8">
        <v>43566</v>
      </c>
      <c r="AI886">
        <v>24</v>
      </c>
      <c r="AJ886">
        <v>1</v>
      </c>
      <c r="AK886" s="53">
        <v>0.94097222222222221</v>
      </c>
      <c r="AL886" s="8">
        <v>43577</v>
      </c>
      <c r="AM886" s="53">
        <v>0.90972222222222221</v>
      </c>
      <c r="AV886" s="8">
        <v>43577</v>
      </c>
      <c r="AW886">
        <v>0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X887" s="8">
        <v>43510</v>
      </c>
      <c r="AB887" t="s">
        <v>86</v>
      </c>
      <c r="AC887" t="str">
        <f t="shared" si="17"/>
        <v>A15SO-A7</v>
      </c>
      <c r="AD887" s="8">
        <v>43584</v>
      </c>
      <c r="AE887" s="84">
        <v>74</v>
      </c>
      <c r="AF887" t="s">
        <v>164</v>
      </c>
      <c r="AG887" t="s">
        <v>956</v>
      </c>
      <c r="AN887" t="s">
        <v>1765</v>
      </c>
      <c r="AV887" s="8">
        <v>43584</v>
      </c>
      <c r="AW887">
        <v>1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X888" s="8">
        <v>43510</v>
      </c>
      <c r="AB888" t="s">
        <v>86</v>
      </c>
      <c r="AC888" t="str">
        <f t="shared" si="17"/>
        <v>A15SO-A8</v>
      </c>
      <c r="AD888" s="8">
        <v>43574</v>
      </c>
      <c r="AE888" s="84">
        <v>64</v>
      </c>
      <c r="AF888" t="s">
        <v>166</v>
      </c>
      <c r="AG888" t="s">
        <v>956</v>
      </c>
      <c r="AH888" s="8">
        <v>43574</v>
      </c>
      <c r="AI888">
        <v>13</v>
      </c>
      <c r="AJ888">
        <v>1</v>
      </c>
      <c r="AK888" s="53">
        <v>0.60069444444444442</v>
      </c>
      <c r="AL888" s="8">
        <v>43583</v>
      </c>
      <c r="AM888" s="53">
        <v>0.84027777777777779</v>
      </c>
      <c r="AN888" t="s">
        <v>1895</v>
      </c>
      <c r="AO888">
        <v>6</v>
      </c>
      <c r="AP888">
        <v>32</v>
      </c>
      <c r="AQ888" s="8">
        <v>43622</v>
      </c>
      <c r="AR888" s="53">
        <v>0.83333333333333337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X891" s="8">
        <v>43510</v>
      </c>
      <c r="AB891" t="s">
        <v>86</v>
      </c>
      <c r="AC891" t="str">
        <f t="shared" si="17"/>
        <v>A15SO-A11</v>
      </c>
      <c r="AD891" s="8">
        <v>43574</v>
      </c>
      <c r="AE891" s="84">
        <v>64</v>
      </c>
      <c r="AF891" t="s">
        <v>237</v>
      </c>
      <c r="AG891" t="s">
        <v>956</v>
      </c>
      <c r="AN891" t="s">
        <v>1808</v>
      </c>
      <c r="AV891" s="8">
        <v>43613</v>
      </c>
      <c r="AW891">
        <v>0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X892" s="8">
        <v>43510</v>
      </c>
      <c r="AB892" t="s">
        <v>86</v>
      </c>
      <c r="AC892" t="str">
        <f t="shared" si="17"/>
        <v>A15SO-A12</v>
      </c>
      <c r="AD892" s="8">
        <v>43572</v>
      </c>
      <c r="AE892" s="84">
        <f>AD892-X892</f>
        <v>62</v>
      </c>
      <c r="AF892" t="s">
        <v>284</v>
      </c>
      <c r="AG892" t="s">
        <v>956</v>
      </c>
      <c r="AH892" s="8">
        <v>43572</v>
      </c>
      <c r="AI892">
        <v>31</v>
      </c>
      <c r="AJ892">
        <v>2</v>
      </c>
      <c r="AK892" s="53">
        <v>0.86458333333333337</v>
      </c>
      <c r="AL892" s="8">
        <v>43580</v>
      </c>
      <c r="AM892" s="53">
        <v>0.83333333333333337</v>
      </c>
      <c r="AO892">
        <v>6</v>
      </c>
      <c r="AP892">
        <v>20</v>
      </c>
      <c r="AQ892" s="8">
        <v>43580</v>
      </c>
      <c r="AR892" s="53">
        <v>0.83333333333333337</v>
      </c>
      <c r="AS892" s="8">
        <v>43611</v>
      </c>
      <c r="AT892" s="53">
        <v>0.84027777777777779</v>
      </c>
      <c r="AU892" t="s">
        <v>1765</v>
      </c>
      <c r="AV892" s="8">
        <v>43611</v>
      </c>
      <c r="AW892">
        <v>1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X894" s="8">
        <v>43510</v>
      </c>
      <c r="AB894" t="s">
        <v>86</v>
      </c>
      <c r="AC894" t="str">
        <f t="shared" si="17"/>
        <v>A15SO-B2</v>
      </c>
      <c r="AD894" s="8">
        <v>43572</v>
      </c>
      <c r="AE894" s="84">
        <v>62</v>
      </c>
      <c r="AF894" t="s">
        <v>142</v>
      </c>
      <c r="AG894" t="s">
        <v>956</v>
      </c>
      <c r="AN894" t="s">
        <v>1869</v>
      </c>
      <c r="AV894" s="8">
        <v>43572</v>
      </c>
      <c r="AW894">
        <v>1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X895" s="8">
        <v>43510</v>
      </c>
      <c r="AB895" t="s">
        <v>86</v>
      </c>
      <c r="AC895" t="str">
        <f t="shared" si="17"/>
        <v>A15SO-B3</v>
      </c>
      <c r="AD895" s="8">
        <v>43575</v>
      </c>
      <c r="AE895" s="84">
        <v>65</v>
      </c>
      <c r="AF895" t="s">
        <v>242</v>
      </c>
      <c r="AG895" t="s">
        <v>956</v>
      </c>
      <c r="AH895" s="8">
        <v>43600</v>
      </c>
      <c r="AI895">
        <v>19</v>
      </c>
      <c r="AJ895">
        <v>1</v>
      </c>
      <c r="AK895" s="53">
        <v>0.82500000000000007</v>
      </c>
      <c r="AL895" s="8">
        <v>43609</v>
      </c>
      <c r="AM895" s="53">
        <v>0.86111111111111116</v>
      </c>
      <c r="AO895">
        <v>4</v>
      </c>
      <c r="AP895">
        <v>13</v>
      </c>
      <c r="AQ895" s="8">
        <v>43609</v>
      </c>
      <c r="AR895" s="53">
        <v>0.86111111111111116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X896" s="8">
        <v>43510</v>
      </c>
      <c r="AB896" t="s">
        <v>86</v>
      </c>
      <c r="AC896" t="str">
        <f t="shared" si="17"/>
        <v>A15SO-G1</v>
      </c>
      <c r="AD896" s="8">
        <v>43572</v>
      </c>
      <c r="AE896" s="84">
        <v>62</v>
      </c>
      <c r="AF896" t="s">
        <v>290</v>
      </c>
      <c r="AG896" t="s">
        <v>956</v>
      </c>
      <c r="AN896" t="s">
        <v>1869</v>
      </c>
      <c r="AV896" s="8">
        <v>43572</v>
      </c>
      <c r="AW896">
        <v>1</v>
      </c>
    </row>
    <row r="897" spans="1:49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9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X898" s="8">
        <v>43510</v>
      </c>
      <c r="AB898" t="s">
        <v>86</v>
      </c>
      <c r="AC898" t="str">
        <f t="shared" si="17"/>
        <v>A15SO-G3</v>
      </c>
      <c r="AD898" s="8">
        <v>43584</v>
      </c>
      <c r="AE898" s="84">
        <v>74</v>
      </c>
      <c r="AF898" t="s">
        <v>139</v>
      </c>
      <c r="AG898" t="s">
        <v>956</v>
      </c>
      <c r="AN898" t="s">
        <v>1765</v>
      </c>
      <c r="AV898" s="8">
        <v>43584</v>
      </c>
      <c r="AW898">
        <v>1</v>
      </c>
    </row>
    <row r="899" spans="1:49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X899" s="8">
        <v>43510</v>
      </c>
      <c r="AB899" t="s">
        <v>86</v>
      </c>
      <c r="AC899" t="str">
        <f t="shared" si="17"/>
        <v>A15SO-G4</v>
      </c>
      <c r="AD899" s="8">
        <v>43573</v>
      </c>
      <c r="AE899" s="84">
        <v>63</v>
      </c>
      <c r="AF899" t="s">
        <v>243</v>
      </c>
      <c r="AG899" t="s">
        <v>956</v>
      </c>
      <c r="AH899" s="8">
        <v>43573</v>
      </c>
      <c r="AI899">
        <v>28</v>
      </c>
      <c r="AJ899">
        <v>1</v>
      </c>
      <c r="AK899" s="53">
        <v>0.80902777777777779</v>
      </c>
      <c r="AL899" s="8">
        <v>43583</v>
      </c>
      <c r="AM899" s="53">
        <v>0.84027777777777779</v>
      </c>
      <c r="AN899" t="s">
        <v>1895</v>
      </c>
      <c r="AU899" t="s">
        <v>1808</v>
      </c>
      <c r="AV899" s="8">
        <v>43619</v>
      </c>
      <c r="AW899">
        <v>0</v>
      </c>
    </row>
    <row r="900" spans="1:49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X900" s="8">
        <v>43510</v>
      </c>
      <c r="AB900" t="s">
        <v>86</v>
      </c>
      <c r="AC900" t="str">
        <f t="shared" si="17"/>
        <v>A15SO-G5</v>
      </c>
      <c r="AD900" s="8">
        <v>43566</v>
      </c>
      <c r="AE900" s="84">
        <f>AD900-X900</f>
        <v>56</v>
      </c>
      <c r="AF900" t="s">
        <v>337</v>
      </c>
      <c r="AG900" t="s">
        <v>956</v>
      </c>
      <c r="AH900" s="8">
        <v>43566</v>
      </c>
      <c r="AI900">
        <v>32</v>
      </c>
      <c r="AJ900">
        <v>2</v>
      </c>
      <c r="AK900" s="53">
        <v>0.94097222222222221</v>
      </c>
      <c r="AL900" s="8">
        <v>43577</v>
      </c>
      <c r="AM900" s="53">
        <v>0.90972222222222221</v>
      </c>
      <c r="AO900">
        <v>6</v>
      </c>
      <c r="AP900">
        <v>26</v>
      </c>
      <c r="AQ900" s="8">
        <v>43577</v>
      </c>
      <c r="AR900" s="53">
        <v>0.90972222222222221</v>
      </c>
      <c r="AS900" s="8">
        <v>43611</v>
      </c>
      <c r="AT900" s="53">
        <v>0.84027777777777779</v>
      </c>
      <c r="AU900" t="s">
        <v>1765</v>
      </c>
      <c r="AV900" s="8">
        <v>43611</v>
      </c>
      <c r="AW900">
        <v>1</v>
      </c>
    </row>
    <row r="901" spans="1:49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9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9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9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9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 s="84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  <c r="AL905" s="8">
        <v>43572</v>
      </c>
      <c r="AM905" s="53">
        <v>0.86458333333333337</v>
      </c>
      <c r="AO905">
        <v>6</v>
      </c>
      <c r="AP905">
        <v>15</v>
      </c>
      <c r="AQ905" s="8">
        <v>43572</v>
      </c>
      <c r="AR905" s="53">
        <v>0.86458333333333337</v>
      </c>
      <c r="AS905" s="8">
        <v>43611</v>
      </c>
      <c r="AT905" s="53">
        <v>0.84027777777777779</v>
      </c>
      <c r="AU905" t="s">
        <v>1765</v>
      </c>
      <c r="AV905" s="8">
        <v>43611</v>
      </c>
      <c r="AW905">
        <v>1</v>
      </c>
    </row>
    <row r="906" spans="1:49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X906" s="8">
        <v>43510</v>
      </c>
      <c r="AB906" t="s">
        <v>86</v>
      </c>
      <c r="AC906" t="str">
        <f t="shared" si="17"/>
        <v>A15SO-G11</v>
      </c>
      <c r="AD906" s="8">
        <v>43572</v>
      </c>
      <c r="AE906" s="84">
        <f>AD906-X906</f>
        <v>62</v>
      </c>
      <c r="AF906" t="s">
        <v>249</v>
      </c>
      <c r="AG906" t="s">
        <v>956</v>
      </c>
      <c r="AH906" s="8">
        <v>43572</v>
      </c>
      <c r="AI906">
        <v>24</v>
      </c>
      <c r="AJ906">
        <v>2</v>
      </c>
      <c r="AK906" s="53">
        <v>0.86458333333333337</v>
      </c>
      <c r="AL906" s="8">
        <v>43580</v>
      </c>
      <c r="AM906" s="53">
        <v>0.83333333333333337</v>
      </c>
      <c r="AN906" t="s">
        <v>1895</v>
      </c>
      <c r="AU906" t="s">
        <v>1808</v>
      </c>
      <c r="AV906" s="8">
        <v>43594</v>
      </c>
      <c r="AW906">
        <v>0</v>
      </c>
    </row>
    <row r="907" spans="1:49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 s="84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  <c r="AL907" s="8">
        <v>43566</v>
      </c>
      <c r="AM907" s="53">
        <v>0.94097222222222221</v>
      </c>
      <c r="AO907">
        <v>4</v>
      </c>
      <c r="AP907">
        <v>19</v>
      </c>
      <c r="AQ907" s="8">
        <v>43566</v>
      </c>
      <c r="AR907" s="53">
        <v>0.94097222222222221</v>
      </c>
      <c r="AS907" s="8">
        <v>43605</v>
      </c>
      <c r="AT907" s="53">
        <v>0.88541666666666663</v>
      </c>
      <c r="AU907" t="s">
        <v>1765</v>
      </c>
      <c r="AV907" s="8">
        <v>43605</v>
      </c>
      <c r="AW907">
        <v>1</v>
      </c>
    </row>
    <row r="908" spans="1:49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9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X909" s="8">
        <v>43510</v>
      </c>
      <c r="AB909" t="s">
        <v>86</v>
      </c>
      <c r="AC909" t="str">
        <f t="shared" si="17"/>
        <v>A15SO-H2</v>
      </c>
      <c r="AD909" s="8">
        <v>43581</v>
      </c>
      <c r="AE909" s="84">
        <f>AD909-X909</f>
        <v>71</v>
      </c>
      <c r="AF909" t="s">
        <v>122</v>
      </c>
      <c r="AG909" t="s">
        <v>956</v>
      </c>
      <c r="AN909" t="s">
        <v>1812</v>
      </c>
      <c r="AV909" s="8">
        <v>43600</v>
      </c>
      <c r="AW909">
        <v>0</v>
      </c>
    </row>
    <row r="910" spans="1:49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9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 s="84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9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1848</v>
      </c>
      <c r="AD912" s="8">
        <v>43560</v>
      </c>
      <c r="AE912" s="84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L912" s="8">
        <v>43572</v>
      </c>
      <c r="AM912" s="53">
        <v>0.86458333333333337</v>
      </c>
      <c r="AN912" t="s">
        <v>1879</v>
      </c>
      <c r="AO912">
        <v>6</v>
      </c>
      <c r="AP912">
        <v>14</v>
      </c>
      <c r="AQ912" s="8">
        <v>43572</v>
      </c>
      <c r="AR912" s="53">
        <v>0.86458333333333337</v>
      </c>
      <c r="AS912" s="8">
        <v>43611</v>
      </c>
      <c r="AT912" s="53">
        <v>0.84027777777777779</v>
      </c>
      <c r="AU912" t="s">
        <v>1765</v>
      </c>
      <c r="AV912" s="8">
        <v>43611</v>
      </c>
      <c r="AW912">
        <v>1</v>
      </c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E913" s="87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 s="84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 s="8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 s="84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 s="84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86</v>
      </c>
      <c r="AC954" t="str">
        <f t="shared" si="18"/>
        <v>A17SO-B4</v>
      </c>
      <c r="AD954" s="8">
        <v>43564</v>
      </c>
      <c r="AF954" t="s">
        <v>124</v>
      </c>
      <c r="AG954" t="s">
        <v>956</v>
      </c>
      <c r="AH954" s="8">
        <v>43564</v>
      </c>
      <c r="AI954">
        <v>13</v>
      </c>
      <c r="AJ954">
        <v>2</v>
      </c>
      <c r="AK954" s="53">
        <v>0.75347222222222221</v>
      </c>
      <c r="AL954" s="8">
        <v>43572</v>
      </c>
      <c r="AM954" s="53">
        <v>0.86458333333333337</v>
      </c>
      <c r="AN954" t="s">
        <v>1855</v>
      </c>
      <c r="AO954">
        <v>5</v>
      </c>
      <c r="AP954">
        <v>16</v>
      </c>
      <c r="AQ954" s="8">
        <v>43572</v>
      </c>
      <c r="AR954" s="53">
        <v>0.86458333333333337</v>
      </c>
      <c r="AS954" s="8">
        <v>43611</v>
      </c>
      <c r="AT954" s="53">
        <v>0.84027777777777779</v>
      </c>
      <c r="AU954" t="s">
        <v>1765</v>
      </c>
      <c r="AV954" s="8">
        <v>43611</v>
      </c>
      <c r="AW954">
        <v>1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86</v>
      </c>
      <c r="AC955" t="str">
        <f t="shared" si="18"/>
        <v>A17SO-C2</v>
      </c>
      <c r="AD955" s="8">
        <v>43564</v>
      </c>
      <c r="AF955" t="s">
        <v>149</v>
      </c>
      <c r="AG955" t="s">
        <v>956</v>
      </c>
      <c r="AH955" s="8">
        <v>43564</v>
      </c>
      <c r="AI955">
        <v>19</v>
      </c>
      <c r="AJ955">
        <v>2</v>
      </c>
      <c r="AK955" s="53">
        <v>0.75347222222222221</v>
      </c>
      <c r="AL955" s="8">
        <v>43572</v>
      </c>
      <c r="AM955" s="53">
        <v>0.86458333333333337</v>
      </c>
      <c r="AN955" t="s">
        <v>1855</v>
      </c>
      <c r="AO955">
        <v>5</v>
      </c>
      <c r="AP955">
        <v>5</v>
      </c>
      <c r="AQ955" s="8">
        <v>43572</v>
      </c>
      <c r="AR955" s="53">
        <v>0.86458333333333337</v>
      </c>
      <c r="AS955" s="8">
        <v>43611</v>
      </c>
      <c r="AT955" s="53">
        <v>0.84027777777777779</v>
      </c>
      <c r="AU955" t="s">
        <v>1765</v>
      </c>
      <c r="AV955" s="8">
        <v>43611</v>
      </c>
      <c r="AW955">
        <v>1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 s="84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 s="84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 s="84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9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9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S978" s="8">
        <v>43566</v>
      </c>
      <c r="AT978" s="53">
        <v>0.94097222222222221</v>
      </c>
      <c r="AU978" t="s">
        <v>1839</v>
      </c>
      <c r="AV978" s="8">
        <v>43566</v>
      </c>
      <c r="AW978">
        <v>0</v>
      </c>
    </row>
    <row r="979" spans="1:49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D979" s="8">
        <v>43576</v>
      </c>
      <c r="AF979" t="s">
        <v>142</v>
      </c>
      <c r="AG979" t="s">
        <v>956</v>
      </c>
      <c r="AH979" s="8">
        <v>43600</v>
      </c>
      <c r="AI979">
        <v>14</v>
      </c>
      <c r="AJ979">
        <v>1</v>
      </c>
      <c r="AK979" s="53">
        <v>0.82500000000000007</v>
      </c>
      <c r="AL979" s="8">
        <v>43609</v>
      </c>
      <c r="AM979" s="53">
        <v>0.86111111111111116</v>
      </c>
      <c r="AO979">
        <v>4</v>
      </c>
      <c r="AP979">
        <v>24</v>
      </c>
      <c r="AQ979" s="8">
        <v>43609</v>
      </c>
      <c r="AR979" s="53">
        <v>0.86111111111111116</v>
      </c>
    </row>
    <row r="980" spans="1:49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9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9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9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9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9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9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9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9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9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9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9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9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 s="84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 s="84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D1004" s="8">
        <v>43573</v>
      </c>
      <c r="AF1004" t="s">
        <v>252</v>
      </c>
      <c r="AG1004" t="s">
        <v>956</v>
      </c>
      <c r="AH1004" s="8">
        <v>43573</v>
      </c>
      <c r="AI1004">
        <v>1</v>
      </c>
      <c r="AJ1004">
        <v>1</v>
      </c>
      <c r="AK1004" s="53">
        <v>0.80902777777777779</v>
      </c>
      <c r="AL1004" s="8">
        <v>43583</v>
      </c>
      <c r="AM1004" s="53">
        <v>0.84027777777777779</v>
      </c>
      <c r="AN1004" t="s">
        <v>1895</v>
      </c>
      <c r="AU1004" t="s">
        <v>1808</v>
      </c>
      <c r="AV1004" s="8">
        <v>43622</v>
      </c>
      <c r="AW1004">
        <v>0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 s="84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32</v>
      </c>
      <c r="G1008" s="1" t="s">
        <v>87</v>
      </c>
      <c r="I1008" s="1" t="s">
        <v>63</v>
      </c>
      <c r="J1008">
        <v>17</v>
      </c>
      <c r="K1008" t="s">
        <v>60</v>
      </c>
      <c r="W1008" s="1" t="s">
        <v>78</v>
      </c>
      <c r="AB1008" t="s">
        <v>86</v>
      </c>
      <c r="AC1008" t="s">
        <v>1856</v>
      </c>
      <c r="AD1008" s="8">
        <v>43565</v>
      </c>
      <c r="AE1008" s="83"/>
      <c r="AF1008" t="s">
        <v>166</v>
      </c>
      <c r="AG1008" t="s">
        <v>956</v>
      </c>
      <c r="AH1008" s="8">
        <v>43566</v>
      </c>
      <c r="AI1008">
        <v>16</v>
      </c>
      <c r="AJ1008">
        <v>1</v>
      </c>
      <c r="AK1008" s="53">
        <v>0.94097222222222221</v>
      </c>
      <c r="AL1008" s="8">
        <v>43577</v>
      </c>
      <c r="AM1008" s="53">
        <v>0.90972222222222221</v>
      </c>
      <c r="AN1008" t="s">
        <v>1897</v>
      </c>
      <c r="AO1008">
        <v>4</v>
      </c>
      <c r="AP1008">
        <v>6</v>
      </c>
      <c r="AQ1008" s="8">
        <v>43607</v>
      </c>
      <c r="AR1008" s="53">
        <v>0.83680555555555547</v>
      </c>
      <c r="AS1008" s="8">
        <v>43633</v>
      </c>
      <c r="AT1008" s="53">
        <v>0.84722222222222221</v>
      </c>
      <c r="AV1008" s="8">
        <v>43633</v>
      </c>
      <c r="AW1008">
        <v>0</v>
      </c>
    </row>
    <row r="1009" spans="1:49" x14ac:dyDescent="0.25">
      <c r="A1009">
        <v>33</v>
      </c>
      <c r="G1009" s="1" t="s">
        <v>87</v>
      </c>
      <c r="I1009" s="1" t="s">
        <v>63</v>
      </c>
      <c r="J1009">
        <v>17</v>
      </c>
      <c r="K1009" t="s">
        <v>60</v>
      </c>
      <c r="W1009" s="1" t="s">
        <v>78</v>
      </c>
      <c r="AB1009" t="s">
        <v>86</v>
      </c>
      <c r="AC1009" t="s">
        <v>1871</v>
      </c>
      <c r="AD1009" s="8">
        <v>43572</v>
      </c>
      <c r="AE1009" s="83"/>
      <c r="AF1009" t="s">
        <v>301</v>
      </c>
      <c r="AG1009" t="s">
        <v>956</v>
      </c>
      <c r="AK1009" s="53"/>
      <c r="AM1009" s="53"/>
      <c r="AN1009" t="s">
        <v>1876</v>
      </c>
      <c r="AR1009" s="53"/>
      <c r="AV1009" s="8">
        <v>43572</v>
      </c>
      <c r="AW1009">
        <v>1</v>
      </c>
    </row>
    <row r="1010" spans="1:49" x14ac:dyDescent="0.25">
      <c r="A1010">
        <v>34</v>
      </c>
      <c r="G1010" s="1" t="s">
        <v>87</v>
      </c>
      <c r="I1010" s="1" t="s">
        <v>63</v>
      </c>
      <c r="J1010">
        <v>17</v>
      </c>
      <c r="K1010" t="s">
        <v>60</v>
      </c>
      <c r="W1010" s="1" t="s">
        <v>78</v>
      </c>
      <c r="AB1010" t="s">
        <v>86</v>
      </c>
      <c r="AC1010" t="s">
        <v>1872</v>
      </c>
      <c r="AD1010" s="8">
        <v>43572</v>
      </c>
      <c r="AE1010" s="83"/>
      <c r="AF1010" t="s">
        <v>138</v>
      </c>
      <c r="AG1010" t="s">
        <v>956</v>
      </c>
      <c r="AK1010" s="53"/>
      <c r="AM1010" s="53"/>
      <c r="AN1010" t="s">
        <v>1877</v>
      </c>
      <c r="AR1010" s="53"/>
      <c r="AV1010" s="8">
        <v>43572</v>
      </c>
      <c r="AW1010">
        <v>1</v>
      </c>
    </row>
    <row r="1011" spans="1:49" x14ac:dyDescent="0.25">
      <c r="A1011">
        <v>35</v>
      </c>
      <c r="G1011" s="1" t="s">
        <v>87</v>
      </c>
      <c r="I1011" s="1" t="s">
        <v>63</v>
      </c>
      <c r="J1011">
        <v>17</v>
      </c>
      <c r="K1011" t="s">
        <v>60</v>
      </c>
      <c r="W1011" s="1" t="s">
        <v>78</v>
      </c>
      <c r="AB1011" t="s">
        <v>86</v>
      </c>
      <c r="AC1011" t="s">
        <v>1873</v>
      </c>
      <c r="AD1011" s="8">
        <v>43572</v>
      </c>
      <c r="AE1011" s="83"/>
      <c r="AF1011" t="s">
        <v>244</v>
      </c>
      <c r="AG1011" t="s">
        <v>956</v>
      </c>
      <c r="AK1011" s="53"/>
      <c r="AM1011" s="53"/>
      <c r="AN1011" t="s">
        <v>1877</v>
      </c>
      <c r="AR1011" s="53"/>
      <c r="AV1011" s="8">
        <v>43572</v>
      </c>
      <c r="AW1011">
        <v>1</v>
      </c>
    </row>
    <row r="1012" spans="1:49" x14ac:dyDescent="0.25">
      <c r="A1012">
        <v>36</v>
      </c>
      <c r="G1012" s="1" t="s">
        <v>87</v>
      </c>
      <c r="I1012" s="1" t="s">
        <v>63</v>
      </c>
      <c r="J1012">
        <v>17</v>
      </c>
      <c r="K1012" t="s">
        <v>60</v>
      </c>
      <c r="W1012" s="1" t="s">
        <v>78</v>
      </c>
      <c r="AB1012" t="s">
        <v>86</v>
      </c>
      <c r="AC1012" t="s">
        <v>1874</v>
      </c>
      <c r="AD1012" s="8">
        <v>43572</v>
      </c>
      <c r="AE1012" s="83"/>
      <c r="AF1012" t="s">
        <v>245</v>
      </c>
      <c r="AG1012" t="s">
        <v>956</v>
      </c>
      <c r="AH1012" s="8">
        <v>43572</v>
      </c>
      <c r="AI1012">
        <v>20</v>
      </c>
      <c r="AJ1012">
        <v>2</v>
      </c>
      <c r="AK1012" s="53">
        <v>0.86458333333333337</v>
      </c>
      <c r="AL1012" s="8">
        <v>43580</v>
      </c>
      <c r="AM1012" s="53">
        <v>0.83333333333333337</v>
      </c>
      <c r="AN1012" t="s">
        <v>1904</v>
      </c>
      <c r="AO1012">
        <v>6</v>
      </c>
      <c r="AP1012">
        <v>9</v>
      </c>
      <c r="AQ1012" s="8">
        <v>43619</v>
      </c>
      <c r="AR1012" s="53">
        <v>0.84027777777777779</v>
      </c>
    </row>
    <row r="1013" spans="1:49" x14ac:dyDescent="0.25">
      <c r="A1013">
        <v>37</v>
      </c>
      <c r="G1013" s="1" t="s">
        <v>87</v>
      </c>
      <c r="I1013" s="1" t="s">
        <v>63</v>
      </c>
      <c r="J1013">
        <v>17</v>
      </c>
      <c r="K1013" t="s">
        <v>60</v>
      </c>
      <c r="W1013" s="1" t="s">
        <v>78</v>
      </c>
      <c r="AB1013" t="s">
        <v>86</v>
      </c>
      <c r="AC1013" t="s">
        <v>1880</v>
      </c>
      <c r="AD1013" s="8">
        <v>43573</v>
      </c>
      <c r="AE1013" s="83"/>
      <c r="AF1013" t="s">
        <v>132</v>
      </c>
      <c r="AG1013" t="s">
        <v>956</v>
      </c>
      <c r="AH1013" s="8">
        <v>43573</v>
      </c>
      <c r="AI1013">
        <v>32</v>
      </c>
      <c r="AJ1013">
        <v>1</v>
      </c>
      <c r="AK1013" s="53">
        <v>0.80902777777777779</v>
      </c>
      <c r="AL1013" s="8">
        <v>43583</v>
      </c>
      <c r="AM1013" s="53">
        <v>0.84027777777777779</v>
      </c>
      <c r="AN1013" t="s">
        <v>1904</v>
      </c>
      <c r="AO1013">
        <v>6</v>
      </c>
      <c r="AP1013">
        <v>12</v>
      </c>
      <c r="AQ1013" s="8">
        <v>43619</v>
      </c>
      <c r="AR1013" s="53">
        <v>0.84027777777777779</v>
      </c>
    </row>
    <row r="1014" spans="1:49" x14ac:dyDescent="0.25">
      <c r="A1014">
        <v>38</v>
      </c>
      <c r="G1014" s="1" t="s">
        <v>87</v>
      </c>
      <c r="I1014" s="1" t="s">
        <v>63</v>
      </c>
      <c r="J1014">
        <v>17</v>
      </c>
      <c r="K1014" t="s">
        <v>60</v>
      </c>
      <c r="W1014" s="1" t="s">
        <v>78</v>
      </c>
      <c r="AB1014" t="s">
        <v>86</v>
      </c>
      <c r="AC1014" t="s">
        <v>1881</v>
      </c>
      <c r="AD1014" s="8">
        <v>43574</v>
      </c>
      <c r="AE1014" s="83"/>
      <c r="AF1014" t="s">
        <v>120</v>
      </c>
      <c r="AG1014" t="s">
        <v>956</v>
      </c>
      <c r="AK1014" s="53"/>
      <c r="AM1014" s="53"/>
      <c r="AN1014" t="s">
        <v>1883</v>
      </c>
      <c r="AR1014" s="53"/>
      <c r="AV1014" s="8">
        <v>43575</v>
      </c>
      <c r="AW1014">
        <v>0</v>
      </c>
    </row>
    <row r="1015" spans="1:49" x14ac:dyDescent="0.25">
      <c r="A1015">
        <v>39</v>
      </c>
      <c r="G1015" s="1" t="s">
        <v>87</v>
      </c>
      <c r="I1015" s="1" t="s">
        <v>63</v>
      </c>
      <c r="J1015">
        <v>17</v>
      </c>
      <c r="K1015" t="s">
        <v>60</v>
      </c>
      <c r="W1015" s="1" t="s">
        <v>1885</v>
      </c>
      <c r="AB1015" t="s">
        <v>86</v>
      </c>
      <c r="AC1015" t="s">
        <v>1886</v>
      </c>
      <c r="AD1015" s="8">
        <v>43577</v>
      </c>
      <c r="AE1015" s="83"/>
      <c r="AF1015" t="s">
        <v>164</v>
      </c>
      <c r="AG1015" t="s">
        <v>956</v>
      </c>
      <c r="AH1015" s="8">
        <v>43600</v>
      </c>
      <c r="AI1015">
        <v>29</v>
      </c>
      <c r="AJ1015">
        <v>1</v>
      </c>
      <c r="AK1015" s="53">
        <v>0.82500000000000007</v>
      </c>
      <c r="AL1015" s="8">
        <v>43609</v>
      </c>
      <c r="AM1015" s="53">
        <v>0.86111111111111116</v>
      </c>
      <c r="AN1015" t="s">
        <v>1878</v>
      </c>
      <c r="AO1015">
        <v>4</v>
      </c>
      <c r="AP1015">
        <v>31</v>
      </c>
      <c r="AQ1015" s="8">
        <v>43609</v>
      </c>
      <c r="AR1015" s="53">
        <v>0.86111111111111116</v>
      </c>
    </row>
    <row r="1016" spans="1:49" x14ac:dyDescent="0.25">
      <c r="A1016">
        <v>40</v>
      </c>
      <c r="G1016" s="1" t="s">
        <v>87</v>
      </c>
      <c r="I1016" s="1" t="s">
        <v>63</v>
      </c>
      <c r="J1016">
        <v>17</v>
      </c>
      <c r="K1016" t="s">
        <v>60</v>
      </c>
      <c r="W1016" s="1" t="s">
        <v>79</v>
      </c>
      <c r="AB1016" t="s">
        <v>86</v>
      </c>
      <c r="AC1016" t="s">
        <v>1906</v>
      </c>
      <c r="AD1016" s="8">
        <v>43585</v>
      </c>
      <c r="AE1016" s="83"/>
      <c r="AF1016" t="s">
        <v>168</v>
      </c>
      <c r="AG1016" t="s">
        <v>956</v>
      </c>
      <c r="AK1016" s="53"/>
      <c r="AM1016" s="53"/>
      <c r="AN1016" t="s">
        <v>1907</v>
      </c>
      <c r="AR1016" s="53"/>
      <c r="AV1016" s="8">
        <v>43585</v>
      </c>
      <c r="AW1016">
        <v>1</v>
      </c>
    </row>
    <row r="1017" spans="1:49" x14ac:dyDescent="0.25">
      <c r="A1017">
        <v>1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1016</v>
      </c>
      <c r="AD1017" s="8">
        <v>43370</v>
      </c>
      <c r="AE1017" s="84">
        <v>25</v>
      </c>
      <c r="AF1017" t="s">
        <v>149</v>
      </c>
      <c r="AG1017" t="s">
        <v>593</v>
      </c>
      <c r="AI1017">
        <v>12</v>
      </c>
      <c r="AJ1017">
        <v>1</v>
      </c>
      <c r="AK1017" s="53">
        <v>0.64583333333333337</v>
      </c>
      <c r="AL1017" s="8">
        <v>43379</v>
      </c>
      <c r="AM1017" s="53">
        <v>0.89583333333333337</v>
      </c>
    </row>
    <row r="1018" spans="1:49" x14ac:dyDescent="0.25">
      <c r="A1018">
        <v>1</v>
      </c>
      <c r="G1018" s="1" t="s">
        <v>187</v>
      </c>
      <c r="I1018" s="1" t="s">
        <v>64</v>
      </c>
      <c r="J1018">
        <v>2</v>
      </c>
      <c r="K1018" t="s">
        <v>1015</v>
      </c>
      <c r="W1018" s="1" t="s">
        <v>78</v>
      </c>
      <c r="AB1018" t="s">
        <v>85</v>
      </c>
      <c r="AC1018" t="s">
        <v>1017</v>
      </c>
      <c r="AG1018" t="s">
        <v>593</v>
      </c>
      <c r="AI1018">
        <v>23</v>
      </c>
      <c r="AJ1018">
        <v>1</v>
      </c>
      <c r="AK1018" s="53">
        <v>0.64583333333333337</v>
      </c>
      <c r="AL1018" s="8">
        <v>43374</v>
      </c>
      <c r="AM1018" s="53">
        <v>0.55902777777777779</v>
      </c>
      <c r="AN1018" t="s">
        <v>1129</v>
      </c>
    </row>
    <row r="1019" spans="1:49" x14ac:dyDescent="0.25">
      <c r="A1019">
        <v>2</v>
      </c>
      <c r="G1019" s="1" t="s">
        <v>187</v>
      </c>
      <c r="I1019" s="1" t="s">
        <v>64</v>
      </c>
      <c r="J1019">
        <v>2</v>
      </c>
      <c r="K1019" t="s">
        <v>1015</v>
      </c>
      <c r="W1019" s="1" t="s">
        <v>78</v>
      </c>
      <c r="AB1019" t="s">
        <v>85</v>
      </c>
      <c r="AC1019" t="s">
        <v>1688</v>
      </c>
      <c r="AD1019" s="8">
        <v>43392</v>
      </c>
      <c r="AE1019" s="84">
        <v>47</v>
      </c>
      <c r="AG1019" t="s">
        <v>956</v>
      </c>
      <c r="AH1019" s="8">
        <v>43394</v>
      </c>
      <c r="AI1019">
        <v>11</v>
      </c>
      <c r="AJ1019">
        <v>2</v>
      </c>
      <c r="AK1019" s="53">
        <v>0.72222222222222221</v>
      </c>
      <c r="AM1019" s="53"/>
      <c r="AN1019" t="s">
        <v>1615</v>
      </c>
    </row>
    <row r="1020" spans="1:49" x14ac:dyDescent="0.25">
      <c r="A1020">
        <v>3</v>
      </c>
      <c r="G1020" s="1" t="s">
        <v>187</v>
      </c>
      <c r="I1020" s="1" t="s">
        <v>64</v>
      </c>
      <c r="J1020">
        <v>2</v>
      </c>
      <c r="K1020" t="s">
        <v>1015</v>
      </c>
      <c r="W1020" s="1" t="s">
        <v>78</v>
      </c>
      <c r="AB1020" t="s">
        <v>85</v>
      </c>
      <c r="AC1020" t="s">
        <v>1689</v>
      </c>
      <c r="AD1020" s="8">
        <v>43398</v>
      </c>
      <c r="AE1020" s="84">
        <v>53</v>
      </c>
      <c r="AG1020" t="s">
        <v>956</v>
      </c>
      <c r="AH1020" s="8">
        <v>43410</v>
      </c>
      <c r="AI1020">
        <v>15</v>
      </c>
      <c r="AJ1020">
        <v>1</v>
      </c>
      <c r="AK1020" s="53">
        <v>0.52430555555555558</v>
      </c>
      <c r="AL1020" s="8">
        <v>43448</v>
      </c>
      <c r="AM1020" s="53">
        <v>0.52083333333333337</v>
      </c>
      <c r="AV1020" s="8">
        <v>43448</v>
      </c>
      <c r="AW1020">
        <v>0</v>
      </c>
    </row>
    <row r="1021" spans="1:49" x14ac:dyDescent="0.25">
      <c r="A1021">
        <v>4</v>
      </c>
      <c r="G1021" s="1" t="s">
        <v>187</v>
      </c>
      <c r="I1021" s="1" t="s">
        <v>64</v>
      </c>
      <c r="J1021">
        <v>2</v>
      </c>
      <c r="K1021" t="s">
        <v>1015</v>
      </c>
      <c r="W1021" s="1" t="s">
        <v>78</v>
      </c>
      <c r="AB1021" t="s">
        <v>85</v>
      </c>
      <c r="AC1021" t="s">
        <v>1767</v>
      </c>
      <c r="AD1021" s="8">
        <v>43403</v>
      </c>
      <c r="AE1021" s="83">
        <f>AD1021-I1021</f>
        <v>58</v>
      </c>
      <c r="AG1021" t="s">
        <v>956</v>
      </c>
      <c r="AK1021" s="53"/>
      <c r="AM1021" s="53"/>
      <c r="AN1021" t="s">
        <v>1765</v>
      </c>
      <c r="AV1021" s="8">
        <v>43403</v>
      </c>
      <c r="AW1021">
        <v>1</v>
      </c>
    </row>
    <row r="1022" spans="1:49" x14ac:dyDescent="0.25">
      <c r="A1022">
        <v>1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1131</v>
      </c>
      <c r="AD1022" s="8">
        <v>43374</v>
      </c>
      <c r="AE1022" s="84">
        <v>29</v>
      </c>
      <c r="AG1022" t="s">
        <v>956</v>
      </c>
      <c r="AI1022">
        <v>4</v>
      </c>
      <c r="AJ1022">
        <v>2</v>
      </c>
      <c r="AK1022" s="53">
        <v>0.62152777777777779</v>
      </c>
      <c r="AL1022" s="8">
        <v>43382</v>
      </c>
      <c r="AM1022" s="53">
        <v>0.875</v>
      </c>
    </row>
    <row r="1023" spans="1:49" x14ac:dyDescent="0.25">
      <c r="A1023">
        <v>2</v>
      </c>
      <c r="G1023" s="1" t="s">
        <v>187</v>
      </c>
      <c r="I1023" s="1" t="s">
        <v>64</v>
      </c>
      <c r="J1023">
        <v>2</v>
      </c>
      <c r="K1023" t="s">
        <v>60</v>
      </c>
      <c r="W1023" s="1" t="s">
        <v>78</v>
      </c>
      <c r="AB1023" t="s">
        <v>85</v>
      </c>
      <c r="AC1023" t="s">
        <v>1132</v>
      </c>
      <c r="AD1023" s="8">
        <v>43374</v>
      </c>
      <c r="AE1023" s="84">
        <v>29</v>
      </c>
      <c r="AG1023" t="s">
        <v>956</v>
      </c>
      <c r="AI1023">
        <v>18</v>
      </c>
      <c r="AJ1023">
        <v>1</v>
      </c>
      <c r="AK1023" s="53">
        <v>0.62152777777777779</v>
      </c>
      <c r="AL1023" s="8">
        <v>43382</v>
      </c>
      <c r="AM1023" s="53">
        <v>0.875</v>
      </c>
      <c r="AO1023">
        <v>5</v>
      </c>
      <c r="AP1023">
        <v>2</v>
      </c>
      <c r="AQ1023" s="8">
        <v>43382</v>
      </c>
      <c r="AR1023" s="53">
        <v>0.875</v>
      </c>
      <c r="AS1023" s="8">
        <v>43460</v>
      </c>
      <c r="AT1023" s="53">
        <v>0.83333333333333337</v>
      </c>
      <c r="AV1023" s="8">
        <v>43460</v>
      </c>
      <c r="AW1023">
        <v>0</v>
      </c>
    </row>
    <row r="1024" spans="1:49" x14ac:dyDescent="0.25">
      <c r="A1024">
        <v>3</v>
      </c>
      <c r="G1024" s="1" t="s">
        <v>187</v>
      </c>
      <c r="I1024" s="1" t="s">
        <v>64</v>
      </c>
      <c r="J1024">
        <v>2</v>
      </c>
      <c r="K1024" t="s">
        <v>60</v>
      </c>
      <c r="W1024" s="1" t="s">
        <v>78</v>
      </c>
      <c r="AB1024" t="s">
        <v>85</v>
      </c>
      <c r="AC1024" t="s">
        <v>1133</v>
      </c>
      <c r="AD1024" s="8">
        <v>43374</v>
      </c>
      <c r="AE1024" s="84">
        <v>29</v>
      </c>
      <c r="AG1024" t="s">
        <v>593</v>
      </c>
      <c r="AI1024">
        <v>17</v>
      </c>
      <c r="AJ1024">
        <v>1</v>
      </c>
      <c r="AK1024" s="53">
        <v>0.62152777777777779</v>
      </c>
      <c r="AL1024" s="8">
        <v>43382</v>
      </c>
      <c r="AM1024" s="53">
        <v>0.875</v>
      </c>
    </row>
    <row r="1025" spans="1:49" x14ac:dyDescent="0.25">
      <c r="A1025">
        <v>4</v>
      </c>
      <c r="G1025" s="1" t="s">
        <v>187</v>
      </c>
      <c r="I1025" s="1" t="s">
        <v>64</v>
      </c>
      <c r="J1025">
        <v>2</v>
      </c>
      <c r="K1025" t="s">
        <v>60</v>
      </c>
      <c r="W1025" s="1" t="s">
        <v>78</v>
      </c>
      <c r="AB1025" t="s">
        <v>85</v>
      </c>
      <c r="AC1025" t="s">
        <v>1151</v>
      </c>
      <c r="AD1025" s="8">
        <v>43375</v>
      </c>
      <c r="AE1025" s="84">
        <v>30</v>
      </c>
      <c r="AG1025" t="s">
        <v>956</v>
      </c>
      <c r="AI1025">
        <v>21</v>
      </c>
      <c r="AJ1025">
        <v>1</v>
      </c>
      <c r="AK1025" s="53">
        <v>0.4861111111111111</v>
      </c>
      <c r="AL1025" s="8">
        <v>43384</v>
      </c>
      <c r="AM1025" s="53">
        <v>0.875</v>
      </c>
      <c r="AO1025">
        <v>5</v>
      </c>
      <c r="AP1025">
        <v>29</v>
      </c>
      <c r="AQ1025" s="8">
        <v>43384</v>
      </c>
      <c r="AR1025" s="53">
        <v>0.875</v>
      </c>
      <c r="AS1025" s="8">
        <v>43417</v>
      </c>
      <c r="AT1025" s="53">
        <v>0.85416666666666663</v>
      </c>
      <c r="AV1025" s="8">
        <v>43417</v>
      </c>
      <c r="AW1025">
        <v>0</v>
      </c>
    </row>
    <row r="1026" spans="1:49" x14ac:dyDescent="0.25">
      <c r="A1026">
        <v>5</v>
      </c>
      <c r="G1026" s="1" t="s">
        <v>187</v>
      </c>
      <c r="I1026" s="1" t="s">
        <v>64</v>
      </c>
      <c r="J1026">
        <v>2</v>
      </c>
      <c r="K1026" t="s">
        <v>60</v>
      </c>
      <c r="W1026" s="1" t="s">
        <v>78</v>
      </c>
      <c r="AB1026" t="s">
        <v>85</v>
      </c>
      <c r="AC1026" t="s">
        <v>1152</v>
      </c>
      <c r="AD1026" s="8">
        <v>43375</v>
      </c>
      <c r="AE1026" s="84">
        <v>30</v>
      </c>
      <c r="AG1026" t="s">
        <v>956</v>
      </c>
      <c r="AI1026">
        <v>23</v>
      </c>
      <c r="AJ1026">
        <v>1</v>
      </c>
      <c r="AK1026" s="53">
        <v>0.4861111111111111</v>
      </c>
      <c r="AL1026" s="8">
        <v>43384</v>
      </c>
      <c r="AM1026" s="53">
        <v>0.875</v>
      </c>
      <c r="AO1026">
        <v>5</v>
      </c>
      <c r="AP1026">
        <v>14</v>
      </c>
      <c r="AQ1026" s="8">
        <v>43384</v>
      </c>
      <c r="AR1026" s="53">
        <v>0.875</v>
      </c>
      <c r="AS1026" s="8">
        <v>43430</v>
      </c>
      <c r="AT1026" s="53">
        <v>0.86111111111111116</v>
      </c>
      <c r="AV1026" s="8">
        <v>43430</v>
      </c>
      <c r="AW1026">
        <v>0</v>
      </c>
    </row>
    <row r="1027" spans="1:49" x14ac:dyDescent="0.25">
      <c r="A1027">
        <v>6</v>
      </c>
      <c r="G1027" s="1" t="s">
        <v>187</v>
      </c>
      <c r="I1027" s="1" t="s">
        <v>64</v>
      </c>
      <c r="J1027">
        <v>2</v>
      </c>
      <c r="K1027" t="s">
        <v>60</v>
      </c>
      <c r="W1027" s="1" t="s">
        <v>78</v>
      </c>
      <c r="AB1027" t="s">
        <v>85</v>
      </c>
      <c r="AC1027" t="s">
        <v>1153</v>
      </c>
      <c r="AD1027" s="8">
        <v>43375</v>
      </c>
      <c r="AE1027" s="84">
        <v>30</v>
      </c>
      <c r="AG1027" t="s">
        <v>956</v>
      </c>
      <c r="AI1027">
        <v>26</v>
      </c>
      <c r="AJ1027">
        <v>1</v>
      </c>
      <c r="AK1027" s="53">
        <v>0.4861111111111111</v>
      </c>
      <c r="AL1027" s="8">
        <v>43384</v>
      </c>
      <c r="AM1027" s="53">
        <v>0.875</v>
      </c>
      <c r="AN1027" t="s">
        <v>1176</v>
      </c>
      <c r="AO1027">
        <v>5</v>
      </c>
      <c r="AP1027">
        <v>10</v>
      </c>
      <c r="AQ1027" s="8">
        <v>43384</v>
      </c>
      <c r="AR1027" s="53">
        <v>0.875</v>
      </c>
      <c r="AS1027" s="8">
        <v>43468</v>
      </c>
      <c r="AT1027" s="53">
        <v>0.83333333333333337</v>
      </c>
      <c r="AV1027" s="8">
        <v>43468</v>
      </c>
      <c r="AW1027">
        <v>0</v>
      </c>
    </row>
    <row r="1028" spans="1:49" x14ac:dyDescent="0.25">
      <c r="A1028">
        <v>7</v>
      </c>
      <c r="G1028" s="1" t="s">
        <v>187</v>
      </c>
      <c r="I1028" s="1" t="s">
        <v>64</v>
      </c>
      <c r="J1028">
        <v>2</v>
      </c>
      <c r="K1028" t="s">
        <v>60</v>
      </c>
      <c r="W1028" s="1" t="s">
        <v>78</v>
      </c>
      <c r="AB1028" t="s">
        <v>85</v>
      </c>
      <c r="AC1028" t="s">
        <v>1171</v>
      </c>
      <c r="AD1028" s="8">
        <v>43376</v>
      </c>
      <c r="AE1028" s="84">
        <v>31</v>
      </c>
      <c r="AG1028" t="s">
        <v>956</v>
      </c>
      <c r="AI1028">
        <v>2</v>
      </c>
      <c r="AJ1028">
        <v>2</v>
      </c>
      <c r="AK1028" s="53">
        <v>0.46875</v>
      </c>
      <c r="AL1028" s="8">
        <v>43384</v>
      </c>
      <c r="AM1028" s="53">
        <v>0.875</v>
      </c>
      <c r="AO1028">
        <v>5</v>
      </c>
      <c r="AP1028">
        <v>22</v>
      </c>
      <c r="AQ1028" s="8">
        <v>43384</v>
      </c>
      <c r="AR1028" s="53">
        <v>0.875</v>
      </c>
      <c r="AS1028" s="8">
        <v>43475</v>
      </c>
      <c r="AT1028" s="53">
        <v>0.83333333333333337</v>
      </c>
      <c r="AU1028" t="s">
        <v>1793</v>
      </c>
      <c r="AV1028" s="8">
        <v>43475</v>
      </c>
      <c r="AW1028">
        <v>0</v>
      </c>
    </row>
    <row r="1029" spans="1:49" x14ac:dyDescent="0.25">
      <c r="A1029">
        <v>8</v>
      </c>
      <c r="G1029" s="1" t="s">
        <v>187</v>
      </c>
      <c r="I1029" s="1" t="s">
        <v>64</v>
      </c>
      <c r="J1029">
        <v>2</v>
      </c>
      <c r="K1029" t="s">
        <v>60</v>
      </c>
      <c r="W1029" s="1" t="s">
        <v>78</v>
      </c>
      <c r="AB1029" t="s">
        <v>85</v>
      </c>
      <c r="AC1029" t="s">
        <v>1172</v>
      </c>
      <c r="AD1029" s="8">
        <v>43376</v>
      </c>
      <c r="AE1029" s="84">
        <v>31</v>
      </c>
      <c r="AG1029" t="s">
        <v>956</v>
      </c>
      <c r="AI1029">
        <v>17</v>
      </c>
      <c r="AJ1029">
        <v>2</v>
      </c>
      <c r="AK1029" s="53">
        <v>0.46875</v>
      </c>
      <c r="AL1029" s="8">
        <v>43384</v>
      </c>
      <c r="AM1029" s="53">
        <v>0.875</v>
      </c>
      <c r="AO1029">
        <v>5</v>
      </c>
      <c r="AP1029">
        <v>20</v>
      </c>
      <c r="AQ1029" s="8">
        <v>43384</v>
      </c>
      <c r="AR1029" s="53">
        <v>0.875</v>
      </c>
      <c r="AS1029" s="8">
        <v>43475</v>
      </c>
      <c r="AT1029" s="53">
        <v>0.83333333333333337</v>
      </c>
      <c r="AV1029" s="8">
        <v>43475</v>
      </c>
      <c r="AW1029">
        <v>0</v>
      </c>
    </row>
    <row r="1030" spans="1:49" x14ac:dyDescent="0.25">
      <c r="A1030">
        <v>9</v>
      </c>
      <c r="G1030" s="1" t="s">
        <v>187</v>
      </c>
      <c r="I1030" s="1" t="s">
        <v>64</v>
      </c>
      <c r="J1030">
        <v>2</v>
      </c>
      <c r="K1030" t="s">
        <v>60</v>
      </c>
      <c r="W1030" s="1" t="s">
        <v>78</v>
      </c>
      <c r="AB1030" t="s">
        <v>85</v>
      </c>
      <c r="AC1030" t="s">
        <v>1173</v>
      </c>
      <c r="AD1030" s="8">
        <v>43377</v>
      </c>
      <c r="AE1030" s="84">
        <v>32</v>
      </c>
      <c r="AG1030" t="s">
        <v>956</v>
      </c>
      <c r="AI1030">
        <v>29</v>
      </c>
      <c r="AJ1030">
        <v>2</v>
      </c>
      <c r="AK1030" s="53">
        <v>0.59722222222222221</v>
      </c>
      <c r="AL1030" s="8">
        <v>43385</v>
      </c>
      <c r="AM1030" s="53">
        <v>0.83333333333333337</v>
      </c>
      <c r="AO1030">
        <v>5</v>
      </c>
      <c r="AP1030">
        <v>26</v>
      </c>
      <c r="AQ1030" s="8">
        <v>43385</v>
      </c>
      <c r="AR1030" s="53">
        <v>0.83333333333333337</v>
      </c>
      <c r="AS1030" s="8">
        <v>43460</v>
      </c>
      <c r="AT1030" s="53">
        <v>0.83333333333333337</v>
      </c>
      <c r="AV1030" s="8">
        <v>43460</v>
      </c>
      <c r="AW1030">
        <v>0</v>
      </c>
    </row>
    <row r="1031" spans="1:49" x14ac:dyDescent="0.25">
      <c r="A1031">
        <v>10</v>
      </c>
      <c r="G1031" s="1" t="s">
        <v>187</v>
      </c>
      <c r="I1031" s="1" t="s">
        <v>64</v>
      </c>
      <c r="J1031">
        <v>2</v>
      </c>
      <c r="K1031" t="s">
        <v>60</v>
      </c>
      <c r="W1031" s="1" t="s">
        <v>78</v>
      </c>
      <c r="AB1031" t="s">
        <v>85</v>
      </c>
      <c r="AC1031" t="s">
        <v>1174</v>
      </c>
      <c r="AD1031" s="8">
        <v>43377</v>
      </c>
      <c r="AE1031" s="84">
        <v>32</v>
      </c>
      <c r="AG1031" t="s">
        <v>956</v>
      </c>
      <c r="AI1031">
        <v>28</v>
      </c>
      <c r="AJ1031">
        <v>2</v>
      </c>
      <c r="AK1031" s="53">
        <v>0.59722222222222221</v>
      </c>
      <c r="AL1031" s="8">
        <v>43386</v>
      </c>
      <c r="AM1031" s="53">
        <v>0.875</v>
      </c>
      <c r="AO1031">
        <v>5</v>
      </c>
      <c r="AP1031">
        <v>24</v>
      </c>
      <c r="AQ1031" s="8">
        <v>43386</v>
      </c>
      <c r="AR1031" s="53">
        <v>0.875</v>
      </c>
      <c r="AS1031" s="8">
        <v>43430</v>
      </c>
      <c r="AT1031" s="53">
        <v>0.86111111111111116</v>
      </c>
      <c r="AV1031" s="8">
        <v>43430</v>
      </c>
      <c r="AW1031">
        <v>0</v>
      </c>
    </row>
    <row r="1032" spans="1:49" x14ac:dyDescent="0.25">
      <c r="A1032">
        <v>1</v>
      </c>
      <c r="B1032" t="s">
        <v>230</v>
      </c>
      <c r="C1032" t="s">
        <v>59</v>
      </c>
      <c r="D1032">
        <v>4.0659999999999998</v>
      </c>
      <c r="E1032" s="1" t="s">
        <v>597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0.38622685185185185</v>
      </c>
      <c r="N1032">
        <v>0.1599476</v>
      </c>
      <c r="O1032">
        <v>3.8660000000000001</v>
      </c>
      <c r="P1032" s="53">
        <v>0.50347222222222221</v>
      </c>
      <c r="Q1032" s="18">
        <v>0.13313657407407406</v>
      </c>
      <c r="R1032">
        <v>0.15616920000000001</v>
      </c>
      <c r="S1032" s="74">
        <v>3.6840000000000002</v>
      </c>
      <c r="T1032" s="53">
        <v>0.5180555555555556</v>
      </c>
      <c r="U1032" s="18">
        <v>0.40444444444444444</v>
      </c>
      <c r="V1032">
        <v>0.37625449999999999</v>
      </c>
      <c r="W1032" s="1" t="s">
        <v>212</v>
      </c>
      <c r="AB1032" t="s">
        <v>85</v>
      </c>
      <c r="AC1032" t="s">
        <v>711</v>
      </c>
      <c r="AD1032" s="8">
        <v>43393</v>
      </c>
      <c r="AE1032" s="84">
        <v>48</v>
      </c>
      <c r="AF1032" t="s">
        <v>251</v>
      </c>
      <c r="AG1032" t="s">
        <v>956</v>
      </c>
      <c r="AN1032" t="s">
        <v>1700</v>
      </c>
      <c r="AV1032" s="8">
        <v>43393</v>
      </c>
      <c r="AW1032">
        <v>0</v>
      </c>
    </row>
    <row r="1033" spans="1:49" x14ac:dyDescent="0.25">
      <c r="A1033">
        <v>2</v>
      </c>
      <c r="B1033" t="s">
        <v>230</v>
      </c>
      <c r="C1033" t="s">
        <v>58</v>
      </c>
      <c r="D1033">
        <v>5.9909999999999997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0.38715277777777773</v>
      </c>
      <c r="N1033">
        <v>0.45276509999999998</v>
      </c>
      <c r="O1033">
        <v>5.8639999999999999</v>
      </c>
      <c r="Q1033" s="18">
        <v>0.13425925925925927</v>
      </c>
      <c r="R1033">
        <v>0.39721339999999999</v>
      </c>
      <c r="S1033" s="74">
        <v>5.6909999999999998</v>
      </c>
      <c r="U1033" s="18">
        <v>0.40554398148148146</v>
      </c>
      <c r="V1033">
        <v>0.582067</v>
      </c>
      <c r="W1033" s="1" t="s">
        <v>212</v>
      </c>
      <c r="AB1033" t="s">
        <v>85</v>
      </c>
      <c r="AC1033" t="s">
        <v>712</v>
      </c>
      <c r="AD1033" s="8">
        <v>43382</v>
      </c>
      <c r="AE1033" s="84">
        <v>37</v>
      </c>
      <c r="AF1033" t="s">
        <v>133</v>
      </c>
      <c r="AG1033" t="s">
        <v>956</v>
      </c>
      <c r="AI1033">
        <v>22</v>
      </c>
      <c r="AJ1033">
        <v>1</v>
      </c>
      <c r="AK1033" s="53">
        <v>0.63541666666666663</v>
      </c>
      <c r="AL1033" s="8">
        <v>43389</v>
      </c>
      <c r="AM1033" s="53">
        <v>0.53819444444444442</v>
      </c>
      <c r="AV1033" s="8">
        <v>43389</v>
      </c>
      <c r="AW1033">
        <v>0</v>
      </c>
    </row>
    <row r="1034" spans="1:49" x14ac:dyDescent="0.25">
      <c r="A1034">
        <v>3</v>
      </c>
      <c r="B1034" t="s">
        <v>230</v>
      </c>
      <c r="C1034" t="s">
        <v>58</v>
      </c>
      <c r="D1034">
        <v>6.5979999999999999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0.3880439814814815</v>
      </c>
      <c r="N1034" s="19">
        <v>4.0381090000000001E-2</v>
      </c>
      <c r="O1034">
        <v>6.5209999999999999</v>
      </c>
      <c r="Q1034" s="18">
        <v>0.13548611111111111</v>
      </c>
      <c r="R1034" s="19">
        <v>2.3583980000000001E-2</v>
      </c>
      <c r="T1034" s="19"/>
      <c r="U1034" s="19"/>
      <c r="W1034" s="1" t="s">
        <v>212</v>
      </c>
      <c r="AB1034" t="s">
        <v>84</v>
      </c>
      <c r="AC1034" t="s">
        <v>713</v>
      </c>
    </row>
    <row r="1035" spans="1:49" x14ac:dyDescent="0.25">
      <c r="A1035">
        <v>4</v>
      </c>
      <c r="B1035" t="s">
        <v>230</v>
      </c>
      <c r="C1035" t="s">
        <v>58</v>
      </c>
      <c r="D1035">
        <v>2.601</v>
      </c>
      <c r="G1035" s="1" t="s">
        <v>87</v>
      </c>
      <c r="H1035" s="1" t="s">
        <v>80</v>
      </c>
      <c r="I1035" s="1" t="s">
        <v>70</v>
      </c>
      <c r="J1035">
        <v>24</v>
      </c>
      <c r="K1035" t="s">
        <v>60</v>
      </c>
      <c r="L1035">
        <v>7000</v>
      </c>
      <c r="M1035" s="18">
        <v>0.38880787037037035</v>
      </c>
      <c r="N1035">
        <v>0.35760560000000002</v>
      </c>
      <c r="O1035">
        <v>2.5350000000000001</v>
      </c>
      <c r="Q1035" s="18">
        <v>0.13733796296296297</v>
      </c>
      <c r="R1035">
        <v>0.35969649999999997</v>
      </c>
      <c r="W1035" s="1" t="s">
        <v>212</v>
      </c>
      <c r="AB1035" t="s">
        <v>84</v>
      </c>
      <c r="AC1035" t="s">
        <v>714</v>
      </c>
    </row>
    <row r="1036" spans="1:49" x14ac:dyDescent="0.25">
      <c r="A1036">
        <v>5</v>
      </c>
      <c r="B1036" t="s">
        <v>230</v>
      </c>
      <c r="C1036" t="s">
        <v>59</v>
      </c>
      <c r="D1036">
        <v>6.3449999999999998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0.38966435185185189</v>
      </c>
      <c r="N1036" s="19">
        <v>6.4647609999999994E-2</v>
      </c>
      <c r="O1036">
        <v>5.944</v>
      </c>
      <c r="Q1036" s="18">
        <v>0.13846064814814815</v>
      </c>
      <c r="R1036" s="19">
        <v>6.8221560000000001E-2</v>
      </c>
      <c r="T1036" s="19"/>
      <c r="U1036" s="19"/>
      <c r="W1036" s="1" t="s">
        <v>212</v>
      </c>
      <c r="AB1036" t="s">
        <v>84</v>
      </c>
      <c r="AC1036" t="s">
        <v>715</v>
      </c>
    </row>
    <row r="1037" spans="1:49" x14ac:dyDescent="0.25">
      <c r="A1037">
        <v>6</v>
      </c>
      <c r="B1037" t="s">
        <v>230</v>
      </c>
      <c r="C1037" t="s">
        <v>58</v>
      </c>
      <c r="D1037">
        <v>8.7720000000000002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0.39041666666666663</v>
      </c>
      <c r="N1037">
        <v>0.1237704</v>
      </c>
      <c r="O1037">
        <v>8.7119999999999997</v>
      </c>
      <c r="Q1037" s="18">
        <v>0.1396412037037037</v>
      </c>
      <c r="R1037" s="19">
        <v>3.538898E-2</v>
      </c>
      <c r="S1037" s="74">
        <v>8.6590000000000007</v>
      </c>
      <c r="T1037" s="19"/>
      <c r="U1037" s="18">
        <v>0.40651620370370373</v>
      </c>
      <c r="V1037" s="19">
        <v>4.552051E-2</v>
      </c>
      <c r="W1037" s="1" t="s">
        <v>212</v>
      </c>
      <c r="AB1037" t="s">
        <v>85</v>
      </c>
      <c r="AC1037" t="s">
        <v>716</v>
      </c>
      <c r="AD1037" s="8">
        <v>43584</v>
      </c>
      <c r="AE1037" s="83">
        <f>AD1037-I1037</f>
        <v>233</v>
      </c>
      <c r="AF1037" t="s">
        <v>177</v>
      </c>
      <c r="AG1037" t="s">
        <v>956</v>
      </c>
      <c r="AN1037" t="s">
        <v>1701</v>
      </c>
      <c r="AV1037" s="8">
        <v>43584</v>
      </c>
      <c r="AW1037">
        <v>0</v>
      </c>
    </row>
    <row r="1038" spans="1:49" x14ac:dyDescent="0.25">
      <c r="A1038">
        <v>7</v>
      </c>
      <c r="B1038" t="s">
        <v>230</v>
      </c>
      <c r="C1038" t="s">
        <v>58</v>
      </c>
      <c r="D1038">
        <v>10.304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0.39143518518518516</v>
      </c>
      <c r="N1038" s="19">
        <v>6.7688979999999996E-2</v>
      </c>
      <c r="O1038">
        <v>10.154</v>
      </c>
      <c r="Q1038" s="18">
        <v>0.14057870370370371</v>
      </c>
      <c r="R1038" s="19">
        <v>6.7594890000000005E-2</v>
      </c>
      <c r="S1038" s="74">
        <v>10.084</v>
      </c>
      <c r="T1038" s="19"/>
      <c r="U1038" s="18">
        <v>0.40761574074074075</v>
      </c>
      <c r="V1038" s="19">
        <v>9.1842679999999996E-2</v>
      </c>
      <c r="W1038" s="1" t="s">
        <v>212</v>
      </c>
      <c r="AB1038" t="s">
        <v>85</v>
      </c>
      <c r="AC1038" t="s">
        <v>717</v>
      </c>
      <c r="AF1038" t="s">
        <v>130</v>
      </c>
    </row>
    <row r="1039" spans="1:49" x14ac:dyDescent="0.25">
      <c r="A1039">
        <v>8</v>
      </c>
      <c r="B1039" t="s">
        <v>230</v>
      </c>
      <c r="C1039" t="s">
        <v>58</v>
      </c>
      <c r="D1039">
        <v>8.7769999999999992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8">
        <v>0.39217592592592593</v>
      </c>
      <c r="N1039" s="19">
        <v>6.9644049999999999E-2</v>
      </c>
      <c r="O1039">
        <v>7.5780000000000003</v>
      </c>
      <c r="Q1039" s="18">
        <v>0.14156250000000001</v>
      </c>
      <c r="R1039" s="19">
        <v>4.5329040000000001E-2</v>
      </c>
      <c r="T1039" s="19"/>
      <c r="U1039" s="19"/>
      <c r="W1039" s="1" t="s">
        <v>212</v>
      </c>
      <c r="X1039" s="8">
        <v>43517</v>
      </c>
      <c r="AB1039" t="s">
        <v>86</v>
      </c>
      <c r="AC1039" t="s">
        <v>718</v>
      </c>
      <c r="AD1039" s="8">
        <v>43593</v>
      </c>
      <c r="AE1039" s="84">
        <f>AD1039-X1039</f>
        <v>76</v>
      </c>
      <c r="AF1039" t="s">
        <v>237</v>
      </c>
      <c r="AG1039" t="s">
        <v>956</v>
      </c>
      <c r="AN1039" t="s">
        <v>1765</v>
      </c>
      <c r="AV1039" s="8">
        <v>43593</v>
      </c>
      <c r="AW1039">
        <v>1</v>
      </c>
    </row>
    <row r="1040" spans="1:49" x14ac:dyDescent="0.25">
      <c r="A1040">
        <v>9</v>
      </c>
      <c r="B1040" t="s">
        <v>230</v>
      </c>
      <c r="C1040" t="s">
        <v>58</v>
      </c>
      <c r="D1040">
        <v>5.1520000000000001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0.39293981481481483</v>
      </c>
      <c r="N1040">
        <v>0.37370199999999998</v>
      </c>
      <c r="O1040">
        <v>5.069</v>
      </c>
      <c r="Q1040" s="18">
        <v>0.14239583333333333</v>
      </c>
      <c r="R1040">
        <v>0.52808200000000005</v>
      </c>
      <c r="W1040" s="1" t="s">
        <v>212</v>
      </c>
      <c r="X1040" s="8">
        <v>43519</v>
      </c>
      <c r="AB1040" t="s">
        <v>86</v>
      </c>
      <c r="AC1040" t="s">
        <v>719</v>
      </c>
      <c r="AD1040" s="8">
        <v>43560</v>
      </c>
      <c r="AE1040" s="84">
        <f>AD1040-X1040</f>
        <v>41</v>
      </c>
      <c r="AF1040" t="s">
        <v>249</v>
      </c>
      <c r="AG1040" t="s">
        <v>956</v>
      </c>
      <c r="AH1040" s="8">
        <v>43560</v>
      </c>
      <c r="AI1040">
        <v>5</v>
      </c>
      <c r="AJ1040">
        <v>1</v>
      </c>
      <c r="AK1040" s="53">
        <v>0.73611111111111116</v>
      </c>
      <c r="AL1040" s="8">
        <v>43563</v>
      </c>
      <c r="AM1040" s="53">
        <v>0.67361111111111116</v>
      </c>
      <c r="AV1040" s="8">
        <v>43563</v>
      </c>
      <c r="AW1040">
        <v>0</v>
      </c>
    </row>
    <row r="1041" spans="1:49" x14ac:dyDescent="0.25">
      <c r="A1041">
        <v>10</v>
      </c>
      <c r="B1041" t="s">
        <v>230</v>
      </c>
      <c r="C1041" t="s">
        <v>59</v>
      </c>
      <c r="D1041">
        <v>3.1989999999999998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0.39376157407407408</v>
      </c>
      <c r="N1041">
        <v>0.39185619999999999</v>
      </c>
      <c r="O1041">
        <v>3.093</v>
      </c>
      <c r="Q1041" s="18">
        <v>0.14349537037037038</v>
      </c>
      <c r="R1041">
        <v>0.34544859999999999</v>
      </c>
      <c r="S1041" s="74">
        <v>2.9660000000000002</v>
      </c>
      <c r="U1041" s="18">
        <v>0.4085300925925926</v>
      </c>
      <c r="V1041">
        <v>0.38952949999999997</v>
      </c>
      <c r="W1041" s="1" t="s">
        <v>212</v>
      </c>
      <c r="AB1041" t="s">
        <v>85</v>
      </c>
      <c r="AC1041" t="s">
        <v>720</v>
      </c>
      <c r="AF1041" t="s">
        <v>125</v>
      </c>
    </row>
    <row r="1042" spans="1:49" x14ac:dyDescent="0.25">
      <c r="A1042">
        <v>11</v>
      </c>
      <c r="B1042" t="s">
        <v>230</v>
      </c>
      <c r="C1042" t="s">
        <v>58</v>
      </c>
      <c r="D1042">
        <v>7.6760000000000002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0.39461805555555557</v>
      </c>
      <c r="N1042">
        <v>0.1216961</v>
      </c>
      <c r="O1042">
        <v>7.6280000000000001</v>
      </c>
      <c r="Q1042" s="18">
        <v>0.14466435185185186</v>
      </c>
      <c r="R1042">
        <v>0.49454769999999998</v>
      </c>
      <c r="S1042" s="74">
        <v>3.2120000000000002</v>
      </c>
      <c r="U1042" s="18">
        <v>0.40932870370370367</v>
      </c>
      <c r="V1042" s="19">
        <v>9.0038380000000001E-3</v>
      </c>
      <c r="W1042" s="1" t="s">
        <v>212</v>
      </c>
      <c r="AB1042" t="s">
        <v>85</v>
      </c>
      <c r="AC1042" t="s">
        <v>721</v>
      </c>
      <c r="AF1042" t="s">
        <v>159</v>
      </c>
    </row>
    <row r="1043" spans="1:49" x14ac:dyDescent="0.25">
      <c r="A1043">
        <v>12</v>
      </c>
      <c r="B1043" t="s">
        <v>230</v>
      </c>
      <c r="C1043" t="s">
        <v>58</v>
      </c>
      <c r="D1043">
        <v>4.6929999999999996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0.395474537037037</v>
      </c>
      <c r="N1043" s="19">
        <v>5.6496449999999997E-2</v>
      </c>
      <c r="O1043">
        <v>4.6539999999999999</v>
      </c>
      <c r="Q1043" s="18">
        <v>0.14563657407407407</v>
      </c>
      <c r="R1043" s="19">
        <v>1.9581439999999999E-2</v>
      </c>
      <c r="T1043" s="19"/>
      <c r="U1043" s="19"/>
      <c r="W1043" s="1" t="s">
        <v>212</v>
      </c>
      <c r="AB1043" t="s">
        <v>84</v>
      </c>
      <c r="AC1043" t="s">
        <v>722</v>
      </c>
    </row>
    <row r="1044" spans="1:49" x14ac:dyDescent="0.25">
      <c r="A1044">
        <v>13</v>
      </c>
      <c r="B1044" t="s">
        <v>230</v>
      </c>
      <c r="C1044" t="s">
        <v>58</v>
      </c>
      <c r="D1044">
        <v>8.2270000000000003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0.39643518518518522</v>
      </c>
      <c r="N1044" s="19">
        <v>5.0329440000000003E-2</v>
      </c>
      <c r="O1044">
        <v>8.1679999999999993</v>
      </c>
      <c r="Q1044" s="18">
        <v>0.14648148148148146</v>
      </c>
      <c r="R1044" s="19">
        <v>3.0850539999999999E-2</v>
      </c>
      <c r="T1044" s="19"/>
      <c r="U1044" s="19"/>
      <c r="W1044" s="1" t="s">
        <v>212</v>
      </c>
      <c r="AB1044" t="s">
        <v>84</v>
      </c>
      <c r="AC1044" t="s">
        <v>723</v>
      </c>
    </row>
    <row r="1045" spans="1:49" x14ac:dyDescent="0.25">
      <c r="A1045">
        <v>14</v>
      </c>
      <c r="B1045" t="s">
        <v>230</v>
      </c>
      <c r="C1045" t="s">
        <v>59</v>
      </c>
      <c r="D1045">
        <v>6.5209999999999999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0.39717592592592593</v>
      </c>
      <c r="N1045" s="19">
        <v>7.7695219999999995E-2</v>
      </c>
      <c r="O1045">
        <v>6.04</v>
      </c>
      <c r="Q1045" s="18">
        <v>0.14712962962962964</v>
      </c>
      <c r="R1045" s="19">
        <v>4.2812969999999999E-2</v>
      </c>
      <c r="T1045" s="19"/>
      <c r="U1045" s="19"/>
      <c r="W1045" s="1" t="s">
        <v>212</v>
      </c>
      <c r="X1045" s="8">
        <v>43519</v>
      </c>
      <c r="AB1045" t="s">
        <v>86</v>
      </c>
      <c r="AC1045" t="s">
        <v>724</v>
      </c>
      <c r="AD1045" s="8">
        <v>43577</v>
      </c>
      <c r="AE1045" s="84">
        <v>58</v>
      </c>
      <c r="AF1045" t="s">
        <v>157</v>
      </c>
      <c r="AG1045" t="s">
        <v>956</v>
      </c>
      <c r="AH1045" s="8">
        <v>43577</v>
      </c>
      <c r="AI1045">
        <v>10</v>
      </c>
      <c r="AJ1045">
        <v>1</v>
      </c>
      <c r="AK1045" s="53">
        <v>0.90972222222222221</v>
      </c>
      <c r="AL1045" s="8">
        <v>43587</v>
      </c>
      <c r="AM1045" s="53">
        <v>0.84027777777777779</v>
      </c>
      <c r="AN1045" t="s">
        <v>1895</v>
      </c>
      <c r="AO1045">
        <v>6</v>
      </c>
      <c r="AP1045">
        <v>30</v>
      </c>
      <c r="AQ1045" s="8">
        <v>43622</v>
      </c>
      <c r="AR1045" s="53">
        <v>0.83333333333333337</v>
      </c>
    </row>
    <row r="1046" spans="1:49" x14ac:dyDescent="0.25">
      <c r="A1046">
        <v>15</v>
      </c>
      <c r="B1046" t="s">
        <v>230</v>
      </c>
      <c r="C1046" t="s">
        <v>58</v>
      </c>
      <c r="D1046">
        <v>6.4059999999999997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0.39806712962962965</v>
      </c>
      <c r="N1046" s="19">
        <v>8.1830490000000006E-2</v>
      </c>
      <c r="O1046">
        <v>6.1619999999999999</v>
      </c>
      <c r="Q1046" s="18">
        <v>0.14789351851851854</v>
      </c>
      <c r="R1046" s="19">
        <v>5.1153049999999999E-2</v>
      </c>
      <c r="T1046" s="19"/>
      <c r="U1046" s="19"/>
      <c r="W1046" s="1" t="s">
        <v>212</v>
      </c>
      <c r="AB1046" t="s">
        <v>84</v>
      </c>
      <c r="AC1046" t="s">
        <v>725</v>
      </c>
    </row>
    <row r="1047" spans="1:49" x14ac:dyDescent="0.25">
      <c r="A1047">
        <v>16</v>
      </c>
      <c r="B1047" t="s">
        <v>230</v>
      </c>
      <c r="C1047" t="s">
        <v>58</v>
      </c>
      <c r="D1047">
        <v>6.9939999999999998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0.39872685185185186</v>
      </c>
      <c r="N1047" s="19">
        <v>7.4962589999999996E-2</v>
      </c>
      <c r="O1047">
        <v>6.9690000000000003</v>
      </c>
      <c r="Q1047" s="18">
        <v>0.14850694444444446</v>
      </c>
      <c r="R1047" s="19">
        <v>2.286345E-2</v>
      </c>
      <c r="T1047" s="19"/>
      <c r="U1047" s="19"/>
      <c r="W1047" s="1" t="s">
        <v>212</v>
      </c>
      <c r="AB1047" t="s">
        <v>85</v>
      </c>
      <c r="AC1047" t="s">
        <v>726</v>
      </c>
      <c r="AF1047" t="s">
        <v>243</v>
      </c>
    </row>
    <row r="1048" spans="1:49" x14ac:dyDescent="0.25">
      <c r="A1048">
        <v>17</v>
      </c>
      <c r="B1048" t="s">
        <v>230</v>
      </c>
      <c r="C1048" t="s">
        <v>59</v>
      </c>
      <c r="D1048">
        <v>7.6529999999999996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0.39951388888888889</v>
      </c>
      <c r="N1048" s="19">
        <v>6.2480430000000003E-2</v>
      </c>
      <c r="O1048">
        <v>7.3609999999999998</v>
      </c>
      <c r="Q1048" s="18">
        <v>0.1492361111111111</v>
      </c>
      <c r="R1048" s="19">
        <v>3.7739549999999997E-2</v>
      </c>
      <c r="S1048" s="74">
        <v>6.9320000000000004</v>
      </c>
      <c r="T1048" s="19"/>
      <c r="U1048" s="18">
        <v>0.41033564814814816</v>
      </c>
      <c r="V1048" s="19">
        <v>4.0442119999999998E-2</v>
      </c>
      <c r="W1048" s="1" t="s">
        <v>212</v>
      </c>
      <c r="AB1048" t="s">
        <v>84</v>
      </c>
      <c r="AC1048" t="s">
        <v>727</v>
      </c>
    </row>
    <row r="1049" spans="1:49" x14ac:dyDescent="0.25">
      <c r="A1049">
        <v>18</v>
      </c>
      <c r="B1049" t="s">
        <v>230</v>
      </c>
      <c r="C1049" t="s">
        <v>58</v>
      </c>
      <c r="D1049">
        <v>6.0330000000000004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0.40034722222222219</v>
      </c>
      <c r="N1049" s="19">
        <v>5.5404040000000002E-2</v>
      </c>
      <c r="O1049">
        <v>5.7240000000000002</v>
      </c>
      <c r="Q1049" s="18">
        <v>0.15042824074074074</v>
      </c>
      <c r="R1049" s="19">
        <v>4.1007309999999998E-2</v>
      </c>
      <c r="T1049" s="19"/>
      <c r="U1049" s="19"/>
      <c r="W1049" s="1" t="s">
        <v>212</v>
      </c>
      <c r="X1049" s="8">
        <v>43519</v>
      </c>
      <c r="AB1049" t="s">
        <v>86</v>
      </c>
      <c r="AC1049" t="s">
        <v>728</v>
      </c>
      <c r="AD1049" s="8">
        <v>43579</v>
      </c>
      <c r="AE1049" s="84">
        <v>60</v>
      </c>
      <c r="AF1049" t="s">
        <v>238</v>
      </c>
      <c r="AG1049" t="s">
        <v>956</v>
      </c>
      <c r="AH1049" s="8">
        <v>43579</v>
      </c>
      <c r="AI1049">
        <v>19</v>
      </c>
      <c r="AJ1049">
        <v>1</v>
      </c>
      <c r="AK1049" s="53">
        <v>0.72222222222222221</v>
      </c>
      <c r="AL1049" s="8">
        <v>43587</v>
      </c>
      <c r="AM1049" s="53">
        <v>0.84027777777777779</v>
      </c>
      <c r="AO1049">
        <v>3</v>
      </c>
      <c r="AP1049">
        <v>2</v>
      </c>
      <c r="AQ1049" s="8">
        <v>43587</v>
      </c>
      <c r="AR1049" s="53">
        <v>0.84027777777777779</v>
      </c>
      <c r="AS1049" s="8">
        <v>43614</v>
      </c>
      <c r="AT1049" s="53">
        <v>0.83333333333333337</v>
      </c>
      <c r="AU1049" t="s">
        <v>1765</v>
      </c>
      <c r="AV1049" s="8">
        <v>43614</v>
      </c>
      <c r="AW1049">
        <v>1</v>
      </c>
    </row>
    <row r="1050" spans="1:49" x14ac:dyDescent="0.25">
      <c r="A1050">
        <v>19</v>
      </c>
      <c r="B1050" t="s">
        <v>230</v>
      </c>
      <c r="C1050" t="s">
        <v>58</v>
      </c>
      <c r="D1050">
        <v>6.9660000000000002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0.40111111111111114</v>
      </c>
      <c r="N1050" s="19">
        <v>4.8383839999999997E-2</v>
      </c>
      <c r="O1050">
        <v>6.915</v>
      </c>
      <c r="Q1050" s="18">
        <v>0.15119212962962963</v>
      </c>
      <c r="R1050" s="19">
        <v>6.8838070000000001E-2</v>
      </c>
      <c r="T1050" s="19"/>
      <c r="U1050" s="19"/>
      <c r="W1050" s="1" t="s">
        <v>212</v>
      </c>
      <c r="X1050" s="8">
        <v>43519</v>
      </c>
      <c r="AB1050" t="s">
        <v>86</v>
      </c>
      <c r="AC1050" t="s">
        <v>729</v>
      </c>
      <c r="AD1050" s="8">
        <v>43564</v>
      </c>
      <c r="AE1050" s="84">
        <v>45</v>
      </c>
      <c r="AF1050" t="s">
        <v>140</v>
      </c>
      <c r="AG1050" t="s">
        <v>956</v>
      </c>
      <c r="AH1050" s="8">
        <v>43564</v>
      </c>
      <c r="AI1050">
        <v>24</v>
      </c>
      <c r="AJ1050">
        <v>2</v>
      </c>
      <c r="AK1050" s="53">
        <v>0.75347222222222221</v>
      </c>
      <c r="AL1050" s="8">
        <v>43572</v>
      </c>
      <c r="AM1050" s="53">
        <v>0.86458333333333337</v>
      </c>
      <c r="AO1050">
        <v>5</v>
      </c>
      <c r="AP1050">
        <v>11</v>
      </c>
      <c r="AQ1050" s="8">
        <v>43572</v>
      </c>
      <c r="AR1050" s="53">
        <v>0.86458333333333337</v>
      </c>
      <c r="AS1050" s="8">
        <v>43611</v>
      </c>
      <c r="AT1050" s="53">
        <v>0.84027777777777779</v>
      </c>
      <c r="AU1050" t="s">
        <v>1764</v>
      </c>
      <c r="AV1050" s="8">
        <v>43611</v>
      </c>
      <c r="AW1050">
        <v>0</v>
      </c>
    </row>
    <row r="1051" spans="1:49" x14ac:dyDescent="0.25">
      <c r="A1051">
        <v>20</v>
      </c>
      <c r="B1051" t="s">
        <v>230</v>
      </c>
      <c r="C1051" t="s">
        <v>58</v>
      </c>
      <c r="D1051">
        <v>5.3920000000000003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0.40180555555555553</v>
      </c>
      <c r="N1051">
        <v>0.48377959999999998</v>
      </c>
      <c r="O1051">
        <v>5.2919999999999998</v>
      </c>
      <c r="Q1051" s="18">
        <v>0.15189814814814814</v>
      </c>
      <c r="R1051">
        <v>0.42248479999999999</v>
      </c>
      <c r="W1051" s="1" t="s">
        <v>212</v>
      </c>
      <c r="AB1051" t="s">
        <v>86</v>
      </c>
      <c r="AC1051" t="s">
        <v>730</v>
      </c>
      <c r="AF1051" t="s">
        <v>303</v>
      </c>
    </row>
    <row r="1052" spans="1:49" x14ac:dyDescent="0.25">
      <c r="A1052">
        <v>21</v>
      </c>
      <c r="B1052" t="s">
        <v>230</v>
      </c>
      <c r="C1052" t="s">
        <v>58</v>
      </c>
      <c r="D1052">
        <v>7.508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0.40263888888888894</v>
      </c>
      <c r="N1052" s="19">
        <v>5.4492539999999999E-2</v>
      </c>
      <c r="O1052">
        <v>7.4740000000000002</v>
      </c>
      <c r="Q1052" s="18">
        <v>0.15275462962962963</v>
      </c>
      <c r="R1052" s="19">
        <v>3.8323740000000002E-2</v>
      </c>
      <c r="T1052" s="19"/>
      <c r="U1052" s="19"/>
      <c r="W1052" s="1" t="s">
        <v>212</v>
      </c>
      <c r="X1052" s="8">
        <v>43519</v>
      </c>
      <c r="AB1052" t="s">
        <v>86</v>
      </c>
      <c r="AC1052" t="s">
        <v>731</v>
      </c>
      <c r="AD1052" s="8">
        <v>43580</v>
      </c>
      <c r="AE1052" s="84">
        <v>61</v>
      </c>
      <c r="AF1052" t="s">
        <v>163</v>
      </c>
      <c r="AG1052" t="s">
        <v>956</v>
      </c>
      <c r="AH1052" s="8">
        <v>43580</v>
      </c>
      <c r="AI1052">
        <v>22</v>
      </c>
      <c r="AJ1052">
        <v>2</v>
      </c>
      <c r="AK1052" s="53">
        <v>0.82986111111111116</v>
      </c>
      <c r="AL1052" s="8">
        <v>43592</v>
      </c>
      <c r="AM1052" s="53">
        <v>0.8125</v>
      </c>
    </row>
    <row r="1053" spans="1:49" x14ac:dyDescent="0.25">
      <c r="A1053">
        <v>22</v>
      </c>
      <c r="B1053" t="s">
        <v>230</v>
      </c>
      <c r="C1053" t="s">
        <v>58</v>
      </c>
      <c r="D1053">
        <v>6.6390000000000002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0.40342592592592591</v>
      </c>
      <c r="N1053" s="19">
        <v>7.0734630000000007E-2</v>
      </c>
      <c r="O1053">
        <v>6.5780000000000003</v>
      </c>
      <c r="Q1053" s="18">
        <v>0.1534837962962963</v>
      </c>
      <c r="R1053" s="19">
        <v>6.0473840000000001E-2</v>
      </c>
      <c r="T1053" s="19"/>
      <c r="U1053" s="19"/>
      <c r="W1053" s="1" t="s">
        <v>212</v>
      </c>
      <c r="X1053" s="8">
        <v>43519</v>
      </c>
      <c r="AB1053" t="s">
        <v>86</v>
      </c>
      <c r="AC1053" t="s">
        <v>732</v>
      </c>
      <c r="AD1053" s="8">
        <v>43584</v>
      </c>
      <c r="AE1053" s="84">
        <f>AD1053-X1053</f>
        <v>65</v>
      </c>
      <c r="AF1053" t="s">
        <v>305</v>
      </c>
      <c r="AG1053" t="s">
        <v>956</v>
      </c>
      <c r="AH1053" s="8">
        <v>43584</v>
      </c>
      <c r="AI1053">
        <v>2</v>
      </c>
      <c r="AJ1053">
        <v>1</v>
      </c>
      <c r="AK1053" s="53">
        <v>0.6875</v>
      </c>
      <c r="AL1053" s="8">
        <v>43592</v>
      </c>
      <c r="AM1053" s="53">
        <v>0.8125</v>
      </c>
      <c r="AN1053" t="s">
        <v>1942</v>
      </c>
      <c r="AO1053">
        <v>7</v>
      </c>
      <c r="AP1053">
        <v>2</v>
      </c>
      <c r="AQ1053" s="8">
        <v>43592</v>
      </c>
      <c r="AR1053" s="53">
        <v>0.83333333333333337</v>
      </c>
      <c r="AS1053" s="8">
        <v>43598</v>
      </c>
      <c r="AT1053" s="53">
        <v>0.84027777777777779</v>
      </c>
      <c r="AV1053" s="8">
        <v>43598</v>
      </c>
      <c r="AW1053">
        <v>0</v>
      </c>
    </row>
    <row r="1054" spans="1:49" x14ac:dyDescent="0.25">
      <c r="A1054">
        <v>23</v>
      </c>
      <c r="B1054" t="s">
        <v>230</v>
      </c>
      <c r="C1054" t="s">
        <v>58</v>
      </c>
      <c r="D1054">
        <v>4.4279999999999999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0.40421296296296294</v>
      </c>
      <c r="N1054">
        <v>0.32921420000000001</v>
      </c>
      <c r="O1054">
        <v>4.359</v>
      </c>
      <c r="Q1054" s="18">
        <v>0.15416666666666667</v>
      </c>
      <c r="R1054" s="19">
        <v>3.7063169999999999E-2</v>
      </c>
      <c r="T1054" s="19"/>
      <c r="U1054" s="19"/>
      <c r="W1054" s="1" t="s">
        <v>212</v>
      </c>
      <c r="AB1054" t="s">
        <v>84</v>
      </c>
      <c r="AC1054" t="s">
        <v>733</v>
      </c>
    </row>
    <row r="1055" spans="1:49" x14ac:dyDescent="0.25">
      <c r="A1055">
        <v>24</v>
      </c>
      <c r="B1055" t="s">
        <v>230</v>
      </c>
      <c r="C1055" t="s">
        <v>58</v>
      </c>
      <c r="D1055">
        <v>7.234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0.40501157407407407</v>
      </c>
      <c r="N1055" s="19">
        <v>9.3297779999999997E-2</v>
      </c>
      <c r="O1055">
        <v>7.157</v>
      </c>
      <c r="Q1055" s="18">
        <v>0.16954861111111111</v>
      </c>
      <c r="R1055" s="19">
        <v>6.3298969999999996E-2</v>
      </c>
      <c r="T1055" s="19"/>
      <c r="U1055" s="19"/>
      <c r="W1055" s="1" t="s">
        <v>212</v>
      </c>
      <c r="AB1055" t="s">
        <v>84</v>
      </c>
      <c r="AC1055" t="s">
        <v>734</v>
      </c>
    </row>
    <row r="1056" spans="1:49" x14ac:dyDescent="0.25">
      <c r="A1056">
        <v>25</v>
      </c>
      <c r="B1056" t="s">
        <v>230</v>
      </c>
      <c r="C1056" t="s">
        <v>58</v>
      </c>
      <c r="D1056">
        <v>8.0739999999999998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7000</v>
      </c>
      <c r="M1056" s="18">
        <v>0.40596064814814814</v>
      </c>
      <c r="N1056" s="19">
        <v>5.9871340000000002E-2</v>
      </c>
      <c r="O1056">
        <v>8.0410000000000004</v>
      </c>
      <c r="Q1056" s="18">
        <v>0.17040509259259259</v>
      </c>
      <c r="R1056" s="19">
        <v>3.2576130000000002E-2</v>
      </c>
      <c r="T1056" s="19"/>
      <c r="U1056" s="19"/>
      <c r="W1056" s="1" t="s">
        <v>212</v>
      </c>
      <c r="AB1056" t="s">
        <v>84</v>
      </c>
      <c r="AC1056" t="s">
        <v>735</v>
      </c>
    </row>
    <row r="1057" spans="1:49" x14ac:dyDescent="0.25">
      <c r="A1057">
        <v>26</v>
      </c>
      <c r="B1057" t="s">
        <v>230</v>
      </c>
      <c r="C1057" t="s">
        <v>58</v>
      </c>
      <c r="D1057">
        <v>7.0670000000000002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0.40673611111111113</v>
      </c>
      <c r="N1057" s="19">
        <v>9.1106820000000005E-2</v>
      </c>
      <c r="O1057">
        <v>6.9279999999999999</v>
      </c>
      <c r="Q1057" s="18">
        <v>0.17108796296296294</v>
      </c>
      <c r="R1057" s="19">
        <v>6.7977120000000002E-2</v>
      </c>
      <c r="S1057" s="74">
        <v>6.7750000000000004</v>
      </c>
      <c r="T1057" s="19"/>
      <c r="U1057" s="18">
        <v>0.41113425925925928</v>
      </c>
      <c r="V1057" s="19">
        <v>7.2779490000000002E-2</v>
      </c>
      <c r="W1057" s="1" t="s">
        <v>212</v>
      </c>
      <c r="AB1057" t="s">
        <v>85</v>
      </c>
      <c r="AC1057" t="s">
        <v>736</v>
      </c>
      <c r="AF1057" t="s">
        <v>137</v>
      </c>
    </row>
    <row r="1058" spans="1:49" x14ac:dyDescent="0.25">
      <c r="A1058">
        <v>27</v>
      </c>
      <c r="B1058" t="s">
        <v>230</v>
      </c>
      <c r="C1058" t="s">
        <v>58</v>
      </c>
      <c r="D1058">
        <v>6.327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0.40747685185185184</v>
      </c>
      <c r="N1058" s="19">
        <v>7.4969049999999995E-2</v>
      </c>
      <c r="O1058">
        <v>6.2720000000000002</v>
      </c>
      <c r="Q1058" s="18">
        <v>0.17182870370370371</v>
      </c>
      <c r="R1058" s="19">
        <v>3.7571889999999997E-2</v>
      </c>
      <c r="T1058" s="19"/>
      <c r="U1058" s="19"/>
      <c r="W1058" s="1" t="s">
        <v>212</v>
      </c>
      <c r="X1058" s="8">
        <v>43519</v>
      </c>
      <c r="AB1058" t="s">
        <v>86</v>
      </c>
      <c r="AC1058" t="s">
        <v>737</v>
      </c>
      <c r="AD1058" s="8">
        <v>43576</v>
      </c>
      <c r="AE1058" s="84">
        <f>AD1058-X1058</f>
        <v>57</v>
      </c>
      <c r="AF1058" t="s">
        <v>121</v>
      </c>
      <c r="AG1058" t="s">
        <v>956</v>
      </c>
      <c r="AH1058" s="8">
        <v>43580</v>
      </c>
      <c r="AI1058">
        <v>1</v>
      </c>
      <c r="AJ1058">
        <v>2</v>
      </c>
      <c r="AK1058" s="53">
        <v>0.83333333333333337</v>
      </c>
      <c r="AL1058" s="8">
        <v>43592</v>
      </c>
      <c r="AM1058" s="53">
        <v>0.8125</v>
      </c>
      <c r="AN1058" t="s">
        <v>1940</v>
      </c>
      <c r="AO1058">
        <v>6</v>
      </c>
      <c r="AP1058">
        <v>29</v>
      </c>
      <c r="AQ1058" s="8">
        <v>43622</v>
      </c>
      <c r="AR1058" s="53">
        <v>0.83333333333333337</v>
      </c>
    </row>
    <row r="1059" spans="1:49" x14ac:dyDescent="0.25">
      <c r="A1059">
        <v>28</v>
      </c>
      <c r="B1059" t="s">
        <v>230</v>
      </c>
      <c r="C1059" t="s">
        <v>58</v>
      </c>
      <c r="D1059">
        <v>3.657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0.40841435185185188</v>
      </c>
      <c r="N1059">
        <v>0.2690111</v>
      </c>
      <c r="O1059">
        <v>3.1739999999999999</v>
      </c>
      <c r="Q1059" s="18">
        <v>0.17271990740740739</v>
      </c>
      <c r="R1059">
        <v>0.2293914</v>
      </c>
      <c r="S1059" s="74">
        <v>2.6760000000000002</v>
      </c>
      <c r="U1059" s="18">
        <v>0.41200231481481481</v>
      </c>
      <c r="V1059">
        <v>0.25345240000000002</v>
      </c>
      <c r="W1059" s="1" t="s">
        <v>212</v>
      </c>
      <c r="AB1059" t="s">
        <v>85</v>
      </c>
      <c r="AC1059" t="s">
        <v>738</v>
      </c>
      <c r="AF1059" t="s">
        <v>248</v>
      </c>
    </row>
    <row r="1060" spans="1:49" x14ac:dyDescent="0.25">
      <c r="A1060">
        <v>29</v>
      </c>
      <c r="B1060" t="s">
        <v>230</v>
      </c>
      <c r="C1060" t="s">
        <v>58</v>
      </c>
      <c r="D1060">
        <v>7.2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0.40920138888888885</v>
      </c>
      <c r="N1060" s="19">
        <v>7.4936610000000001E-2</v>
      </c>
      <c r="O1060">
        <v>7.1539999999999999</v>
      </c>
      <c r="Q1060" s="18">
        <v>0.17355324074074074</v>
      </c>
      <c r="R1060">
        <v>3.8705700000000003E-2</v>
      </c>
      <c r="W1060" s="1" t="s">
        <v>212</v>
      </c>
      <c r="X1060" s="8">
        <v>43519</v>
      </c>
      <c r="AB1060" t="s">
        <v>86</v>
      </c>
      <c r="AC1060" t="s">
        <v>739</v>
      </c>
      <c r="AD1060" s="8">
        <v>43561</v>
      </c>
      <c r="AE1060" s="84">
        <v>42</v>
      </c>
      <c r="AF1060" t="s">
        <v>169</v>
      </c>
      <c r="AG1060" t="s">
        <v>956</v>
      </c>
      <c r="AN1060" t="s">
        <v>1852</v>
      </c>
      <c r="AV1060" s="8">
        <v>43563</v>
      </c>
      <c r="AW1060">
        <v>0</v>
      </c>
    </row>
    <row r="1061" spans="1:49" x14ac:dyDescent="0.25">
      <c r="A1061">
        <v>30</v>
      </c>
      <c r="B1061" t="s">
        <v>230</v>
      </c>
      <c r="C1061" t="s">
        <v>58</v>
      </c>
      <c r="D1061">
        <v>7.31</v>
      </c>
      <c r="G1061" s="1" t="s">
        <v>87</v>
      </c>
      <c r="H1061" s="1" t="s">
        <v>80</v>
      </c>
      <c r="I1061" s="1" t="s">
        <v>70</v>
      </c>
      <c r="J1061">
        <v>24</v>
      </c>
      <c r="K1061" t="s">
        <v>60</v>
      </c>
      <c r="L1061">
        <v>7000</v>
      </c>
      <c r="M1061" s="18">
        <v>0.40993055555555552</v>
      </c>
      <c r="N1061" s="19">
        <v>9.009578E-2</v>
      </c>
      <c r="O1061">
        <v>7.274</v>
      </c>
      <c r="Q1061" s="18">
        <v>0.17438657407407407</v>
      </c>
      <c r="R1061" s="19">
        <v>6.2800030000000007E-2</v>
      </c>
      <c r="S1061" s="74">
        <v>7.2329999999999997</v>
      </c>
      <c r="T1061" s="19"/>
      <c r="U1061" s="18">
        <v>0.4131481481481481</v>
      </c>
      <c r="V1061" s="19">
        <v>9.456966E-2</v>
      </c>
      <c r="W1061" s="1" t="s">
        <v>212</v>
      </c>
      <c r="AB1061" t="s">
        <v>85</v>
      </c>
      <c r="AC1061" t="s">
        <v>740</v>
      </c>
      <c r="AF1061" t="s">
        <v>122</v>
      </c>
    </row>
    <row r="1062" spans="1:49" x14ac:dyDescent="0.25">
      <c r="A1062">
        <v>31</v>
      </c>
      <c r="B1062" t="s">
        <v>230</v>
      </c>
      <c r="C1062" t="s">
        <v>58</v>
      </c>
      <c r="D1062">
        <v>6.8049999999999997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0.41104166666666669</v>
      </c>
      <c r="N1062" s="19">
        <v>7.5274859999999999E-2</v>
      </c>
      <c r="O1062">
        <v>6.7649999999999997</v>
      </c>
      <c r="Q1062" s="18">
        <v>0.17532407407407405</v>
      </c>
      <c r="R1062" s="19">
        <v>3.5981880000000001E-2</v>
      </c>
      <c r="T1062" s="19"/>
      <c r="U1062" s="19"/>
      <c r="W1062" s="1" t="s">
        <v>212</v>
      </c>
      <c r="X1062" s="8">
        <v>43519</v>
      </c>
      <c r="AB1062" t="s">
        <v>86</v>
      </c>
      <c r="AC1062" t="s">
        <v>741</v>
      </c>
      <c r="AD1062" s="8">
        <v>43573</v>
      </c>
      <c r="AE1062" s="84">
        <f>AD1062-X1062</f>
        <v>54</v>
      </c>
      <c r="AF1062" t="s">
        <v>134</v>
      </c>
      <c r="AG1062" t="s">
        <v>956</v>
      </c>
      <c r="AH1062" s="8">
        <v>43573</v>
      </c>
      <c r="AI1062">
        <v>30</v>
      </c>
      <c r="AJ1062">
        <v>1</v>
      </c>
      <c r="AK1062" s="53">
        <v>0.80902777777777779</v>
      </c>
      <c r="AL1062" s="8">
        <v>43583</v>
      </c>
      <c r="AM1062" s="53">
        <v>0.84027777777777779</v>
      </c>
      <c r="AO1062">
        <v>6</v>
      </c>
      <c r="AP1062">
        <v>29</v>
      </c>
      <c r="AQ1062" s="8">
        <v>43583</v>
      </c>
      <c r="AR1062" s="53">
        <v>0.84027777777777779</v>
      </c>
      <c r="AS1062" s="8">
        <v>43611</v>
      </c>
      <c r="AT1062" s="53">
        <v>0.84027777777777779</v>
      </c>
      <c r="AU1062" t="s">
        <v>1765</v>
      </c>
      <c r="AV1062" s="8">
        <v>43611</v>
      </c>
      <c r="AW1062">
        <v>1</v>
      </c>
    </row>
    <row r="1063" spans="1:49" x14ac:dyDescent="0.25">
      <c r="A1063">
        <v>32</v>
      </c>
      <c r="B1063" t="s">
        <v>230</v>
      </c>
      <c r="C1063" t="s">
        <v>58</v>
      </c>
      <c r="D1063">
        <v>8.7680000000000007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0.41177083333333336</v>
      </c>
      <c r="N1063" s="19">
        <v>8.6463960000000006E-2</v>
      </c>
      <c r="O1063">
        <v>8.6769999999999996</v>
      </c>
      <c r="Q1063" s="18">
        <v>0.17612268518518517</v>
      </c>
      <c r="R1063" s="19">
        <v>7.8652479999999997E-2</v>
      </c>
      <c r="T1063" s="19"/>
      <c r="U1063" s="19"/>
      <c r="W1063" s="1" t="s">
        <v>212</v>
      </c>
      <c r="AB1063" t="s">
        <v>84</v>
      </c>
      <c r="AC1063" t="s">
        <v>742</v>
      </c>
    </row>
    <row r="1064" spans="1:49" x14ac:dyDescent="0.25">
      <c r="A1064">
        <v>33</v>
      </c>
      <c r="B1064" t="s">
        <v>230</v>
      </c>
      <c r="C1064" t="s">
        <v>58</v>
      </c>
      <c r="D1064">
        <v>7.1929999999999996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0.41273148148148148</v>
      </c>
      <c r="N1064" s="19">
        <v>7.8758170000000002E-2</v>
      </c>
      <c r="O1064">
        <v>7.0650000000000004</v>
      </c>
      <c r="Q1064" s="18">
        <v>0.17703703703703702</v>
      </c>
      <c r="R1064">
        <v>2.6046099999999999E-2</v>
      </c>
      <c r="S1064" s="74">
        <v>7.0069999999999997</v>
      </c>
      <c r="U1064" s="18">
        <v>0.41396990740740741</v>
      </c>
      <c r="V1064" s="19">
        <v>3.3157359999999997E-2</v>
      </c>
      <c r="W1064" s="1" t="s">
        <v>212</v>
      </c>
      <c r="AB1064" t="s">
        <v>85</v>
      </c>
      <c r="AC1064" t="s">
        <v>743</v>
      </c>
      <c r="AF1064" t="s">
        <v>244</v>
      </c>
    </row>
    <row r="1065" spans="1:49" x14ac:dyDescent="0.25">
      <c r="A1065">
        <v>34</v>
      </c>
      <c r="B1065" t="s">
        <v>230</v>
      </c>
      <c r="C1065" t="s">
        <v>58</v>
      </c>
      <c r="D1065">
        <v>6.52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0.41363425925925923</v>
      </c>
      <c r="N1065" s="19">
        <v>9.1868320000000003E-2</v>
      </c>
      <c r="O1065">
        <v>6.4749999999999996</v>
      </c>
      <c r="Q1065" s="18">
        <v>0.17778935185185185</v>
      </c>
      <c r="R1065" s="19">
        <v>3.8316059999999999E-2</v>
      </c>
      <c r="T1065" s="19"/>
      <c r="U1065" s="19"/>
      <c r="W1065" s="1" t="s">
        <v>212</v>
      </c>
      <c r="AB1065" t="s">
        <v>84</v>
      </c>
      <c r="AC1065" t="s">
        <v>744</v>
      </c>
    </row>
    <row r="1066" spans="1:49" x14ac:dyDescent="0.25">
      <c r="A1066">
        <v>35</v>
      </c>
      <c r="B1066" t="s">
        <v>230</v>
      </c>
      <c r="C1066" t="s">
        <v>58</v>
      </c>
      <c r="D1066">
        <v>4.0270000000000001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7000</v>
      </c>
      <c r="M1066" s="18">
        <v>0.41439814814814818</v>
      </c>
      <c r="N1066">
        <v>0.30310769999999998</v>
      </c>
      <c r="O1066">
        <v>3.9529999999999998</v>
      </c>
      <c r="Q1066" s="18">
        <v>0.17851851851851852</v>
      </c>
      <c r="R1066">
        <v>0.26570769999999999</v>
      </c>
      <c r="W1066" s="1" t="s">
        <v>212</v>
      </c>
      <c r="AB1066" t="s">
        <v>84</v>
      </c>
      <c r="AC1066" t="s">
        <v>745</v>
      </c>
    </row>
    <row r="1067" spans="1:49" x14ac:dyDescent="0.25">
      <c r="A1067">
        <v>36</v>
      </c>
      <c r="B1067" t="s">
        <v>230</v>
      </c>
      <c r="C1067" t="s">
        <v>58</v>
      </c>
      <c r="D1067">
        <v>6.3929999999999998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0.4152777777777778</v>
      </c>
      <c r="N1067" s="19">
        <v>6.4114069999999995E-2</v>
      </c>
      <c r="O1067">
        <v>6.383</v>
      </c>
      <c r="Q1067" s="18">
        <v>0.17930555555555558</v>
      </c>
      <c r="R1067" s="19">
        <v>3.2625309999999998E-2</v>
      </c>
      <c r="T1067" s="19"/>
      <c r="U1067" s="19"/>
      <c r="W1067" s="1" t="s">
        <v>212</v>
      </c>
      <c r="AB1067" t="s">
        <v>86</v>
      </c>
      <c r="AC1067" t="s">
        <v>746</v>
      </c>
      <c r="AF1067" t="s">
        <v>252</v>
      </c>
    </row>
    <row r="1068" spans="1:49" x14ac:dyDescent="0.25">
      <c r="A1068">
        <v>37</v>
      </c>
      <c r="B1068" t="s">
        <v>230</v>
      </c>
      <c r="C1068" t="s">
        <v>58</v>
      </c>
      <c r="D1068">
        <v>9.2230000000000008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0.41600694444444447</v>
      </c>
      <c r="N1068">
        <v>0.1605722</v>
      </c>
      <c r="O1068">
        <v>8.75</v>
      </c>
      <c r="Q1068" s="18">
        <v>0.18005787037037035</v>
      </c>
      <c r="R1068" s="19">
        <v>5.0918829999999998E-2</v>
      </c>
      <c r="T1068" s="19"/>
      <c r="U1068" s="19"/>
      <c r="W1068" s="1" t="s">
        <v>212</v>
      </c>
      <c r="AB1068" t="s">
        <v>84</v>
      </c>
      <c r="AC1068" t="s">
        <v>747</v>
      </c>
    </row>
    <row r="1069" spans="1:49" x14ac:dyDescent="0.25">
      <c r="A1069">
        <v>38</v>
      </c>
      <c r="B1069" t="s">
        <v>230</v>
      </c>
      <c r="C1069" t="s">
        <v>58</v>
      </c>
      <c r="D1069">
        <v>6.4249999999999998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0.41677083333333331</v>
      </c>
      <c r="N1069">
        <v>0.52054400000000001</v>
      </c>
      <c r="O1069">
        <v>6.1429999999999998</v>
      </c>
      <c r="Q1069" s="18">
        <v>0.18079861111111109</v>
      </c>
      <c r="R1069">
        <v>0.43723319999999999</v>
      </c>
      <c r="W1069" s="1" t="s">
        <v>212</v>
      </c>
      <c r="AB1069" t="s">
        <v>86</v>
      </c>
      <c r="AC1069" t="s">
        <v>748</v>
      </c>
      <c r="AF1069" t="s">
        <v>248</v>
      </c>
    </row>
    <row r="1070" spans="1:49" x14ac:dyDescent="0.25">
      <c r="A1070">
        <v>39</v>
      </c>
      <c r="B1070" t="s">
        <v>230</v>
      </c>
      <c r="C1070" t="s">
        <v>59</v>
      </c>
      <c r="D1070">
        <v>5.0919999999999996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7000</v>
      </c>
      <c r="M1070" s="18">
        <v>0.41783564814814816</v>
      </c>
      <c r="N1070" s="19">
        <v>7.247344E-2</v>
      </c>
      <c r="O1070">
        <v>5.0549999999999997</v>
      </c>
      <c r="Q1070" s="18">
        <v>0.18214120370370371</v>
      </c>
      <c r="R1070" s="19">
        <v>5.2390630000000001E-2</v>
      </c>
      <c r="T1070" s="19"/>
      <c r="U1070" s="19"/>
      <c r="W1070" s="1" t="s">
        <v>212</v>
      </c>
      <c r="X1070" s="8">
        <v>43519</v>
      </c>
      <c r="AB1070" t="s">
        <v>86</v>
      </c>
      <c r="AC1070" t="s">
        <v>749</v>
      </c>
      <c r="AD1070" s="8">
        <v>43577</v>
      </c>
      <c r="AE1070" s="84">
        <f>AD1070-X1070</f>
        <v>58</v>
      </c>
      <c r="AF1070" t="s">
        <v>145</v>
      </c>
      <c r="AG1070" t="s">
        <v>956</v>
      </c>
      <c r="AH1070" s="8">
        <v>43577</v>
      </c>
      <c r="AI1070">
        <v>12</v>
      </c>
      <c r="AJ1070">
        <v>1</v>
      </c>
      <c r="AK1070" s="53">
        <v>0.90972222222222221</v>
      </c>
      <c r="AL1070" s="8">
        <v>43587</v>
      </c>
      <c r="AM1070" s="53">
        <v>0.84027777777777779</v>
      </c>
      <c r="AO1070">
        <v>4</v>
      </c>
      <c r="AP1070">
        <v>9</v>
      </c>
      <c r="AQ1070" s="8">
        <v>43587</v>
      </c>
      <c r="AR1070" s="53">
        <v>0.84027777777777779</v>
      </c>
      <c r="AS1070" s="8">
        <v>43614</v>
      </c>
      <c r="AT1070" s="53">
        <v>0.83333333333333337</v>
      </c>
      <c r="AU1070" t="s">
        <v>1765</v>
      </c>
      <c r="AV1070" s="8">
        <v>43614</v>
      </c>
      <c r="AW1070">
        <v>1</v>
      </c>
    </row>
    <row r="1071" spans="1:49" x14ac:dyDescent="0.25">
      <c r="A1071">
        <v>40</v>
      </c>
      <c r="B1071" t="s">
        <v>230</v>
      </c>
      <c r="C1071" t="s">
        <v>58</v>
      </c>
      <c r="D1071">
        <v>6.17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7000</v>
      </c>
      <c r="M1071" s="18">
        <v>0.41862268518518514</v>
      </c>
      <c r="N1071">
        <v>0.43283549999999998</v>
      </c>
      <c r="O1071">
        <v>6.0220000000000002</v>
      </c>
      <c r="Q1071" s="18">
        <v>0.18292824074074074</v>
      </c>
      <c r="R1071">
        <v>0.40272360000000001</v>
      </c>
      <c r="W1071" s="1" t="s">
        <v>212</v>
      </c>
      <c r="AB1071" t="s">
        <v>84</v>
      </c>
      <c r="AC1071" t="s">
        <v>750</v>
      </c>
    </row>
    <row r="1072" spans="1:49" x14ac:dyDescent="0.25">
      <c r="A1072">
        <v>41</v>
      </c>
      <c r="B1072" t="s">
        <v>230</v>
      </c>
      <c r="C1072" t="s">
        <v>58</v>
      </c>
      <c r="D1072">
        <v>4.91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7000</v>
      </c>
      <c r="M1072" s="18">
        <v>0.41934027777777777</v>
      </c>
      <c r="N1072">
        <v>0.5201945</v>
      </c>
      <c r="O1072">
        <v>4.7859999999999996</v>
      </c>
      <c r="Q1072" s="18">
        <v>0.18378472222222222</v>
      </c>
      <c r="R1072">
        <v>0.41844710000000002</v>
      </c>
      <c r="S1072" s="74">
        <v>4.681</v>
      </c>
      <c r="T1072" s="19"/>
      <c r="U1072" s="18">
        <v>0.4153587962962963</v>
      </c>
      <c r="V1072">
        <v>0.55424850000000003</v>
      </c>
      <c r="W1072" s="1" t="s">
        <v>212</v>
      </c>
      <c r="AB1072" t="s">
        <v>85</v>
      </c>
      <c r="AC1072" t="s">
        <v>751</v>
      </c>
      <c r="AF1072" t="s">
        <v>290</v>
      </c>
    </row>
    <row r="1073" spans="1:49" x14ac:dyDescent="0.25">
      <c r="A1073">
        <v>42</v>
      </c>
      <c r="B1073" t="s">
        <v>230</v>
      </c>
      <c r="C1073" t="s">
        <v>58</v>
      </c>
      <c r="D1073">
        <v>4.8140000000000001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7000</v>
      </c>
      <c r="M1073" s="18">
        <v>0.42026620370370371</v>
      </c>
      <c r="N1073" s="19">
        <v>6.5045919999999993E-2</v>
      </c>
      <c r="O1073">
        <v>4.7619999999999996</v>
      </c>
      <c r="Q1073" s="18">
        <v>0.18471064814814817</v>
      </c>
      <c r="R1073" s="19">
        <v>5.6775119999999998E-2</v>
      </c>
      <c r="W1073" s="1" t="s">
        <v>212</v>
      </c>
      <c r="X1073" s="8">
        <v>43519</v>
      </c>
      <c r="AB1073" t="s">
        <v>86</v>
      </c>
      <c r="AC1073" t="s">
        <v>752</v>
      </c>
      <c r="AD1073" s="8">
        <v>43564</v>
      </c>
      <c r="AE1073" s="84">
        <v>45</v>
      </c>
      <c r="AF1073" t="s">
        <v>302</v>
      </c>
      <c r="AG1073" t="s">
        <v>956</v>
      </c>
      <c r="AH1073" s="8">
        <v>43564</v>
      </c>
      <c r="AI1073">
        <v>14</v>
      </c>
      <c r="AJ1073">
        <v>2</v>
      </c>
      <c r="AK1073" s="53">
        <v>0.75347222222222221</v>
      </c>
      <c r="AL1073" s="8">
        <v>43572</v>
      </c>
      <c r="AM1073" s="53">
        <v>0.86458333333333337</v>
      </c>
      <c r="AV1073" s="8">
        <v>43572</v>
      </c>
      <c r="AW1073">
        <v>0</v>
      </c>
    </row>
    <row r="1074" spans="1:49" x14ac:dyDescent="0.25">
      <c r="A1074">
        <v>43</v>
      </c>
      <c r="B1074" t="s">
        <v>230</v>
      </c>
      <c r="C1074" t="s">
        <v>58</v>
      </c>
      <c r="D1074">
        <v>9.5340000000000007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7000</v>
      </c>
      <c r="M1074" s="18">
        <v>0.42106481481481484</v>
      </c>
      <c r="N1074" s="19">
        <v>5.0732770000000003E-2</v>
      </c>
      <c r="O1074">
        <v>9.3970000000000002</v>
      </c>
      <c r="Q1074" s="18">
        <v>0.18564814814814815</v>
      </c>
      <c r="R1074" s="19">
        <v>3.3313009999999997E-2</v>
      </c>
      <c r="T1074" s="19"/>
      <c r="U1074" s="19"/>
      <c r="W1074" s="1" t="s">
        <v>212</v>
      </c>
      <c r="AB1074" t="s">
        <v>84</v>
      </c>
      <c r="AC1074" t="s">
        <v>753</v>
      </c>
    </row>
    <row r="1075" spans="1:49" x14ac:dyDescent="0.25">
      <c r="A1075">
        <v>44</v>
      </c>
      <c r="B1075" t="s">
        <v>230</v>
      </c>
      <c r="C1075" t="s">
        <v>58</v>
      </c>
      <c r="D1075">
        <v>4.7480000000000002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7000</v>
      </c>
      <c r="M1075" s="18">
        <v>0.42192129629629632</v>
      </c>
      <c r="N1075" s="19">
        <v>4.7503950000000003E-2</v>
      </c>
      <c r="O1075">
        <v>4.6040000000000001</v>
      </c>
      <c r="Q1075" s="18">
        <v>0.18638888888888891</v>
      </c>
      <c r="R1075" s="19">
        <v>5.6059730000000002E-2</v>
      </c>
      <c r="S1075" s="74">
        <v>4.5060000000000002</v>
      </c>
      <c r="T1075" s="19"/>
      <c r="U1075" s="18">
        <v>0.41642361111111109</v>
      </c>
      <c r="V1075">
        <v>3.8963299999999999E-2</v>
      </c>
      <c r="W1075" s="1" t="s">
        <v>212</v>
      </c>
      <c r="AB1075" t="s">
        <v>85</v>
      </c>
      <c r="AC1075" t="s">
        <v>754</v>
      </c>
      <c r="AF1075" t="s">
        <v>178</v>
      </c>
    </row>
    <row r="1076" spans="1:49" x14ac:dyDescent="0.25">
      <c r="A1076">
        <v>45</v>
      </c>
      <c r="B1076" t="s">
        <v>230</v>
      </c>
      <c r="C1076" t="s">
        <v>58</v>
      </c>
      <c r="D1076">
        <v>2.9969999999999999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7000</v>
      </c>
      <c r="M1076" s="18">
        <v>0.4227083333333333</v>
      </c>
      <c r="N1076">
        <v>0.13220019999999999</v>
      </c>
      <c r="O1076">
        <v>2.9</v>
      </c>
      <c r="Q1076" s="18">
        <v>0.1872800925925926</v>
      </c>
      <c r="R1076" s="19">
        <v>4.9339939999999999E-2</v>
      </c>
      <c r="W1076" s="1" t="s">
        <v>212</v>
      </c>
      <c r="X1076" s="8">
        <v>43519</v>
      </c>
      <c r="AB1076" t="s">
        <v>86</v>
      </c>
      <c r="AC1076" t="s">
        <v>755</v>
      </c>
      <c r="AD1076" s="8">
        <v>43605</v>
      </c>
      <c r="AE1076" s="84">
        <f>AD1076-X1076</f>
        <v>86</v>
      </c>
      <c r="AF1076" t="s">
        <v>127</v>
      </c>
      <c r="AG1076" t="s">
        <v>593</v>
      </c>
      <c r="AH1076" s="8">
        <v>43605</v>
      </c>
      <c r="AI1076">
        <v>18</v>
      </c>
      <c r="AJ1076">
        <v>1</v>
      </c>
      <c r="AK1076" s="53">
        <v>0.97222222222222221</v>
      </c>
      <c r="AL1076" s="8">
        <v>43614</v>
      </c>
      <c r="AM1076" s="53">
        <v>0.83333333333333337</v>
      </c>
      <c r="AO1076">
        <v>3</v>
      </c>
      <c r="AP1076">
        <v>22</v>
      </c>
      <c r="AQ1076" s="8">
        <v>43614</v>
      </c>
      <c r="AR1076" s="53">
        <v>0.83333333333333337</v>
      </c>
    </row>
    <row r="1077" spans="1:49" x14ac:dyDescent="0.25">
      <c r="A1077">
        <v>46</v>
      </c>
      <c r="B1077" t="s">
        <v>230</v>
      </c>
      <c r="C1077" t="s">
        <v>231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7000</v>
      </c>
      <c r="M1077" s="18">
        <v>0.42347222222222225</v>
      </c>
      <c r="N1077" s="19">
        <v>9.6734969999999997E-3</v>
      </c>
      <c r="Q1077" s="18">
        <v>0.18810185185185188</v>
      </c>
      <c r="R1077" s="19">
        <v>3.5161099999999998E-3</v>
      </c>
      <c r="U1077" s="18">
        <v>0.41717592592592595</v>
      </c>
      <c r="V1077" s="19">
        <v>7.7733180000000004E-3</v>
      </c>
      <c r="W1077" s="1" t="s">
        <v>212</v>
      </c>
    </row>
    <row r="1078" spans="1:49" x14ac:dyDescent="0.25">
      <c r="A1078">
        <v>47</v>
      </c>
      <c r="B1078" t="s">
        <v>230</v>
      </c>
      <c r="C1078" t="s">
        <v>231</v>
      </c>
      <c r="E1078" s="1" t="s">
        <v>596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7000</v>
      </c>
      <c r="M1078" s="18">
        <v>0.42451388888888886</v>
      </c>
      <c r="N1078" s="19">
        <v>9.6405880000000003E-3</v>
      </c>
      <c r="P1078" s="53">
        <v>0.51111111111111118</v>
      </c>
      <c r="Q1078" s="18"/>
      <c r="R1078" s="19"/>
      <c r="T1078" s="53">
        <v>0.52152777777777781</v>
      </c>
      <c r="U1078" s="18">
        <v>0.41790509259259262</v>
      </c>
      <c r="V1078" s="19">
        <v>8.9678620000000001E-3</v>
      </c>
      <c r="W1078" s="1" t="s">
        <v>212</v>
      </c>
    </row>
    <row r="1079" spans="1:49" x14ac:dyDescent="0.25">
      <c r="A1079">
        <v>1</v>
      </c>
      <c r="B1079" t="s">
        <v>229</v>
      </c>
      <c r="C1079" t="s">
        <v>58</v>
      </c>
      <c r="D1079">
        <v>4.0119999999999996</v>
      </c>
      <c r="E1079" s="1" t="s">
        <v>595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0.38622685185185185</v>
      </c>
      <c r="N1079">
        <v>0.53582229999999997</v>
      </c>
      <c r="O1079">
        <v>3.9279999999999999</v>
      </c>
      <c r="P1079" s="53">
        <v>0.51250000000000007</v>
      </c>
      <c r="Q1079" s="18">
        <v>0.13313657407407406</v>
      </c>
      <c r="R1079">
        <v>0.50553579999999998</v>
      </c>
      <c r="S1079" s="74">
        <v>3.84</v>
      </c>
      <c r="T1079" s="53">
        <v>0.51388888888888895</v>
      </c>
      <c r="U1079" s="18">
        <v>0.40444444444444444</v>
      </c>
      <c r="V1079">
        <v>0.6237935</v>
      </c>
      <c r="W1079" s="1" t="s">
        <v>212</v>
      </c>
      <c r="AB1079" t="s">
        <v>85</v>
      </c>
      <c r="AC1079" t="s">
        <v>756</v>
      </c>
      <c r="AD1079" s="8">
        <v>43384</v>
      </c>
      <c r="AE1079" s="84">
        <v>33</v>
      </c>
      <c r="AF1079" t="s">
        <v>168</v>
      </c>
      <c r="AG1079" t="s">
        <v>956</v>
      </c>
      <c r="AH1079" s="8">
        <v>43384</v>
      </c>
      <c r="AI1079">
        <v>6</v>
      </c>
      <c r="AJ1079">
        <v>6</v>
      </c>
      <c r="AK1079" s="53">
        <v>0.58333333333333337</v>
      </c>
      <c r="AL1079" s="8">
        <v>43391</v>
      </c>
      <c r="AM1079" s="53">
        <v>0.82638888888888884</v>
      </c>
      <c r="AV1079" s="8">
        <v>43391</v>
      </c>
      <c r="AW1079">
        <v>0</v>
      </c>
    </row>
    <row r="1080" spans="1:49" x14ac:dyDescent="0.25">
      <c r="A1080">
        <v>2</v>
      </c>
      <c r="B1080" t="s">
        <v>229</v>
      </c>
      <c r="C1080" t="s">
        <v>58</v>
      </c>
      <c r="D1080">
        <v>9.7859999999999996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0.38715277777777773</v>
      </c>
      <c r="N1080">
        <v>0.1563206</v>
      </c>
      <c r="O1080">
        <v>8.9580000000000002</v>
      </c>
      <c r="Q1080" s="18">
        <v>0.13425925925925927</v>
      </c>
      <c r="R1080" s="19">
        <v>0.08</v>
      </c>
      <c r="W1080" s="1" t="s">
        <v>212</v>
      </c>
      <c r="AB1080" t="s">
        <v>84</v>
      </c>
      <c r="AC1080" t="s">
        <v>757</v>
      </c>
    </row>
    <row r="1081" spans="1:49" x14ac:dyDescent="0.25">
      <c r="A1081">
        <v>3</v>
      </c>
      <c r="B1081" t="s">
        <v>229</v>
      </c>
      <c r="C1081" t="s">
        <v>59</v>
      </c>
      <c r="D1081">
        <v>4.7990000000000004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0.3880439814814815</v>
      </c>
      <c r="N1081">
        <v>0.1032771</v>
      </c>
      <c r="O1081">
        <v>4.6150000000000002</v>
      </c>
      <c r="Q1081" s="18">
        <v>0.13548611111111111</v>
      </c>
      <c r="R1081">
        <v>0.1138884</v>
      </c>
      <c r="S1081" s="74">
        <v>4.5090000000000003</v>
      </c>
      <c r="U1081" s="18">
        <v>0.40554398148148146</v>
      </c>
      <c r="V1081">
        <v>0.1238587</v>
      </c>
      <c r="W1081" s="1" t="s">
        <v>212</v>
      </c>
      <c r="AB1081" t="s">
        <v>85</v>
      </c>
      <c r="AC1081" t="s">
        <v>758</v>
      </c>
      <c r="AF1081" t="s">
        <v>157</v>
      </c>
    </row>
    <row r="1082" spans="1:49" x14ac:dyDescent="0.25">
      <c r="A1082">
        <v>4</v>
      </c>
      <c r="B1082" t="s">
        <v>229</v>
      </c>
      <c r="C1082" t="s">
        <v>58</v>
      </c>
      <c r="D1082">
        <v>6.883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0.38880787037037035</v>
      </c>
      <c r="N1082">
        <v>0.12387380000000001</v>
      </c>
      <c r="O1082">
        <v>6.6689999999999996</v>
      </c>
      <c r="Q1082" s="18">
        <v>0.13733796296296297</v>
      </c>
      <c r="R1082">
        <v>0.10934439999999999</v>
      </c>
      <c r="W1082" s="1" t="s">
        <v>212</v>
      </c>
      <c r="AB1082" t="s">
        <v>84</v>
      </c>
      <c r="AC1082" t="s">
        <v>759</v>
      </c>
    </row>
    <row r="1083" spans="1:49" x14ac:dyDescent="0.25">
      <c r="A1083">
        <v>5</v>
      </c>
      <c r="B1083" t="s">
        <v>229</v>
      </c>
      <c r="C1083" t="s">
        <v>58</v>
      </c>
      <c r="D1083">
        <v>8.9600000000000009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0.38966435185185189</v>
      </c>
      <c r="N1083">
        <v>0.17735790000000001</v>
      </c>
      <c r="O1083">
        <v>8.8870000000000005</v>
      </c>
      <c r="Q1083" s="18">
        <v>0.13846064814814815</v>
      </c>
      <c r="R1083">
        <v>0.1147683</v>
      </c>
      <c r="S1083" s="74">
        <v>8.8439999999999994</v>
      </c>
      <c r="U1083" s="18">
        <v>0.40651620370370373</v>
      </c>
      <c r="V1083">
        <v>0.15238170000000001</v>
      </c>
      <c r="W1083" s="1" t="s">
        <v>212</v>
      </c>
      <c r="AB1083" t="s">
        <v>85</v>
      </c>
      <c r="AC1083" t="s">
        <v>760</v>
      </c>
      <c r="AD1083" s="8">
        <v>43505</v>
      </c>
      <c r="AE1083" s="83">
        <f>AD1083-I1083</f>
        <v>154</v>
      </c>
      <c r="AF1083" t="s">
        <v>287</v>
      </c>
      <c r="AG1083" t="s">
        <v>956</v>
      </c>
      <c r="AH1083" s="8">
        <v>43505</v>
      </c>
      <c r="AI1083">
        <v>1</v>
      </c>
      <c r="AJ1083">
        <v>1</v>
      </c>
      <c r="AK1083" s="53">
        <v>0.53888888888888886</v>
      </c>
      <c r="AL1083" s="8">
        <v>43507</v>
      </c>
      <c r="AM1083" s="53">
        <v>0.59027777777777779</v>
      </c>
      <c r="AN1083" t="s">
        <v>1835</v>
      </c>
      <c r="AV1083" s="8">
        <v>43507</v>
      </c>
      <c r="AW1083">
        <v>0</v>
      </c>
    </row>
    <row r="1084" spans="1:49" x14ac:dyDescent="0.25">
      <c r="A1084">
        <v>6</v>
      </c>
      <c r="B1084" t="s">
        <v>229</v>
      </c>
      <c r="C1084" t="s">
        <v>58</v>
      </c>
      <c r="D1084">
        <v>9.8849999999999998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0.39041666666666663</v>
      </c>
      <c r="N1084">
        <v>1.2198629999999999</v>
      </c>
      <c r="O1084">
        <v>9.0180000000000007</v>
      </c>
      <c r="Q1084" s="18">
        <v>0.1396412037037037</v>
      </c>
      <c r="R1084">
        <v>0.98723830000000001</v>
      </c>
      <c r="W1084" s="1" t="s">
        <v>212</v>
      </c>
      <c r="AB1084" t="s">
        <v>84</v>
      </c>
      <c r="AC1084" t="s">
        <v>761</v>
      </c>
    </row>
    <row r="1085" spans="1:49" x14ac:dyDescent="0.25">
      <c r="A1085">
        <v>7</v>
      </c>
      <c r="B1085" t="s">
        <v>229</v>
      </c>
      <c r="C1085" t="s">
        <v>58</v>
      </c>
      <c r="D1085">
        <v>8.6050000000000004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0.39143518518518516</v>
      </c>
      <c r="N1085">
        <v>0.1508727</v>
      </c>
      <c r="O1085">
        <v>8.1590000000000007</v>
      </c>
      <c r="Q1085" s="18">
        <v>0.14057870370370371</v>
      </c>
      <c r="R1085">
        <v>0.13742019999999999</v>
      </c>
      <c r="S1085" s="74">
        <v>8.0879999999999992</v>
      </c>
      <c r="U1085" s="18">
        <v>0.40761574074074075</v>
      </c>
      <c r="V1085">
        <v>0.17047129999999999</v>
      </c>
      <c r="W1085" s="1" t="s">
        <v>212</v>
      </c>
      <c r="AB1085" t="s">
        <v>85</v>
      </c>
      <c r="AC1085" t="s">
        <v>762</v>
      </c>
      <c r="AF1085" t="s">
        <v>245</v>
      </c>
    </row>
    <row r="1086" spans="1:49" x14ac:dyDescent="0.25">
      <c r="A1086">
        <v>8</v>
      </c>
      <c r="B1086" t="s">
        <v>229</v>
      </c>
      <c r="C1086" t="s">
        <v>59</v>
      </c>
      <c r="D1086">
        <v>4.5819999999999999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0.39217592592592593</v>
      </c>
      <c r="N1086" s="19">
        <v>7.9226580000000005E-2</v>
      </c>
      <c r="O1086">
        <v>4.548</v>
      </c>
      <c r="Q1086" s="18">
        <v>0.14156250000000001</v>
      </c>
      <c r="R1086" s="19">
        <v>4.9700000000000001E-2</v>
      </c>
      <c r="W1086" s="1" t="s">
        <v>212</v>
      </c>
      <c r="X1086" s="8">
        <v>43519</v>
      </c>
      <c r="AB1086" t="s">
        <v>86</v>
      </c>
      <c r="AC1086" t="s">
        <v>763</v>
      </c>
      <c r="AD1086" s="8">
        <v>43598</v>
      </c>
      <c r="AE1086" s="84">
        <f>AD1086-X1086</f>
        <v>79</v>
      </c>
      <c r="AF1086" t="s">
        <v>154</v>
      </c>
      <c r="AG1086" t="s">
        <v>956</v>
      </c>
      <c r="AN1086" t="s">
        <v>1765</v>
      </c>
      <c r="AV1086" s="8">
        <v>43598</v>
      </c>
      <c r="AW1086">
        <v>1</v>
      </c>
    </row>
    <row r="1087" spans="1:49" x14ac:dyDescent="0.25">
      <c r="A1087">
        <v>9</v>
      </c>
      <c r="B1087" t="s">
        <v>229</v>
      </c>
      <c r="C1087" t="s">
        <v>59</v>
      </c>
      <c r="D1087">
        <v>8.5749999999999993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0.39293981481481483</v>
      </c>
      <c r="N1087" s="19">
        <v>7.9388280000000006E-2</v>
      </c>
      <c r="O1087">
        <v>8.09</v>
      </c>
      <c r="Q1087" s="18">
        <v>0.14239583333333333</v>
      </c>
      <c r="R1087" s="19">
        <v>7.7799999999999994E-2</v>
      </c>
      <c r="S1087" s="74">
        <v>8.0429999999999993</v>
      </c>
      <c r="U1087" s="18">
        <v>0.4085300925925926</v>
      </c>
      <c r="V1087" s="19">
        <v>9.1255660000000002E-2</v>
      </c>
      <c r="W1087" s="1" t="s">
        <v>212</v>
      </c>
      <c r="AB1087" t="s">
        <v>85</v>
      </c>
      <c r="AC1087" t="s">
        <v>764</v>
      </c>
      <c r="AF1087" t="s">
        <v>304</v>
      </c>
    </row>
    <row r="1088" spans="1:49" x14ac:dyDescent="0.25">
      <c r="A1088">
        <v>10</v>
      </c>
      <c r="B1088" t="s">
        <v>229</v>
      </c>
      <c r="C1088" t="s">
        <v>58</v>
      </c>
      <c r="D1088">
        <v>6.5350000000000001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0.39376157407407408</v>
      </c>
      <c r="N1088">
        <v>0.14393410000000001</v>
      </c>
      <c r="O1088">
        <v>6.5</v>
      </c>
      <c r="Q1088" s="18">
        <v>0.14349537037037038</v>
      </c>
      <c r="R1088" s="19">
        <v>5.6000000000000001E-2</v>
      </c>
      <c r="W1088" s="1" t="s">
        <v>212</v>
      </c>
      <c r="AB1088" t="s">
        <v>84</v>
      </c>
      <c r="AC1088" t="s">
        <v>765</v>
      </c>
    </row>
    <row r="1089" spans="1:49" x14ac:dyDescent="0.25">
      <c r="A1089">
        <v>11</v>
      </c>
      <c r="B1089" t="s">
        <v>229</v>
      </c>
      <c r="C1089" t="s">
        <v>58</v>
      </c>
      <c r="D1089">
        <v>7.577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0.39461805555555557</v>
      </c>
      <c r="N1089">
        <v>0.117183</v>
      </c>
      <c r="O1089">
        <v>7.5149999999999997</v>
      </c>
      <c r="Q1089" s="18">
        <v>0.14466435185185186</v>
      </c>
      <c r="R1089" s="19">
        <v>6.9500000000000006E-2</v>
      </c>
      <c r="W1089" s="1" t="s">
        <v>212</v>
      </c>
      <c r="AB1089" t="s">
        <v>84</v>
      </c>
      <c r="AC1089" t="s">
        <v>766</v>
      </c>
    </row>
    <row r="1090" spans="1:49" x14ac:dyDescent="0.25">
      <c r="A1090">
        <v>12</v>
      </c>
      <c r="B1090" t="s">
        <v>229</v>
      </c>
      <c r="C1090" t="s">
        <v>58</v>
      </c>
      <c r="D1090">
        <v>5.9790000000000001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0.395474537037037</v>
      </c>
      <c r="N1090">
        <v>0.82421829999999996</v>
      </c>
      <c r="O1090">
        <v>5.8650000000000002</v>
      </c>
      <c r="Q1090" s="18">
        <v>0.14563657407407407</v>
      </c>
      <c r="R1090">
        <v>0.66290579999999999</v>
      </c>
      <c r="S1090" s="74">
        <v>5.7190000000000003</v>
      </c>
      <c r="U1090" s="18">
        <v>0.40932870370370367</v>
      </c>
      <c r="V1090">
        <v>1.016689</v>
      </c>
      <c r="W1090" s="1" t="s">
        <v>212</v>
      </c>
      <c r="AB1090" t="s">
        <v>85</v>
      </c>
      <c r="AC1090" t="s">
        <v>767</v>
      </c>
      <c r="AD1090" s="8">
        <v>43382</v>
      </c>
      <c r="AE1090" s="84">
        <v>31</v>
      </c>
      <c r="AF1090" t="s">
        <v>131</v>
      </c>
      <c r="AG1090" t="s">
        <v>956</v>
      </c>
      <c r="AI1090">
        <v>27</v>
      </c>
      <c r="AJ1090">
        <v>1</v>
      </c>
      <c r="AK1090" s="53">
        <v>0.63541666666666663</v>
      </c>
      <c r="AL1090" s="8">
        <v>43390</v>
      </c>
      <c r="AM1090" s="53">
        <v>0.83333333333333337</v>
      </c>
      <c r="AO1090">
        <v>7</v>
      </c>
      <c r="AP1090">
        <v>18</v>
      </c>
      <c r="AQ1090" s="8">
        <v>43390</v>
      </c>
      <c r="AR1090" s="53">
        <v>0.83333333333333337</v>
      </c>
      <c r="AS1090" s="8">
        <v>43475</v>
      </c>
      <c r="AT1090" s="53">
        <v>0.83333333333333337</v>
      </c>
      <c r="AV1090" s="8">
        <v>43475</v>
      </c>
      <c r="AW1090">
        <v>0</v>
      </c>
    </row>
    <row r="1091" spans="1:49" x14ac:dyDescent="0.25">
      <c r="A1091">
        <v>13</v>
      </c>
      <c r="B1091" t="s">
        <v>229</v>
      </c>
      <c r="C1091" t="s">
        <v>58</v>
      </c>
      <c r="D1091">
        <v>7.5549999999999997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0.39643518518518522</v>
      </c>
      <c r="N1091">
        <v>0.1126433</v>
      </c>
      <c r="O1091">
        <v>7.5060000000000002</v>
      </c>
      <c r="Q1091" s="18">
        <v>0.14648148148148146</v>
      </c>
      <c r="R1091" s="19">
        <v>5.1499999999999997E-2</v>
      </c>
      <c r="W1091" s="1" t="s">
        <v>212</v>
      </c>
      <c r="AB1091" t="s">
        <v>84</v>
      </c>
      <c r="AC1091" t="s">
        <v>768</v>
      </c>
    </row>
    <row r="1092" spans="1:49" x14ac:dyDescent="0.25">
      <c r="A1092">
        <v>14</v>
      </c>
      <c r="B1092" t="s">
        <v>229</v>
      </c>
      <c r="C1092" t="s">
        <v>58</v>
      </c>
      <c r="D1092">
        <v>3.7370000000000001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0.39717592592592593</v>
      </c>
      <c r="N1092">
        <v>0.66805639999999999</v>
      </c>
      <c r="O1092">
        <v>3.35</v>
      </c>
      <c r="Q1092" s="18">
        <v>0.14712962962962964</v>
      </c>
      <c r="R1092">
        <v>0.58029260000000005</v>
      </c>
      <c r="W1092" s="1" t="s">
        <v>212</v>
      </c>
      <c r="AB1092" t="s">
        <v>86</v>
      </c>
      <c r="AC1092" t="s">
        <v>769</v>
      </c>
      <c r="AF1092" t="s">
        <v>371</v>
      </c>
    </row>
    <row r="1093" spans="1:49" x14ac:dyDescent="0.25">
      <c r="A1093">
        <v>15</v>
      </c>
      <c r="B1093" t="s">
        <v>229</v>
      </c>
      <c r="C1093" t="s">
        <v>58</v>
      </c>
      <c r="D1093">
        <v>5.43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0.39806712962962965</v>
      </c>
      <c r="N1093" s="19">
        <v>6.4429570000000005E-2</v>
      </c>
      <c r="O1093">
        <v>5.3849999999999998</v>
      </c>
      <c r="Q1093" s="18">
        <v>0.14789351851851854</v>
      </c>
      <c r="R1093" s="19">
        <v>4.36E-2</v>
      </c>
      <c r="T1093" s="19"/>
      <c r="U1093" s="19"/>
      <c r="W1093" s="1" t="s">
        <v>212</v>
      </c>
      <c r="AB1093" t="s">
        <v>84</v>
      </c>
      <c r="AC1093" t="s">
        <v>770</v>
      </c>
    </row>
    <row r="1094" spans="1:49" x14ac:dyDescent="0.25">
      <c r="A1094">
        <v>16</v>
      </c>
      <c r="B1094" t="s">
        <v>229</v>
      </c>
      <c r="C1094" t="s">
        <v>58</v>
      </c>
      <c r="D1094">
        <v>7.8209999999999997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0.39872685185185186</v>
      </c>
      <c r="N1094">
        <v>7.8821500000000003E-2</v>
      </c>
      <c r="O1094">
        <v>7.492</v>
      </c>
      <c r="Q1094" s="18">
        <v>0.14850694444444446</v>
      </c>
      <c r="R1094" s="19">
        <v>6.0299999999999999E-2</v>
      </c>
      <c r="T1094" s="19"/>
      <c r="U1094" s="19"/>
      <c r="W1094" s="1" t="s">
        <v>212</v>
      </c>
      <c r="X1094" s="8">
        <v>43519</v>
      </c>
      <c r="AB1094" t="s">
        <v>86</v>
      </c>
      <c r="AC1094" t="s">
        <v>771</v>
      </c>
      <c r="AD1094" s="8">
        <v>43588</v>
      </c>
      <c r="AE1094" s="84">
        <f>AD1094-X1094</f>
        <v>69</v>
      </c>
      <c r="AF1094" t="s">
        <v>144</v>
      </c>
      <c r="AG1094" t="s">
        <v>956</v>
      </c>
      <c r="AN1094" t="s">
        <v>1765</v>
      </c>
      <c r="AV1094" s="8">
        <v>43588</v>
      </c>
      <c r="AW1094">
        <v>1</v>
      </c>
    </row>
    <row r="1095" spans="1:49" x14ac:dyDescent="0.25">
      <c r="A1095">
        <v>17</v>
      </c>
      <c r="B1095" t="s">
        <v>229</v>
      </c>
      <c r="C1095" t="s">
        <v>58</v>
      </c>
      <c r="D1095">
        <v>8.6989999999999998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0.39951388888888889</v>
      </c>
      <c r="N1095">
        <v>8.7887499999999993E-2</v>
      </c>
      <c r="O1095">
        <v>8.532</v>
      </c>
      <c r="Q1095" s="18">
        <v>0.1492361111111111</v>
      </c>
      <c r="R1095" s="19">
        <v>6.0299999999999999E-2</v>
      </c>
      <c r="T1095" s="19"/>
      <c r="U1095" s="19"/>
      <c r="W1095" s="1" t="s">
        <v>212</v>
      </c>
      <c r="X1095" s="8">
        <v>43519</v>
      </c>
      <c r="AB1095" t="s">
        <v>86</v>
      </c>
      <c r="AC1095" t="s">
        <v>772</v>
      </c>
      <c r="AD1095" s="8">
        <v>43594</v>
      </c>
      <c r="AE1095" s="84">
        <f>AD1095-X1095</f>
        <v>75</v>
      </c>
      <c r="AF1095" t="s">
        <v>152</v>
      </c>
      <c r="AG1095" t="s">
        <v>956</v>
      </c>
      <c r="AN1095" t="s">
        <v>1765</v>
      </c>
      <c r="AV1095" s="8">
        <v>43594</v>
      </c>
      <c r="AW1095">
        <v>1</v>
      </c>
    </row>
    <row r="1096" spans="1:49" x14ac:dyDescent="0.25">
      <c r="A1096">
        <v>18</v>
      </c>
      <c r="B1096" t="s">
        <v>229</v>
      </c>
      <c r="C1096" t="s">
        <v>58</v>
      </c>
      <c r="D1096">
        <v>4.4779999999999998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0.40034722222222219</v>
      </c>
      <c r="N1096" s="19">
        <v>9.0903639999999994E-2</v>
      </c>
      <c r="O1096">
        <v>4.6520000000000001</v>
      </c>
      <c r="Q1096" s="18">
        <v>0.15042824074074074</v>
      </c>
      <c r="R1096">
        <v>4.8223700000000001E-2</v>
      </c>
      <c r="S1096" s="74">
        <v>4.6150000000000002</v>
      </c>
      <c r="U1096" s="18">
        <v>0.41033564814814816</v>
      </c>
      <c r="V1096" s="19">
        <v>7.3723109999999994E-2</v>
      </c>
      <c r="W1096" s="1" t="s">
        <v>212</v>
      </c>
      <c r="AB1096" t="s">
        <v>85</v>
      </c>
      <c r="AC1096" t="s">
        <v>773</v>
      </c>
      <c r="AD1096" s="8">
        <v>43408</v>
      </c>
      <c r="AE1096" s="83">
        <f>AD1096-I1096</f>
        <v>57</v>
      </c>
      <c r="AF1096" t="s">
        <v>161</v>
      </c>
      <c r="AG1096" t="s">
        <v>956</v>
      </c>
      <c r="AH1096" s="8">
        <v>43408</v>
      </c>
      <c r="AI1096">
        <v>8</v>
      </c>
      <c r="AJ1096">
        <v>1</v>
      </c>
      <c r="AK1096" s="53">
        <v>0.58333333333333337</v>
      </c>
      <c r="AL1096" s="8">
        <v>43417</v>
      </c>
      <c r="AM1096" s="53">
        <v>0.85416666666666663</v>
      </c>
      <c r="AO1096">
        <v>6</v>
      </c>
      <c r="AP1096">
        <v>24</v>
      </c>
      <c r="AQ1096" s="8">
        <v>43417</v>
      </c>
      <c r="AR1096" s="53">
        <v>0.85416666666666663</v>
      </c>
      <c r="AS1096" s="8">
        <v>43475</v>
      </c>
      <c r="AT1096" s="53">
        <v>0.83333333333333337</v>
      </c>
      <c r="AV1096" s="8">
        <v>43475</v>
      </c>
      <c r="AW1096">
        <v>0</v>
      </c>
    </row>
    <row r="1097" spans="1:49" x14ac:dyDescent="0.25">
      <c r="A1097">
        <v>19</v>
      </c>
      <c r="B1097" t="s">
        <v>229</v>
      </c>
      <c r="C1097" t="s">
        <v>58</v>
      </c>
      <c r="D1097">
        <v>6.359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0.40111111111111114</v>
      </c>
      <c r="N1097" s="19">
        <v>5.9986780000000003E-2</v>
      </c>
      <c r="O1097">
        <v>6.2969999999999997</v>
      </c>
      <c r="Q1097" s="18">
        <v>0.15119212962962963</v>
      </c>
      <c r="R1097" s="19">
        <v>4.6199999999999998E-2</v>
      </c>
      <c r="S1097" s="74">
        <v>6.2309999999999999</v>
      </c>
      <c r="U1097" s="18">
        <v>0.41113425925925928</v>
      </c>
      <c r="V1097">
        <v>0.1182262</v>
      </c>
      <c r="W1097" s="1" t="s">
        <v>212</v>
      </c>
      <c r="AB1097" t="s">
        <v>85</v>
      </c>
      <c r="AC1097" t="s">
        <v>774</v>
      </c>
      <c r="AF1097" t="s">
        <v>238</v>
      </c>
    </row>
    <row r="1098" spans="1:49" x14ac:dyDescent="0.25">
      <c r="A1098">
        <v>20</v>
      </c>
      <c r="B1098" t="s">
        <v>229</v>
      </c>
      <c r="C1098" t="s">
        <v>58</v>
      </c>
      <c r="D1098">
        <v>10.448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0.40180555555555553</v>
      </c>
      <c r="N1098">
        <v>0.1607354</v>
      </c>
      <c r="O1098">
        <v>10.377000000000001</v>
      </c>
      <c r="Q1098" s="18">
        <v>0.15189814814814814</v>
      </c>
      <c r="R1098">
        <v>0.153201</v>
      </c>
      <c r="T1098" s="19"/>
      <c r="U1098" s="19"/>
      <c r="W1098" s="1" t="s">
        <v>212</v>
      </c>
      <c r="AB1098" t="s">
        <v>84</v>
      </c>
      <c r="AC1098" t="s">
        <v>775</v>
      </c>
    </row>
    <row r="1099" spans="1:49" x14ac:dyDescent="0.25">
      <c r="A1099">
        <v>21</v>
      </c>
      <c r="B1099" t="s">
        <v>229</v>
      </c>
      <c r="C1099" t="s">
        <v>58</v>
      </c>
      <c r="D1099">
        <v>5.2949999999999999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0.40263888888888894</v>
      </c>
      <c r="N1099">
        <v>0.1230528</v>
      </c>
      <c r="O1099">
        <v>5.2690000000000001</v>
      </c>
      <c r="Q1099" s="18">
        <v>0.15275462962962963</v>
      </c>
      <c r="R1099">
        <v>0.1001158</v>
      </c>
      <c r="T1099" s="19"/>
      <c r="U1099" s="19"/>
      <c r="W1099" s="1" t="s">
        <v>212</v>
      </c>
      <c r="X1099" s="8">
        <v>43519</v>
      </c>
      <c r="AB1099" t="s">
        <v>86</v>
      </c>
      <c r="AC1099" t="s">
        <v>776</v>
      </c>
      <c r="AD1099" s="8">
        <v>43590</v>
      </c>
      <c r="AE1099" s="84">
        <f>AD1099-X1099</f>
        <v>71</v>
      </c>
      <c r="AF1099" t="s">
        <v>124</v>
      </c>
      <c r="AG1099" t="s">
        <v>956</v>
      </c>
      <c r="AN1099" t="s">
        <v>1952</v>
      </c>
      <c r="AV1099" s="8">
        <v>43590</v>
      </c>
      <c r="AW1099">
        <v>1</v>
      </c>
    </row>
    <row r="1100" spans="1:49" x14ac:dyDescent="0.25">
      <c r="A1100">
        <v>22</v>
      </c>
      <c r="B1100" t="s">
        <v>229</v>
      </c>
      <c r="C1100" t="s">
        <v>58</v>
      </c>
      <c r="D1100">
        <v>6.46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0.40342592592592591</v>
      </c>
      <c r="N1100">
        <v>0.12855800000000001</v>
      </c>
      <c r="O1100">
        <v>6.4260000000000002</v>
      </c>
      <c r="Q1100" s="18">
        <v>0.1534837962962963</v>
      </c>
      <c r="R1100" s="19">
        <v>4.65E-2</v>
      </c>
      <c r="T1100" s="19"/>
      <c r="U1100" s="19"/>
      <c r="W1100" s="1" t="s">
        <v>212</v>
      </c>
      <c r="X1100" s="8">
        <v>43519</v>
      </c>
      <c r="AB1100" t="s">
        <v>86</v>
      </c>
      <c r="AC1100" t="s">
        <v>777</v>
      </c>
      <c r="AD1100" s="8">
        <v>43583</v>
      </c>
      <c r="AE1100" s="84">
        <f>AD1100-X1100</f>
        <v>64</v>
      </c>
      <c r="AF1100" t="s">
        <v>129</v>
      </c>
      <c r="AG1100" t="s">
        <v>956</v>
      </c>
      <c r="AH1100" s="8">
        <v>43583</v>
      </c>
      <c r="AI1100">
        <v>15</v>
      </c>
      <c r="AJ1100">
        <v>2</v>
      </c>
      <c r="AK1100" s="53">
        <v>0.84027777777777779</v>
      </c>
      <c r="AL1100" s="8">
        <v>43592</v>
      </c>
      <c r="AM1100" s="53">
        <v>0.8125</v>
      </c>
      <c r="AN1100" t="s">
        <v>1940</v>
      </c>
      <c r="AU1100" t="s">
        <v>1808</v>
      </c>
      <c r="AV1100" s="8">
        <v>43619</v>
      </c>
      <c r="AW1100">
        <v>0</v>
      </c>
    </row>
    <row r="1101" spans="1:49" x14ac:dyDescent="0.25">
      <c r="A1101">
        <v>23</v>
      </c>
      <c r="B1101" t="s">
        <v>229</v>
      </c>
      <c r="C1101" t="s">
        <v>58</v>
      </c>
      <c r="D1101">
        <v>7.2240000000000002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0.40421296296296294</v>
      </c>
      <c r="N1101" s="19">
        <v>7.2165549999999995E-2</v>
      </c>
      <c r="O1101">
        <v>7.1230000000000002</v>
      </c>
      <c r="Q1101" s="18">
        <v>0.15416666666666667</v>
      </c>
      <c r="R1101">
        <v>0.20662230000000001</v>
      </c>
      <c r="W1101" s="1" t="s">
        <v>212</v>
      </c>
      <c r="X1101" s="8">
        <v>43519</v>
      </c>
      <c r="AB1101" t="s">
        <v>86</v>
      </c>
      <c r="AC1101" t="s">
        <v>778</v>
      </c>
      <c r="AD1101" s="8">
        <v>43564</v>
      </c>
      <c r="AE1101" s="84">
        <f>AD1101-X1101</f>
        <v>45</v>
      </c>
      <c r="AF1101" t="s">
        <v>244</v>
      </c>
      <c r="AG1101" t="s">
        <v>956</v>
      </c>
      <c r="AH1101" s="8">
        <v>43564</v>
      </c>
      <c r="AI1101">
        <v>27</v>
      </c>
      <c r="AJ1101">
        <v>2</v>
      </c>
      <c r="AK1101" s="53">
        <v>0.75347222222222221</v>
      </c>
      <c r="AL1101" s="8">
        <v>43572</v>
      </c>
      <c r="AM1101" s="53">
        <v>0.86458333333333337</v>
      </c>
      <c r="AO1101">
        <v>5</v>
      </c>
      <c r="AP1101">
        <v>4</v>
      </c>
      <c r="AQ1101" s="8">
        <v>43572</v>
      </c>
      <c r="AR1101" s="53">
        <v>0.86458333333333337</v>
      </c>
      <c r="AU1101" t="s">
        <v>1615</v>
      </c>
    </row>
    <row r="1102" spans="1:49" x14ac:dyDescent="0.25">
      <c r="A1102">
        <v>24</v>
      </c>
      <c r="B1102" t="s">
        <v>229</v>
      </c>
      <c r="C1102" t="s">
        <v>59</v>
      </c>
      <c r="D1102">
        <v>8.3000000000000007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0.40501157407407407</v>
      </c>
      <c r="N1102">
        <v>0.79508699999999999</v>
      </c>
      <c r="O1102">
        <v>7.5039999999999996</v>
      </c>
      <c r="Q1102" s="18">
        <v>0.16954861111111111</v>
      </c>
      <c r="R1102">
        <v>0.67326960000000002</v>
      </c>
      <c r="S1102" s="74">
        <v>7.266</v>
      </c>
      <c r="U1102" s="18">
        <v>0.41200231481481481</v>
      </c>
      <c r="V1102">
        <v>0.84839779999999998</v>
      </c>
      <c r="W1102" s="1" t="s">
        <v>212</v>
      </c>
      <c r="AB1102" t="s">
        <v>85</v>
      </c>
      <c r="AC1102" t="s">
        <v>779</v>
      </c>
      <c r="AD1102" s="8">
        <v>43430</v>
      </c>
      <c r="AE1102" s="83">
        <f>AD1102-I1102</f>
        <v>79</v>
      </c>
      <c r="AF1102" t="s">
        <v>239</v>
      </c>
      <c r="AG1102" t="s">
        <v>956</v>
      </c>
      <c r="AN1102" t="s">
        <v>1803</v>
      </c>
      <c r="AV1102" s="8">
        <v>43430</v>
      </c>
      <c r="AW1102">
        <v>0</v>
      </c>
    </row>
    <row r="1103" spans="1:49" x14ac:dyDescent="0.25">
      <c r="A1103">
        <v>25</v>
      </c>
      <c r="B1103" t="s">
        <v>229</v>
      </c>
      <c r="C1103" t="s">
        <v>58</v>
      </c>
      <c r="D1103">
        <v>5.1150000000000002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0.40596064814814814</v>
      </c>
      <c r="N1103">
        <v>0.1354204</v>
      </c>
      <c r="O1103">
        <v>5.0339999999999998</v>
      </c>
      <c r="Q1103" s="18">
        <v>0.17040509259259259</v>
      </c>
      <c r="R1103">
        <v>5.2211100000000003E-2</v>
      </c>
      <c r="S1103" s="74">
        <v>4.992</v>
      </c>
      <c r="U1103" s="18">
        <v>0.4131481481481481</v>
      </c>
      <c r="V1103">
        <v>0.1049495</v>
      </c>
      <c r="W1103" s="1" t="s">
        <v>212</v>
      </c>
      <c r="AB1103" t="s">
        <v>85</v>
      </c>
      <c r="AC1103" t="s">
        <v>780</v>
      </c>
      <c r="AF1103" t="s">
        <v>139</v>
      </c>
    </row>
    <row r="1104" spans="1:49" x14ac:dyDescent="0.25">
      <c r="A1104">
        <v>26</v>
      </c>
      <c r="B1104" t="s">
        <v>229</v>
      </c>
      <c r="C1104" t="s">
        <v>58</v>
      </c>
      <c r="D1104">
        <v>7.0380000000000003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0.40673611111111113</v>
      </c>
      <c r="N1104" s="19">
        <v>8.4525180000000005E-2</v>
      </c>
      <c r="O1104">
        <v>6.9630000000000001</v>
      </c>
      <c r="Q1104" s="18">
        <v>0.17108796296296294</v>
      </c>
      <c r="R1104">
        <v>0.1059191</v>
      </c>
      <c r="W1104" s="1" t="s">
        <v>212</v>
      </c>
      <c r="AB1104" t="s">
        <v>84</v>
      </c>
      <c r="AC1104" t="s">
        <v>781</v>
      </c>
    </row>
    <row r="1105" spans="1:49" x14ac:dyDescent="0.25">
      <c r="A1105">
        <v>27</v>
      </c>
      <c r="B1105" t="s">
        <v>229</v>
      </c>
      <c r="C1105" t="s">
        <v>58</v>
      </c>
      <c r="D1105">
        <v>8.1880000000000006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0.40747685185185184</v>
      </c>
      <c r="N1105">
        <v>1.0307489999999999</v>
      </c>
      <c r="O1105">
        <v>7.9630000000000001</v>
      </c>
      <c r="Q1105" s="18">
        <v>0.17182870370370371</v>
      </c>
      <c r="R1105">
        <v>0.87855970000000005</v>
      </c>
      <c r="S1105" s="74">
        <v>7.7169999999999996</v>
      </c>
      <c r="U1105" s="18">
        <v>0.42108796296296297</v>
      </c>
      <c r="V1105">
        <v>1.173006</v>
      </c>
      <c r="W1105" s="1" t="s">
        <v>212</v>
      </c>
      <c r="AB1105" t="s">
        <v>85</v>
      </c>
      <c r="AC1105" t="s">
        <v>782</v>
      </c>
      <c r="AD1105" s="8">
        <v>43382</v>
      </c>
      <c r="AE1105" s="84">
        <v>31</v>
      </c>
      <c r="AF1105" t="s">
        <v>284</v>
      </c>
      <c r="AG1105" t="s">
        <v>956</v>
      </c>
      <c r="AI1105">
        <v>29</v>
      </c>
      <c r="AJ1105">
        <v>1</v>
      </c>
      <c r="AK1105" s="53">
        <v>0.63541666666666663</v>
      </c>
      <c r="AL1105" s="8">
        <v>43392</v>
      </c>
      <c r="AM1105" s="53">
        <v>0.47222222222222227</v>
      </c>
      <c r="AV1105" s="8">
        <v>43392</v>
      </c>
      <c r="AW1105">
        <v>0</v>
      </c>
    </row>
    <row r="1106" spans="1:49" x14ac:dyDescent="0.25">
      <c r="A1106">
        <v>28</v>
      </c>
      <c r="B1106" t="s">
        <v>229</v>
      </c>
      <c r="C1106" t="s">
        <v>59</v>
      </c>
      <c r="D1106">
        <v>5.7409999999999997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0.40841435185185188</v>
      </c>
      <c r="N1106" s="19">
        <v>9.0086669999999994E-2</v>
      </c>
      <c r="O1106">
        <v>5.6749999999999998</v>
      </c>
      <c r="Q1106" s="18">
        <v>0.17271990740740739</v>
      </c>
      <c r="R1106" s="19">
        <v>7.7842049999999996E-2</v>
      </c>
      <c r="S1106" s="74">
        <v>5.6390000000000002</v>
      </c>
      <c r="T1106" s="19"/>
      <c r="U1106" s="18">
        <v>0.42224537037037035</v>
      </c>
      <c r="V1106">
        <v>0.1000075</v>
      </c>
      <c r="W1106" s="1" t="s">
        <v>212</v>
      </c>
      <c r="AB1106" t="s">
        <v>85</v>
      </c>
      <c r="AC1106" t="s">
        <v>783</v>
      </c>
      <c r="AF1106" t="s">
        <v>163</v>
      </c>
    </row>
    <row r="1107" spans="1:49" x14ac:dyDescent="0.25">
      <c r="A1107">
        <v>29</v>
      </c>
      <c r="B1107" t="s">
        <v>229</v>
      </c>
      <c r="C1107" t="s">
        <v>58</v>
      </c>
      <c r="D1107">
        <v>4.8899999999999997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0.40920138888888885</v>
      </c>
      <c r="N1107">
        <v>0.101032</v>
      </c>
      <c r="O1107">
        <v>4.5439999999999996</v>
      </c>
      <c r="Q1107" s="18">
        <v>0.17355324074074074</v>
      </c>
      <c r="R1107" s="19">
        <v>5.4163450000000002E-2</v>
      </c>
      <c r="T1107" s="19"/>
      <c r="U1107" s="19"/>
      <c r="W1107" s="1" t="s">
        <v>212</v>
      </c>
      <c r="AB1107" t="s">
        <v>84</v>
      </c>
      <c r="AC1107" t="s">
        <v>784</v>
      </c>
    </row>
    <row r="1108" spans="1:49" x14ac:dyDescent="0.25">
      <c r="A1108">
        <v>30</v>
      </c>
      <c r="B1108" t="s">
        <v>229</v>
      </c>
      <c r="C1108" t="s">
        <v>58</v>
      </c>
      <c r="D1108">
        <v>7.0209999999999999</v>
      </c>
      <c r="G1108" s="1" t="s">
        <v>87</v>
      </c>
      <c r="H1108" s="1" t="s">
        <v>80</v>
      </c>
      <c r="I1108" s="1" t="s">
        <v>70</v>
      </c>
      <c r="J1108">
        <v>24</v>
      </c>
      <c r="K1108" t="s">
        <v>60</v>
      </c>
      <c r="L1108">
        <v>6262</v>
      </c>
      <c r="M1108" s="18">
        <v>0.40993055555555552</v>
      </c>
      <c r="N1108">
        <v>1.315436</v>
      </c>
      <c r="O1108">
        <v>6.0140000000000002</v>
      </c>
      <c r="Q1108" s="18">
        <v>0.17438657407407407</v>
      </c>
      <c r="R1108">
        <v>0.85316510000000001</v>
      </c>
      <c r="W1108" s="1" t="s">
        <v>212</v>
      </c>
      <c r="AB1108" t="s">
        <v>84</v>
      </c>
      <c r="AC1108" t="s">
        <v>785</v>
      </c>
    </row>
    <row r="1109" spans="1:49" x14ac:dyDescent="0.25">
      <c r="A1109">
        <v>31</v>
      </c>
      <c r="B1109" t="s">
        <v>229</v>
      </c>
      <c r="C1109" t="s">
        <v>58</v>
      </c>
      <c r="D1109">
        <v>4.74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0.41104166666666669</v>
      </c>
      <c r="N1109" s="19">
        <v>6.2707470000000001E-2</v>
      </c>
      <c r="O1109">
        <v>4.7009999999999996</v>
      </c>
      <c r="Q1109" s="18">
        <v>0.17532407407407405</v>
      </c>
      <c r="R1109" s="19">
        <v>9.7645419999999997E-2</v>
      </c>
      <c r="S1109" s="74">
        <v>4.6589999999999998</v>
      </c>
      <c r="T1109" s="19"/>
      <c r="U1109" s="18">
        <v>0.4230902777777778</v>
      </c>
      <c r="V1109">
        <v>0.40595619999999999</v>
      </c>
      <c r="W1109" s="1" t="s">
        <v>212</v>
      </c>
      <c r="AB1109" t="s">
        <v>85</v>
      </c>
      <c r="AC1109" t="s">
        <v>786</v>
      </c>
      <c r="AF1109" t="s">
        <v>162</v>
      </c>
    </row>
    <row r="1110" spans="1:49" x14ac:dyDescent="0.25">
      <c r="A1110">
        <v>32</v>
      </c>
      <c r="B1110" t="s">
        <v>229</v>
      </c>
      <c r="C1110" t="s">
        <v>58</v>
      </c>
      <c r="D1110">
        <v>6.1539999999999999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0.41177083333333336</v>
      </c>
      <c r="N1110">
        <v>0.86417460000000001</v>
      </c>
      <c r="O1110">
        <v>5.9630000000000001</v>
      </c>
      <c r="Q1110" s="18">
        <v>0.17612268518518517</v>
      </c>
      <c r="R1110">
        <v>0.81435829999999998</v>
      </c>
      <c r="W1110" s="1" t="s">
        <v>212</v>
      </c>
      <c r="AB1110" t="s">
        <v>86</v>
      </c>
      <c r="AC1110" t="s">
        <v>787</v>
      </c>
      <c r="AF1110" t="s">
        <v>137</v>
      </c>
    </row>
    <row r="1111" spans="1:49" x14ac:dyDescent="0.25">
      <c r="A1111">
        <v>33</v>
      </c>
      <c r="B1111" t="s">
        <v>229</v>
      </c>
      <c r="C1111" t="s">
        <v>58</v>
      </c>
      <c r="D1111">
        <v>6.4470000000000001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0.41273148148148148</v>
      </c>
      <c r="N1111" s="19">
        <v>8.6048449999999999E-2</v>
      </c>
      <c r="O1111">
        <v>6.3940000000000001</v>
      </c>
      <c r="Q1111" s="18">
        <v>0.17703703703703702</v>
      </c>
      <c r="R1111" s="19">
        <v>6.9289879999999998E-2</v>
      </c>
      <c r="T1111" s="19"/>
      <c r="U1111" s="19"/>
      <c r="W1111" s="1" t="s">
        <v>212</v>
      </c>
      <c r="X1111" s="8">
        <v>43519</v>
      </c>
      <c r="AB1111" t="s">
        <v>86</v>
      </c>
      <c r="AC1111" t="s">
        <v>788</v>
      </c>
      <c r="AD1111" s="8">
        <v>43577</v>
      </c>
      <c r="AE1111" s="84">
        <v>58</v>
      </c>
      <c r="AF1111" t="s">
        <v>170</v>
      </c>
      <c r="AG1111" t="s">
        <v>956</v>
      </c>
      <c r="AH1111" s="8">
        <v>43580</v>
      </c>
      <c r="AI1111">
        <v>6</v>
      </c>
      <c r="AJ1111">
        <v>2</v>
      </c>
      <c r="AK1111" s="53">
        <v>0.83333333333333337</v>
      </c>
      <c r="AL1111" s="8">
        <v>43592</v>
      </c>
      <c r="AM1111" s="53">
        <v>0.8125</v>
      </c>
      <c r="AN1111" t="s">
        <v>1940</v>
      </c>
      <c r="AO1111">
        <v>7</v>
      </c>
      <c r="AP1111">
        <v>30</v>
      </c>
      <c r="AQ1111" s="8">
        <v>43598</v>
      </c>
      <c r="AR1111" s="53">
        <v>0.84027777777777779</v>
      </c>
      <c r="AS1111" s="8">
        <v>43626</v>
      </c>
      <c r="AT1111" s="53">
        <v>0.83333333333333337</v>
      </c>
      <c r="AU1111" t="s">
        <v>1765</v>
      </c>
      <c r="AV1111" s="8">
        <v>43626</v>
      </c>
      <c r="AW1111">
        <v>1</v>
      </c>
    </row>
    <row r="1112" spans="1:49" x14ac:dyDescent="0.25">
      <c r="A1112">
        <v>34</v>
      </c>
      <c r="B1112" t="s">
        <v>229</v>
      </c>
      <c r="C1112" t="s">
        <v>58</v>
      </c>
      <c r="D1112">
        <v>7.282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0.41363425925925923</v>
      </c>
      <c r="N1112">
        <v>0.1086746</v>
      </c>
      <c r="O1112">
        <v>7.2279999999999998</v>
      </c>
      <c r="Q1112" s="18">
        <v>0.17778935185185185</v>
      </c>
      <c r="R1112" s="19">
        <v>5.2364380000000002E-2</v>
      </c>
      <c r="T1112" s="19"/>
      <c r="U1112" s="19"/>
      <c r="W1112" s="1" t="s">
        <v>212</v>
      </c>
      <c r="AB1112" t="s">
        <v>84</v>
      </c>
      <c r="AC1112" t="s">
        <v>789</v>
      </c>
    </row>
    <row r="1113" spans="1:49" x14ac:dyDescent="0.25">
      <c r="A1113">
        <v>35</v>
      </c>
      <c r="B1113" t="s">
        <v>229</v>
      </c>
      <c r="C1113" t="s">
        <v>58</v>
      </c>
      <c r="D1113">
        <v>8.0280000000000005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0.41439814814814818</v>
      </c>
      <c r="N1113" s="19">
        <v>9.0717629999999994E-2</v>
      </c>
      <c r="O1113">
        <v>7.9370000000000003</v>
      </c>
      <c r="Q1113" s="18">
        <v>0.17851851851851852</v>
      </c>
      <c r="R1113" s="19">
        <v>6.4290589999999995E-2</v>
      </c>
      <c r="T1113" s="19"/>
      <c r="U1113" s="19"/>
      <c r="W1113" s="1" t="s">
        <v>212</v>
      </c>
      <c r="X1113" s="8">
        <v>43519</v>
      </c>
      <c r="AB1113" t="s">
        <v>86</v>
      </c>
      <c r="AC1113" t="s">
        <v>790</v>
      </c>
      <c r="AD1113" s="8">
        <v>43577</v>
      </c>
      <c r="AE1113" s="84">
        <f>AD1113-X1113</f>
        <v>58</v>
      </c>
      <c r="AF1113" t="s">
        <v>168</v>
      </c>
      <c r="AG1113" t="s">
        <v>956</v>
      </c>
      <c r="AN1113" t="s">
        <v>1812</v>
      </c>
      <c r="AV1113" s="8">
        <v>43578</v>
      </c>
      <c r="AW1113">
        <v>0</v>
      </c>
    </row>
    <row r="1114" spans="1:49" x14ac:dyDescent="0.25">
      <c r="A1114">
        <v>36</v>
      </c>
      <c r="B1114" t="s">
        <v>229</v>
      </c>
      <c r="C1114" t="s">
        <v>58</v>
      </c>
      <c r="D1114">
        <v>7.7969999999999997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0.4152777777777778</v>
      </c>
      <c r="N1114" s="19">
        <v>8.322562E-2</v>
      </c>
      <c r="O1114">
        <v>6.3869999999999996</v>
      </c>
      <c r="Q1114" s="18">
        <v>0.17930555555555558</v>
      </c>
      <c r="R1114" s="19">
        <v>9.0530920000000001E-2</v>
      </c>
      <c r="T1114" s="19"/>
      <c r="U1114" s="19"/>
      <c r="W1114" s="1" t="s">
        <v>212</v>
      </c>
      <c r="X1114" s="8">
        <v>43519</v>
      </c>
      <c r="AB1114" t="s">
        <v>86</v>
      </c>
      <c r="AC1114" t="s">
        <v>791</v>
      </c>
      <c r="AD1114" s="8">
        <v>43576</v>
      </c>
      <c r="AE1114" s="84">
        <f>AD1114-X1114</f>
        <v>57</v>
      </c>
      <c r="AF1114" t="s">
        <v>236</v>
      </c>
      <c r="AG1114" t="s">
        <v>956</v>
      </c>
      <c r="AH1114" s="8">
        <v>43580</v>
      </c>
      <c r="AI1114">
        <v>3</v>
      </c>
      <c r="AJ1114">
        <v>2</v>
      </c>
      <c r="AK1114" s="53">
        <v>0.83333333333333337</v>
      </c>
      <c r="AL1114" s="8">
        <v>43592</v>
      </c>
      <c r="AM1114" s="53">
        <v>0.8125</v>
      </c>
      <c r="AN1114" t="s">
        <v>1940</v>
      </c>
      <c r="AO1114">
        <v>7</v>
      </c>
      <c r="AP1114">
        <v>11</v>
      </c>
      <c r="AQ1114" s="8">
        <v>43598</v>
      </c>
      <c r="AR1114" s="53">
        <v>0.84027777777777779</v>
      </c>
      <c r="AS1114" s="8">
        <v>43601</v>
      </c>
      <c r="AT1114" s="53">
        <v>0.83333333333333337</v>
      </c>
      <c r="AV1114" s="8">
        <v>43601</v>
      </c>
      <c r="AW1114">
        <v>0</v>
      </c>
    </row>
    <row r="1115" spans="1:49" x14ac:dyDescent="0.25">
      <c r="A1115">
        <v>37</v>
      </c>
      <c r="B1115" t="s">
        <v>229</v>
      </c>
      <c r="C1115" t="s">
        <v>58</v>
      </c>
      <c r="D1115">
        <v>5.9619999999999997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0.41600694444444447</v>
      </c>
      <c r="N1115">
        <v>0.1316833</v>
      </c>
      <c r="O1115">
        <v>5.88</v>
      </c>
      <c r="Q1115" s="18">
        <v>0.18005787037037035</v>
      </c>
      <c r="R1115">
        <v>0.100104</v>
      </c>
      <c r="S1115" s="74">
        <v>5.8550000000000004</v>
      </c>
      <c r="U1115" s="18">
        <v>0.41396990740740741</v>
      </c>
      <c r="V1115">
        <v>0.1220908</v>
      </c>
      <c r="W1115" s="1" t="s">
        <v>212</v>
      </c>
      <c r="AB1115" t="s">
        <v>85</v>
      </c>
      <c r="AC1115" t="s">
        <v>792</v>
      </c>
      <c r="AF1115" t="s">
        <v>158</v>
      </c>
    </row>
    <row r="1116" spans="1:49" x14ac:dyDescent="0.25">
      <c r="A1116">
        <v>38</v>
      </c>
      <c r="B1116" t="s">
        <v>229</v>
      </c>
      <c r="C1116" t="s">
        <v>58</v>
      </c>
      <c r="D1116">
        <v>7.1429999999999998</v>
      </c>
      <c r="G1116" s="1" t="s">
        <v>87</v>
      </c>
      <c r="H1116" s="1" t="s">
        <v>80</v>
      </c>
      <c r="I1116" s="1" t="s">
        <v>70</v>
      </c>
      <c r="J1116">
        <v>24</v>
      </c>
      <c r="K1116" t="s">
        <v>60</v>
      </c>
      <c r="L1116">
        <v>6262</v>
      </c>
      <c r="M1116" s="18">
        <v>0.41677083333333331</v>
      </c>
      <c r="N1116">
        <v>1.022467</v>
      </c>
      <c r="O1116">
        <v>6.4349999999999996</v>
      </c>
      <c r="Q1116" s="18">
        <v>0.18079861111111109</v>
      </c>
      <c r="R1116">
        <v>0.83863100000000002</v>
      </c>
      <c r="S1116" s="74">
        <v>6.2359999999999998</v>
      </c>
      <c r="U1116" s="18">
        <v>0.4153587962962963</v>
      </c>
      <c r="V1116">
        <v>1.1370640000000001</v>
      </c>
      <c r="W1116" s="1" t="s">
        <v>212</v>
      </c>
      <c r="AB1116" t="s">
        <v>85</v>
      </c>
      <c r="AC1116" t="s">
        <v>793</v>
      </c>
      <c r="AD1116" s="8">
        <v>43382</v>
      </c>
      <c r="AE1116" s="84">
        <v>31</v>
      </c>
      <c r="AF1116" t="s">
        <v>285</v>
      </c>
      <c r="AG1116" t="s">
        <v>956</v>
      </c>
      <c r="AI1116">
        <v>20</v>
      </c>
      <c r="AJ1116">
        <v>1</v>
      </c>
      <c r="AK1116" s="53">
        <v>0.63541666666666663</v>
      </c>
      <c r="AL1116" s="8">
        <v>43390</v>
      </c>
      <c r="AM1116" s="53">
        <v>0.83333333333333337</v>
      </c>
      <c r="AO1116">
        <v>7</v>
      </c>
      <c r="AP1116">
        <v>15</v>
      </c>
      <c r="AQ1116" s="8">
        <v>43390</v>
      </c>
      <c r="AR1116" s="53">
        <v>0.83333333333333337</v>
      </c>
      <c r="AS1116" s="8">
        <v>43475</v>
      </c>
      <c r="AT1116" s="53">
        <v>0.83333333333333337</v>
      </c>
      <c r="AV1116" s="8">
        <v>43475</v>
      </c>
      <c r="AW1116">
        <v>0</v>
      </c>
    </row>
    <row r="1117" spans="1:49" x14ac:dyDescent="0.25">
      <c r="A1117">
        <v>39</v>
      </c>
      <c r="B1117" t="s">
        <v>229</v>
      </c>
      <c r="C1117" t="s">
        <v>58</v>
      </c>
      <c r="D1117">
        <v>6.2110000000000003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0.41783564814814816</v>
      </c>
      <c r="N1117">
        <v>0.10568180000000001</v>
      </c>
      <c r="O1117">
        <v>6.1459999999999999</v>
      </c>
      <c r="Q1117" s="18">
        <v>0.18214120370370371</v>
      </c>
      <c r="R1117" s="19">
        <v>8.7913069999999996E-2</v>
      </c>
      <c r="S1117" s="74">
        <v>6.1139999999999999</v>
      </c>
      <c r="T1117" s="19"/>
      <c r="U1117" s="18">
        <v>0.41642361111111109</v>
      </c>
      <c r="V1117" s="19">
        <v>9.2584319999999998E-2</v>
      </c>
      <c r="W1117" s="1" t="s">
        <v>212</v>
      </c>
      <c r="AB1117" t="s">
        <v>85</v>
      </c>
      <c r="AC1117" t="s">
        <v>794</v>
      </c>
      <c r="AF1117" t="s">
        <v>286</v>
      </c>
    </row>
    <row r="1118" spans="1:49" x14ac:dyDescent="0.25">
      <c r="A1118">
        <v>40</v>
      </c>
      <c r="B1118" t="s">
        <v>229</v>
      </c>
      <c r="C1118" t="s">
        <v>58</v>
      </c>
      <c r="D1118">
        <v>5.4619999999999997</v>
      </c>
      <c r="G1118" s="1" t="s">
        <v>187</v>
      </c>
      <c r="H1118" s="1" t="s">
        <v>80</v>
      </c>
      <c r="I1118" s="1" t="s">
        <v>70</v>
      </c>
      <c r="J1118">
        <v>9</v>
      </c>
      <c r="K1118" t="s">
        <v>60</v>
      </c>
      <c r="L1118">
        <v>6262</v>
      </c>
      <c r="M1118" s="18">
        <v>0.41862268518518514</v>
      </c>
      <c r="N1118" s="19">
        <v>5.720592E-2</v>
      </c>
      <c r="O1118">
        <v>5.407</v>
      </c>
      <c r="Q1118" s="18">
        <v>0.18292824074074074</v>
      </c>
      <c r="R1118" s="19">
        <v>4.6324850000000001E-2</v>
      </c>
      <c r="S1118" s="74">
        <v>5.3920000000000003</v>
      </c>
      <c r="T1118" s="19"/>
      <c r="U1118" s="18">
        <v>0.41717592592592595</v>
      </c>
      <c r="V1118" s="19">
        <v>5.834027E-2</v>
      </c>
      <c r="W1118" s="1" t="s">
        <v>212</v>
      </c>
      <c r="AB1118" t="s">
        <v>85</v>
      </c>
      <c r="AC1118" t="s">
        <v>795</v>
      </c>
      <c r="AF1118" t="s">
        <v>292</v>
      </c>
    </row>
    <row r="1119" spans="1:49" x14ac:dyDescent="0.25">
      <c r="A1119">
        <v>41</v>
      </c>
      <c r="B1119" t="s">
        <v>229</v>
      </c>
      <c r="C1119" t="s">
        <v>58</v>
      </c>
      <c r="D1119">
        <v>7.1849999999999996</v>
      </c>
      <c r="G1119" s="1" t="s">
        <v>187</v>
      </c>
      <c r="H1119" s="1" t="s">
        <v>80</v>
      </c>
      <c r="I1119" s="1" t="s">
        <v>70</v>
      </c>
      <c r="J1119">
        <v>9</v>
      </c>
      <c r="K1119" t="s">
        <v>60</v>
      </c>
      <c r="L1119">
        <v>6262</v>
      </c>
      <c r="M1119" s="18">
        <v>0.41934027777777777</v>
      </c>
      <c r="N1119">
        <v>0.80207340000000005</v>
      </c>
      <c r="O1119">
        <v>6.9779999999999998</v>
      </c>
      <c r="Q1119" s="18">
        <v>0.18378472222222222</v>
      </c>
      <c r="R1119">
        <v>0.73805109999999996</v>
      </c>
      <c r="W1119" s="1" t="s">
        <v>212</v>
      </c>
      <c r="AB1119" t="s">
        <v>86</v>
      </c>
      <c r="AC1119" t="s">
        <v>796</v>
      </c>
      <c r="AF1119" t="s">
        <v>131</v>
      </c>
    </row>
    <row r="1120" spans="1:49" x14ac:dyDescent="0.25">
      <c r="A1120">
        <v>42</v>
      </c>
      <c r="B1120" t="s">
        <v>229</v>
      </c>
      <c r="C1120" t="s">
        <v>58</v>
      </c>
      <c r="D1120">
        <v>8.4139999999999997</v>
      </c>
      <c r="G1120" s="1" t="s">
        <v>187</v>
      </c>
      <c r="H1120" s="1" t="s">
        <v>80</v>
      </c>
      <c r="I1120" s="1" t="s">
        <v>70</v>
      </c>
      <c r="J1120">
        <v>9</v>
      </c>
      <c r="K1120" t="s">
        <v>60</v>
      </c>
      <c r="L1120">
        <v>6262</v>
      </c>
      <c r="M1120" s="18">
        <v>0.42026620370370371</v>
      </c>
      <c r="N1120">
        <v>0.17547650000000001</v>
      </c>
      <c r="O1120">
        <v>8.4009999999999998</v>
      </c>
      <c r="Q1120" s="18">
        <v>0.18471064814814817</v>
      </c>
      <c r="R1120">
        <v>0.1563756</v>
      </c>
      <c r="W1120" s="1" t="s">
        <v>212</v>
      </c>
      <c r="AB1120" t="s">
        <v>84</v>
      </c>
      <c r="AC1120" t="s">
        <v>797</v>
      </c>
    </row>
    <row r="1121" spans="1:49" x14ac:dyDescent="0.25">
      <c r="A1121">
        <v>43</v>
      </c>
      <c r="B1121" t="s">
        <v>229</v>
      </c>
      <c r="C1121" t="s">
        <v>58</v>
      </c>
      <c r="D1121">
        <v>8.2550000000000008</v>
      </c>
      <c r="G1121" s="1" t="s">
        <v>187</v>
      </c>
      <c r="H1121" s="1" t="s">
        <v>80</v>
      </c>
      <c r="I1121" s="1" t="s">
        <v>70</v>
      </c>
      <c r="J1121">
        <v>9</v>
      </c>
      <c r="K1121" t="s">
        <v>60</v>
      </c>
      <c r="L1121">
        <v>6262</v>
      </c>
      <c r="M1121" s="18">
        <v>0.42106481481481484</v>
      </c>
      <c r="N1121">
        <v>0.17211609999999999</v>
      </c>
      <c r="O1121">
        <v>8.173</v>
      </c>
      <c r="Q1121" s="18">
        <v>0.18564814814814815</v>
      </c>
      <c r="R1121">
        <v>0.12033820000000001</v>
      </c>
      <c r="S1121" s="74">
        <v>8.1159999999999997</v>
      </c>
      <c r="U1121" s="18">
        <v>0.41790509259259262</v>
      </c>
      <c r="V1121">
        <v>0.11892030000000001</v>
      </c>
      <c r="W1121" s="1" t="s">
        <v>212</v>
      </c>
      <c r="AB1121" t="s">
        <v>85</v>
      </c>
      <c r="AC1121" t="s">
        <v>798</v>
      </c>
      <c r="AD1121" s="8">
        <v>43424</v>
      </c>
      <c r="AE1121" s="83">
        <f>AD1121-I1121</f>
        <v>73</v>
      </c>
      <c r="AF1121" t="s">
        <v>151</v>
      </c>
      <c r="AG1121" t="s">
        <v>956</v>
      </c>
      <c r="AH1121" s="8">
        <v>43424</v>
      </c>
      <c r="AI1121">
        <v>32</v>
      </c>
      <c r="AJ1121">
        <v>2</v>
      </c>
      <c r="AK1121" s="53">
        <v>0.46388888888888885</v>
      </c>
      <c r="AL1121" s="8">
        <v>43430</v>
      </c>
      <c r="AM1121" s="53">
        <v>0.63194444444444442</v>
      </c>
      <c r="AV1121" s="8">
        <v>43430</v>
      </c>
      <c r="AW1121">
        <v>0</v>
      </c>
    </row>
    <row r="1122" spans="1:49" x14ac:dyDescent="0.25">
      <c r="A1122">
        <v>44</v>
      </c>
      <c r="B1122" t="s">
        <v>229</v>
      </c>
      <c r="C1122" t="s">
        <v>58</v>
      </c>
      <c r="D1122">
        <v>9.6750000000000007</v>
      </c>
      <c r="G1122" s="1" t="s">
        <v>187</v>
      </c>
      <c r="H1122" s="1" t="s">
        <v>80</v>
      </c>
      <c r="I1122" s="1" t="s">
        <v>70</v>
      </c>
      <c r="J1122">
        <v>9</v>
      </c>
      <c r="K1122" t="s">
        <v>60</v>
      </c>
      <c r="L1122">
        <v>6262</v>
      </c>
      <c r="M1122" s="18">
        <v>0.42192129629629632</v>
      </c>
      <c r="N1122">
        <v>0.1636775</v>
      </c>
      <c r="O1122">
        <v>9.391</v>
      </c>
      <c r="Q1122" s="18">
        <v>0.18638888888888891</v>
      </c>
      <c r="R1122">
        <v>0.1150355</v>
      </c>
      <c r="S1122" s="74">
        <v>9.3450000000000006</v>
      </c>
      <c r="U1122" s="18">
        <v>0.41870370370370374</v>
      </c>
      <c r="V1122">
        <v>0.1596909</v>
      </c>
      <c r="W1122" s="1" t="s">
        <v>212</v>
      </c>
      <c r="AB1122" t="s">
        <v>85</v>
      </c>
      <c r="AC1122" t="s">
        <v>799</v>
      </c>
      <c r="AF1122" t="s">
        <v>153</v>
      </c>
    </row>
    <row r="1123" spans="1:49" x14ac:dyDescent="0.25">
      <c r="A1123">
        <v>45</v>
      </c>
      <c r="B1123" t="s">
        <v>229</v>
      </c>
      <c r="C1123" t="s">
        <v>58</v>
      </c>
      <c r="D1123">
        <v>7.0149999999999997</v>
      </c>
      <c r="G1123" s="1" t="s">
        <v>187</v>
      </c>
      <c r="H1123" s="1" t="s">
        <v>80</v>
      </c>
      <c r="I1123" s="1" t="s">
        <v>70</v>
      </c>
      <c r="J1123">
        <v>9</v>
      </c>
      <c r="K1123" t="s">
        <v>60</v>
      </c>
      <c r="L1123">
        <v>6262</v>
      </c>
      <c r="M1123" s="18">
        <v>0.4227083333333333</v>
      </c>
      <c r="N1123" s="19">
        <v>7.8189869999999995E-2</v>
      </c>
      <c r="O1123">
        <v>6.9619999999999997</v>
      </c>
      <c r="Q1123" s="18">
        <v>0.1872800925925926</v>
      </c>
      <c r="R1123" s="19">
        <v>8.5060430000000006E-2</v>
      </c>
      <c r="T1123" s="19"/>
      <c r="U1123" s="19"/>
      <c r="W1123" s="1" t="s">
        <v>212</v>
      </c>
      <c r="X1123" s="8">
        <v>43519</v>
      </c>
      <c r="AB1123" t="s">
        <v>86</v>
      </c>
      <c r="AC1123" t="s">
        <v>800</v>
      </c>
      <c r="AD1123" s="8">
        <v>43572</v>
      </c>
      <c r="AE1123" s="84">
        <f>AD1123-X1123</f>
        <v>53</v>
      </c>
      <c r="AF1123" t="s">
        <v>130</v>
      </c>
      <c r="AG1123" t="s">
        <v>956</v>
      </c>
      <c r="AH1123" s="8">
        <v>43572</v>
      </c>
      <c r="AI1123">
        <v>11</v>
      </c>
      <c r="AJ1123">
        <v>2</v>
      </c>
      <c r="AK1123" s="53">
        <v>0.86458333333333337</v>
      </c>
      <c r="AL1123" s="8">
        <v>43580</v>
      </c>
      <c r="AM1123" s="53">
        <v>0.83333333333333337</v>
      </c>
      <c r="AV1123" s="8">
        <v>43580</v>
      </c>
      <c r="AW1123">
        <v>0</v>
      </c>
    </row>
    <row r="1124" spans="1:49" x14ac:dyDescent="0.25">
      <c r="A1124">
        <v>46</v>
      </c>
      <c r="C1124" t="s">
        <v>58</v>
      </c>
      <c r="G1124" s="1" t="s">
        <v>187</v>
      </c>
      <c r="H1124" s="1" t="s">
        <v>80</v>
      </c>
      <c r="I1124" s="1" t="s">
        <v>70</v>
      </c>
      <c r="J1124">
        <v>9</v>
      </c>
      <c r="K1124" t="s">
        <v>60</v>
      </c>
      <c r="M1124" s="18"/>
      <c r="N1124" s="19"/>
      <c r="Q1124" s="18"/>
      <c r="R1124" s="19"/>
      <c r="T1124" s="19"/>
      <c r="U1124" s="19"/>
      <c r="W1124" s="1" t="s">
        <v>212</v>
      </c>
      <c r="AB1124" t="s">
        <v>85</v>
      </c>
      <c r="AC1124" t="s">
        <v>1782</v>
      </c>
      <c r="AD1124" s="8">
        <v>43411</v>
      </c>
      <c r="AE1124" s="83">
        <f>AD1124-I1124</f>
        <v>60</v>
      </c>
      <c r="AF1124" t="s">
        <v>156</v>
      </c>
      <c r="AG1124" t="s">
        <v>956</v>
      </c>
      <c r="AH1124" s="8">
        <v>43411</v>
      </c>
      <c r="AI1124">
        <v>27</v>
      </c>
      <c r="AJ1124">
        <v>2</v>
      </c>
      <c r="AK1124" s="53">
        <v>0.5708333333333333</v>
      </c>
      <c r="AL1124" s="8">
        <v>43421</v>
      </c>
      <c r="AM1124" s="53">
        <v>0.84722222222222221</v>
      </c>
      <c r="AO1124">
        <v>5</v>
      </c>
      <c r="AP1124">
        <v>20</v>
      </c>
      <c r="AQ1124" s="8">
        <v>43421</v>
      </c>
      <c r="AR1124" s="53">
        <v>0.84722222222222221</v>
      </c>
      <c r="AS1124" s="8">
        <v>43516</v>
      </c>
      <c r="AT1124" s="53">
        <v>0.83333333333333337</v>
      </c>
      <c r="AV1124" s="8">
        <v>43516</v>
      </c>
      <c r="AW1124">
        <v>0</v>
      </c>
    </row>
    <row r="1125" spans="1:49" x14ac:dyDescent="0.25">
      <c r="A1125">
        <v>47</v>
      </c>
      <c r="B1125" t="s">
        <v>229</v>
      </c>
      <c r="C1125" t="s">
        <v>231</v>
      </c>
      <c r="G1125" s="1" t="s">
        <v>187</v>
      </c>
      <c r="H1125" s="1" t="s">
        <v>80</v>
      </c>
      <c r="I1125" s="1" t="s">
        <v>70</v>
      </c>
      <c r="J1125">
        <v>9</v>
      </c>
      <c r="K1125" t="s">
        <v>60</v>
      </c>
      <c r="L1125">
        <v>6262</v>
      </c>
      <c r="M1125" s="18">
        <v>0.42347222222222225</v>
      </c>
      <c r="N1125" s="19">
        <v>1.467134E-2</v>
      </c>
      <c r="Q1125" s="18">
        <v>0.18810185185185188</v>
      </c>
      <c r="R1125" s="19">
        <v>1.2087290000000001E-2</v>
      </c>
      <c r="T1125" s="19"/>
      <c r="U1125" s="18">
        <v>0.41957175925925921</v>
      </c>
      <c r="V1125" s="19">
        <v>1.5942390000000001E-2</v>
      </c>
      <c r="W1125" s="1" t="s">
        <v>212</v>
      </c>
    </row>
    <row r="1126" spans="1:49" x14ac:dyDescent="0.25">
      <c r="A1126">
        <v>48</v>
      </c>
      <c r="B1126" t="s">
        <v>229</v>
      </c>
      <c r="C1126" t="s">
        <v>231</v>
      </c>
      <c r="E1126" s="1" t="s">
        <v>594</v>
      </c>
      <c r="G1126" s="1" t="s">
        <v>187</v>
      </c>
      <c r="H1126" s="1" t="s">
        <v>80</v>
      </c>
      <c r="I1126" s="1" t="s">
        <v>70</v>
      </c>
      <c r="J1126">
        <v>9</v>
      </c>
      <c r="K1126" t="s">
        <v>60</v>
      </c>
      <c r="L1126">
        <v>6262</v>
      </c>
      <c r="M1126" s="18">
        <v>0.42451388888888886</v>
      </c>
      <c r="N1126" s="19">
        <v>1.234064E-2</v>
      </c>
      <c r="P1126" s="53">
        <v>0.5180555555555556</v>
      </c>
      <c r="Q1126" s="18">
        <v>0.18873842592592593</v>
      </c>
      <c r="R1126" s="19">
        <v>1.661118E-2</v>
      </c>
      <c r="T1126" s="53">
        <v>0.5180555555555556</v>
      </c>
      <c r="U1126" s="18">
        <v>0.42023148148148143</v>
      </c>
      <c r="V1126" s="19">
        <v>1.5067260000000001E-2</v>
      </c>
      <c r="W1126" s="1" t="s">
        <v>212</v>
      </c>
    </row>
    <row r="1127" spans="1:49" x14ac:dyDescent="0.25">
      <c r="A1127">
        <v>1</v>
      </c>
      <c r="C1127" t="s">
        <v>59</v>
      </c>
      <c r="G1127" s="1" t="s">
        <v>87</v>
      </c>
      <c r="I1127" s="1" t="s">
        <v>65</v>
      </c>
      <c r="J1127">
        <v>19</v>
      </c>
      <c r="K1127" t="s">
        <v>60</v>
      </c>
      <c r="M1127" s="18"/>
      <c r="N1127" s="19"/>
      <c r="P1127" s="53"/>
      <c r="Q1127" s="18"/>
      <c r="R1127" s="19"/>
      <c r="T1127" s="53"/>
      <c r="U1127" s="18"/>
      <c r="V1127" s="19"/>
      <c r="W1127" s="1" t="s">
        <v>80</v>
      </c>
      <c r="AB1127" t="s">
        <v>85</v>
      </c>
      <c r="AC1127" t="s">
        <v>1158</v>
      </c>
      <c r="AD1127" s="8">
        <v>43376</v>
      </c>
      <c r="AE1127" s="84">
        <v>30</v>
      </c>
      <c r="AG1127" t="s">
        <v>956</v>
      </c>
      <c r="AI1127">
        <v>21</v>
      </c>
      <c r="AJ1127">
        <v>2</v>
      </c>
      <c r="AK1127" s="53">
        <v>0.46875</v>
      </c>
      <c r="AL1127" s="8">
        <v>43384</v>
      </c>
      <c r="AM1127" s="53">
        <v>0.875</v>
      </c>
      <c r="AO1127">
        <v>5</v>
      </c>
      <c r="AP1127">
        <v>18</v>
      </c>
      <c r="AQ1127" s="8">
        <v>43384</v>
      </c>
      <c r="AR1127" s="53">
        <v>0.875</v>
      </c>
      <c r="AS1127" s="8">
        <v>43435</v>
      </c>
      <c r="AT1127" s="53">
        <v>0.83333333333333337</v>
      </c>
      <c r="AV1127" s="8">
        <v>43435</v>
      </c>
      <c r="AW1127">
        <v>0</v>
      </c>
    </row>
    <row r="1128" spans="1:49" x14ac:dyDescent="0.25">
      <c r="A1128">
        <v>2</v>
      </c>
      <c r="C1128" t="s">
        <v>59</v>
      </c>
      <c r="G1128" s="1" t="s">
        <v>87</v>
      </c>
      <c r="I1128" s="1" t="s">
        <v>65</v>
      </c>
      <c r="J1128">
        <v>19</v>
      </c>
      <c r="K1128" t="s">
        <v>60</v>
      </c>
      <c r="M1128" s="18"/>
      <c r="N1128" s="19"/>
      <c r="P1128" s="53"/>
      <c r="Q1128" s="18"/>
      <c r="R1128" s="19"/>
      <c r="T1128" s="53"/>
      <c r="U1128" s="18"/>
      <c r="V1128" s="19"/>
      <c r="W1128" s="1" t="s">
        <v>80</v>
      </c>
      <c r="AB1128" t="s">
        <v>85</v>
      </c>
      <c r="AC1128" t="s">
        <v>1169</v>
      </c>
      <c r="AD1128" s="8">
        <v>43377</v>
      </c>
      <c r="AE1128" s="84">
        <v>31</v>
      </c>
      <c r="AG1128" t="s">
        <v>956</v>
      </c>
      <c r="AI1128">
        <v>1</v>
      </c>
      <c r="AJ1128">
        <v>1</v>
      </c>
      <c r="AK1128" s="53">
        <v>0.59722222222222221</v>
      </c>
      <c r="AL1128" s="8">
        <v>43385</v>
      </c>
      <c r="AM1128" s="53">
        <v>0.83333333333333337</v>
      </c>
      <c r="AO1128">
        <v>5</v>
      </c>
      <c r="AP1128">
        <v>16</v>
      </c>
      <c r="AQ1128" s="8">
        <v>43385</v>
      </c>
      <c r="AR1128" s="53">
        <v>0.83333333333333337</v>
      </c>
      <c r="AS1128" s="8">
        <v>43460</v>
      </c>
      <c r="AT1128" s="53">
        <v>0.83333333333333337</v>
      </c>
      <c r="AV1128" s="8">
        <v>43460</v>
      </c>
      <c r="AW1128">
        <v>0</v>
      </c>
    </row>
    <row r="1129" spans="1:49" x14ac:dyDescent="0.25">
      <c r="A1129">
        <v>3</v>
      </c>
      <c r="C1129" t="s">
        <v>59</v>
      </c>
      <c r="G1129" s="1" t="s">
        <v>87</v>
      </c>
      <c r="I1129" s="1" t="s">
        <v>65</v>
      </c>
      <c r="J1129">
        <v>19</v>
      </c>
      <c r="K1129" t="s">
        <v>60</v>
      </c>
      <c r="M1129" s="18"/>
      <c r="N1129" s="19"/>
      <c r="P1129" s="53"/>
      <c r="Q1129" s="18"/>
      <c r="R1129" s="19"/>
      <c r="T1129" s="53"/>
      <c r="U1129" s="18"/>
      <c r="V1129" s="19"/>
      <c r="W1129" s="1" t="s">
        <v>80</v>
      </c>
      <c r="AB1129" t="s">
        <v>85</v>
      </c>
      <c r="AC1129" t="s">
        <v>1170</v>
      </c>
      <c r="AD1129" s="8">
        <v>43377</v>
      </c>
      <c r="AE1129" s="84">
        <v>31</v>
      </c>
      <c r="AG1129" t="s">
        <v>956</v>
      </c>
      <c r="AI1129">
        <v>2</v>
      </c>
      <c r="AJ1129">
        <v>1</v>
      </c>
      <c r="AK1129" s="53">
        <v>0.59722222222222221</v>
      </c>
      <c r="AL1129" s="8">
        <v>43385</v>
      </c>
      <c r="AM1129" s="53">
        <v>0.83333333333333337</v>
      </c>
      <c r="AO1129">
        <v>5</v>
      </c>
      <c r="AP1129">
        <v>7</v>
      </c>
      <c r="AQ1129" s="8">
        <v>43385</v>
      </c>
      <c r="AR1129" s="53">
        <v>0.83333333333333337</v>
      </c>
      <c r="AS1129" s="8">
        <v>43430</v>
      </c>
      <c r="AT1129" s="53">
        <v>0.86111111111111116</v>
      </c>
      <c r="AV1129" s="8">
        <v>43430</v>
      </c>
      <c r="AW1129">
        <v>0</v>
      </c>
    </row>
    <row r="1130" spans="1:49" x14ac:dyDescent="0.25">
      <c r="A1130">
        <v>4</v>
      </c>
      <c r="C1130" t="s">
        <v>59</v>
      </c>
      <c r="G1130" s="1" t="s">
        <v>87</v>
      </c>
      <c r="I1130" s="1" t="s">
        <v>65</v>
      </c>
      <c r="J1130">
        <v>19</v>
      </c>
      <c r="K1130" t="s">
        <v>60</v>
      </c>
      <c r="M1130" s="18"/>
      <c r="N1130" s="19"/>
      <c r="P1130" s="53"/>
      <c r="Q1130" s="18"/>
      <c r="R1130" s="19"/>
      <c r="T1130" s="53"/>
      <c r="U1130" s="18"/>
      <c r="V1130" s="19"/>
      <c r="W1130" s="1" t="s">
        <v>80</v>
      </c>
      <c r="AB1130" t="s">
        <v>85</v>
      </c>
      <c r="AC1130" t="s">
        <v>1201</v>
      </c>
      <c r="AD1130" s="8">
        <v>43378</v>
      </c>
      <c r="AE1130" s="84">
        <v>32</v>
      </c>
      <c r="AG1130" t="s">
        <v>956</v>
      </c>
      <c r="AI1130">
        <v>6</v>
      </c>
      <c r="AJ1130">
        <v>1</v>
      </c>
      <c r="AK1130" s="53">
        <v>0.49305555555555558</v>
      </c>
      <c r="AL1130" s="8">
        <v>43387</v>
      </c>
      <c r="AM1130" s="53">
        <v>0.83333333333333337</v>
      </c>
      <c r="AO1130">
        <v>5</v>
      </c>
      <c r="AP1130">
        <v>5</v>
      </c>
      <c r="AQ1130" s="8">
        <v>43387</v>
      </c>
      <c r="AR1130" s="53">
        <v>0.83333333333333337</v>
      </c>
      <c r="AS1130" s="8">
        <v>43460</v>
      </c>
      <c r="AT1130" s="53">
        <v>0.83333333333333337</v>
      </c>
      <c r="AV1130" s="8">
        <v>43460</v>
      </c>
      <c r="AW1130">
        <v>0</v>
      </c>
    </row>
    <row r="1131" spans="1:49" x14ac:dyDescent="0.25">
      <c r="A1131">
        <v>5</v>
      </c>
      <c r="C1131" t="s">
        <v>59</v>
      </c>
      <c r="G1131" s="1" t="s">
        <v>87</v>
      </c>
      <c r="I1131" s="1" t="s">
        <v>65</v>
      </c>
      <c r="J1131">
        <v>19</v>
      </c>
      <c r="K1131" t="s">
        <v>60</v>
      </c>
      <c r="M1131" s="18"/>
      <c r="N1131" s="19"/>
      <c r="P1131" s="53"/>
      <c r="Q1131" s="18"/>
      <c r="R1131" s="19"/>
      <c r="T1131" s="53"/>
      <c r="U1131" s="18"/>
      <c r="V1131" s="19"/>
      <c r="W1131" s="1" t="s">
        <v>80</v>
      </c>
      <c r="AB1131" t="s">
        <v>85</v>
      </c>
      <c r="AC1131" t="s">
        <v>1580</v>
      </c>
      <c r="AD1131" s="8">
        <v>43384</v>
      </c>
      <c r="AE1131" s="84">
        <v>38</v>
      </c>
      <c r="AG1131" t="s">
        <v>956</v>
      </c>
      <c r="AI1131">
        <v>7</v>
      </c>
      <c r="AJ1131">
        <v>6</v>
      </c>
      <c r="AK1131" s="53">
        <v>0.58333333333333337</v>
      </c>
      <c r="AL1131" s="8">
        <v>43391</v>
      </c>
      <c r="AM1131" s="53">
        <v>0.82638888888888884</v>
      </c>
      <c r="AO1131">
        <v>7</v>
      </c>
      <c r="AP1131">
        <v>24</v>
      </c>
      <c r="AQ1131" s="8">
        <v>43391</v>
      </c>
      <c r="AR1131" s="53">
        <v>0.82638888888888884</v>
      </c>
      <c r="AS1131" s="8">
        <v>43447</v>
      </c>
      <c r="AT1131" s="53">
        <v>0.83333333333333337</v>
      </c>
      <c r="AV1131" s="8">
        <v>43447</v>
      </c>
      <c r="AW1131">
        <v>0</v>
      </c>
    </row>
    <row r="1132" spans="1:49" x14ac:dyDescent="0.25">
      <c r="A1132">
        <v>1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84</v>
      </c>
      <c r="AC1132" t="s">
        <v>598</v>
      </c>
    </row>
    <row r="1133" spans="1:49" x14ac:dyDescent="0.25">
      <c r="A1133">
        <v>2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84</v>
      </c>
      <c r="AC1133" t="s">
        <v>599</v>
      </c>
    </row>
    <row r="1134" spans="1:49" x14ac:dyDescent="0.25">
      <c r="A1134">
        <v>3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84</v>
      </c>
      <c r="AC1134" t="s">
        <v>600</v>
      </c>
    </row>
    <row r="1135" spans="1:49" x14ac:dyDescent="0.25">
      <c r="A1135">
        <v>4</v>
      </c>
      <c r="C1135" t="s">
        <v>59</v>
      </c>
      <c r="G1135" s="1" t="s">
        <v>87</v>
      </c>
      <c r="I1135" s="1" t="s">
        <v>66</v>
      </c>
      <c r="J1135">
        <v>20</v>
      </c>
      <c r="K1135" t="s">
        <v>60</v>
      </c>
      <c r="W1135" s="1" t="s">
        <v>81</v>
      </c>
      <c r="AB1135" t="s">
        <v>84</v>
      </c>
      <c r="AC1135" t="s">
        <v>601</v>
      </c>
    </row>
    <row r="1136" spans="1:49" x14ac:dyDescent="0.25">
      <c r="A1136">
        <v>1</v>
      </c>
      <c r="C1136" t="s">
        <v>59</v>
      </c>
      <c r="G1136" s="1" t="s">
        <v>87</v>
      </c>
      <c r="I1136" s="1" t="s">
        <v>66</v>
      </c>
      <c r="J1136">
        <v>20</v>
      </c>
      <c r="K1136" t="s">
        <v>60</v>
      </c>
      <c r="W1136" s="1" t="s">
        <v>81</v>
      </c>
      <c r="AB1136" t="s">
        <v>85</v>
      </c>
      <c r="AC1136" t="str">
        <f t="shared" ref="AC1136:AC1145" si="20">"A20"&amp;AB1136&amp;"-"&amp;AF1136</f>
        <v>A20RT-A1</v>
      </c>
      <c r="AF1136" t="s">
        <v>247</v>
      </c>
    </row>
    <row r="1137" spans="1:49" x14ac:dyDescent="0.25">
      <c r="A1137">
        <v>2</v>
      </c>
      <c r="C1137" t="s">
        <v>59</v>
      </c>
      <c r="G1137" s="1" t="s">
        <v>87</v>
      </c>
      <c r="I1137" s="1" t="s">
        <v>66</v>
      </c>
      <c r="J1137">
        <v>20</v>
      </c>
      <c r="K1137" t="s">
        <v>60</v>
      </c>
      <c r="W1137" s="1" t="s">
        <v>81</v>
      </c>
      <c r="AB1137" t="s">
        <v>85</v>
      </c>
      <c r="AC1137" t="str">
        <f t="shared" si="20"/>
        <v>A20RT-A2</v>
      </c>
      <c r="AF1137" t="s">
        <v>120</v>
      </c>
    </row>
    <row r="1138" spans="1:49" x14ac:dyDescent="0.25">
      <c r="A1138">
        <v>3</v>
      </c>
      <c r="C1138" t="s">
        <v>59</v>
      </c>
      <c r="G1138" s="1" t="s">
        <v>87</v>
      </c>
      <c r="I1138" s="1" t="s">
        <v>66</v>
      </c>
      <c r="J1138">
        <v>20</v>
      </c>
      <c r="K1138" t="s">
        <v>60</v>
      </c>
      <c r="W1138" s="1" t="s">
        <v>81</v>
      </c>
      <c r="AB1138" t="s">
        <v>85</v>
      </c>
      <c r="AC1138" t="str">
        <f t="shared" si="20"/>
        <v>A20RT-A3</v>
      </c>
      <c r="AF1138" t="s">
        <v>245</v>
      </c>
    </row>
    <row r="1139" spans="1:49" x14ac:dyDescent="0.25">
      <c r="A1139">
        <v>4</v>
      </c>
      <c r="C1139" t="s">
        <v>59</v>
      </c>
      <c r="G1139" s="1" t="s">
        <v>87</v>
      </c>
      <c r="I1139" s="1" t="s">
        <v>66</v>
      </c>
      <c r="J1139">
        <v>20</v>
      </c>
      <c r="K1139" t="s">
        <v>60</v>
      </c>
      <c r="W1139" s="1" t="s">
        <v>81</v>
      </c>
      <c r="AB1139" t="s">
        <v>85</v>
      </c>
      <c r="AC1139" t="str">
        <f t="shared" si="20"/>
        <v>A20RT-A4</v>
      </c>
      <c r="AF1139" t="s">
        <v>252</v>
      </c>
    </row>
    <row r="1140" spans="1:49" x14ac:dyDescent="0.25">
      <c r="A1140">
        <v>1</v>
      </c>
      <c r="C1140" t="s">
        <v>59</v>
      </c>
      <c r="G1140" s="1" t="s">
        <v>87</v>
      </c>
      <c r="I1140" s="1" t="s">
        <v>66</v>
      </c>
      <c r="J1140">
        <v>20</v>
      </c>
      <c r="K1140" t="s">
        <v>60</v>
      </c>
      <c r="W1140" s="1" t="s">
        <v>81</v>
      </c>
      <c r="AB1140" t="s">
        <v>86</v>
      </c>
      <c r="AC1140" t="str">
        <f t="shared" si="20"/>
        <v>A20SO-A1</v>
      </c>
      <c r="AF1140" t="s">
        <v>247</v>
      </c>
    </row>
    <row r="1141" spans="1:49" x14ac:dyDescent="0.25">
      <c r="A1141">
        <v>2</v>
      </c>
      <c r="C1141" t="s">
        <v>59</v>
      </c>
      <c r="G1141" s="1" t="s">
        <v>87</v>
      </c>
      <c r="I1141" s="1" t="s">
        <v>66</v>
      </c>
      <c r="J1141">
        <v>20</v>
      </c>
      <c r="K1141" t="s">
        <v>60</v>
      </c>
      <c r="W1141" s="1" t="s">
        <v>81</v>
      </c>
      <c r="AB1141" t="s">
        <v>86</v>
      </c>
      <c r="AC1141" t="str">
        <f t="shared" si="20"/>
        <v>A20SO-A2</v>
      </c>
      <c r="AF1141" t="s">
        <v>120</v>
      </c>
    </row>
    <row r="1142" spans="1:49" x14ac:dyDescent="0.25">
      <c r="A1142">
        <v>3</v>
      </c>
      <c r="C1142" t="s">
        <v>59</v>
      </c>
      <c r="G1142" s="1" t="s">
        <v>87</v>
      </c>
      <c r="I1142" s="1" t="s">
        <v>66</v>
      </c>
      <c r="J1142">
        <v>20</v>
      </c>
      <c r="K1142" t="s">
        <v>60</v>
      </c>
      <c r="W1142" s="1" t="s">
        <v>81</v>
      </c>
      <c r="AB1142" t="s">
        <v>86</v>
      </c>
      <c r="AC1142" t="str">
        <f t="shared" si="20"/>
        <v>A20SO-A3</v>
      </c>
      <c r="AF1142" t="s">
        <v>245</v>
      </c>
    </row>
    <row r="1143" spans="1:49" x14ac:dyDescent="0.25">
      <c r="A1143">
        <v>4</v>
      </c>
      <c r="C1143" t="s">
        <v>59</v>
      </c>
      <c r="G1143" s="1" t="s">
        <v>87</v>
      </c>
      <c r="I1143" s="1" t="s">
        <v>66</v>
      </c>
      <c r="J1143">
        <v>20</v>
      </c>
      <c r="K1143" t="s">
        <v>60</v>
      </c>
      <c r="W1143" s="1" t="s">
        <v>81</v>
      </c>
      <c r="X1143" s="8">
        <v>43515</v>
      </c>
      <c r="AB1143" t="s">
        <v>86</v>
      </c>
      <c r="AC1143" t="str">
        <f t="shared" si="20"/>
        <v>A20SO-A4</v>
      </c>
      <c r="AD1143" s="8">
        <v>43577</v>
      </c>
      <c r="AE1143" s="84">
        <f>AD1143-X1143</f>
        <v>62</v>
      </c>
      <c r="AF1143" t="s">
        <v>252</v>
      </c>
      <c r="AG1143" t="s">
        <v>956</v>
      </c>
      <c r="AH1143" s="8">
        <v>43599</v>
      </c>
      <c r="AI1143">
        <v>23</v>
      </c>
      <c r="AJ1143">
        <v>1</v>
      </c>
      <c r="AK1143" s="53">
        <v>0.74305555555555547</v>
      </c>
      <c r="AL1143" s="8">
        <v>43607</v>
      </c>
      <c r="AM1143" s="53">
        <v>0.83680555555555547</v>
      </c>
      <c r="AO1143">
        <v>3</v>
      </c>
      <c r="AP1143">
        <v>4</v>
      </c>
      <c r="AQ1143" s="8">
        <v>43607</v>
      </c>
      <c r="AR1143" s="53">
        <v>0.83680555555555547</v>
      </c>
    </row>
    <row r="1144" spans="1:49" x14ac:dyDescent="0.25">
      <c r="A1144">
        <v>5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202</v>
      </c>
      <c r="W1144" s="1" t="s">
        <v>81</v>
      </c>
      <c r="AB1144" t="s">
        <v>85</v>
      </c>
      <c r="AC1144" t="str">
        <f t="shared" si="20"/>
        <v>A20RT-A5</v>
      </c>
      <c r="AF1144" t="s">
        <v>246</v>
      </c>
    </row>
    <row r="1145" spans="1:49" x14ac:dyDescent="0.25">
      <c r="A1145">
        <v>5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202</v>
      </c>
      <c r="W1145" s="1" t="s">
        <v>81</v>
      </c>
      <c r="X1145" s="8">
        <v>43515</v>
      </c>
      <c r="AB1145" t="s">
        <v>86</v>
      </c>
      <c r="AC1145" t="str">
        <f t="shared" si="20"/>
        <v>A20SO-A5</v>
      </c>
      <c r="AD1145" s="8">
        <v>43563</v>
      </c>
      <c r="AE1145" s="84">
        <f>AD1145-X1145</f>
        <v>48</v>
      </c>
      <c r="AF1145" t="s">
        <v>246</v>
      </c>
      <c r="AG1145" t="s">
        <v>956</v>
      </c>
      <c r="AH1145" s="8">
        <v>43563</v>
      </c>
      <c r="AI1145">
        <v>28</v>
      </c>
      <c r="AJ1145">
        <v>1</v>
      </c>
      <c r="AK1145" s="53">
        <v>0.83333333333333337</v>
      </c>
      <c r="AL1145" s="8">
        <v>43572</v>
      </c>
      <c r="AM1145" s="53">
        <v>0.86458333333333337</v>
      </c>
      <c r="AV1145" s="8">
        <v>43572</v>
      </c>
      <c r="AW1145">
        <v>0</v>
      </c>
    </row>
    <row r="1146" spans="1:49" x14ac:dyDescent="0.25">
      <c r="A1146">
        <v>5</v>
      </c>
      <c r="C1146" t="s">
        <v>59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84</v>
      </c>
      <c r="AC1146" t="s">
        <v>602</v>
      </c>
    </row>
    <row r="1147" spans="1:49" x14ac:dyDescent="0.25">
      <c r="A1147">
        <v>6</v>
      </c>
      <c r="C1147" t="s">
        <v>59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>"A2-5"&amp;AB1147&amp;"-"&amp;AF1147</f>
        <v>A2-5RT-A6</v>
      </c>
      <c r="AD1147" s="8">
        <v>43381</v>
      </c>
      <c r="AE1147" s="84">
        <v>34</v>
      </c>
      <c r="AF1147" t="s">
        <v>244</v>
      </c>
      <c r="AG1147" t="s">
        <v>956</v>
      </c>
      <c r="AI1147">
        <v>13</v>
      </c>
      <c r="AJ1147">
        <v>1</v>
      </c>
      <c r="AK1147" s="53">
        <v>0.5083333333333333</v>
      </c>
      <c r="AL1147" s="8">
        <v>43389</v>
      </c>
      <c r="AM1147" s="53">
        <v>0.81944444444444453</v>
      </c>
      <c r="AN1147" t="s">
        <v>1020</v>
      </c>
    </row>
    <row r="1148" spans="1:49" x14ac:dyDescent="0.25">
      <c r="A1148">
        <v>6</v>
      </c>
      <c r="C1148" t="s">
        <v>59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X1148" s="8">
        <v>43515</v>
      </c>
      <c r="AB1148" t="s">
        <v>86</v>
      </c>
      <c r="AC1148" t="str">
        <f>"A2-5"&amp;AB1148&amp;"-"&amp;AF1148</f>
        <v>A2-5SO-A6</v>
      </c>
      <c r="AD1148" s="8">
        <v>43594</v>
      </c>
      <c r="AE1148" s="84">
        <f>AD1148-X1148</f>
        <v>79</v>
      </c>
      <c r="AF1148" t="s">
        <v>244</v>
      </c>
      <c r="AG1148" t="s">
        <v>956</v>
      </c>
      <c r="AN1148" t="s">
        <v>1765</v>
      </c>
      <c r="AV1148" s="8">
        <v>43594</v>
      </c>
      <c r="AW1148">
        <v>0</v>
      </c>
    </row>
    <row r="1149" spans="1:49" x14ac:dyDescent="0.25">
      <c r="A1149">
        <v>6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84</v>
      </c>
      <c r="AC1149" t="s">
        <v>603</v>
      </c>
    </row>
    <row r="1150" spans="1:49" x14ac:dyDescent="0.25">
      <c r="A1150">
        <v>7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84</v>
      </c>
      <c r="AC1150" t="s">
        <v>604</v>
      </c>
    </row>
    <row r="1151" spans="1:49" x14ac:dyDescent="0.25">
      <c r="A1151">
        <v>8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84</v>
      </c>
      <c r="AC1151" t="s">
        <v>605</v>
      </c>
    </row>
    <row r="1152" spans="1:49" x14ac:dyDescent="0.25">
      <c r="A1152">
        <v>9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84</v>
      </c>
      <c r="AC1152" t="s">
        <v>606</v>
      </c>
    </row>
    <row r="1153" spans="1:49" x14ac:dyDescent="0.25">
      <c r="A1153">
        <v>7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84</v>
      </c>
      <c r="AC1153" t="s">
        <v>607</v>
      </c>
    </row>
    <row r="1154" spans="1:49" x14ac:dyDescent="0.25">
      <c r="A1154">
        <v>7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85</v>
      </c>
      <c r="AC1154" t="str">
        <f t="shared" ref="AC1154:AC1166" si="21">"A2-5"&amp;AB1154&amp;"-"&amp;AF1154</f>
        <v>A2-5RT-A7</v>
      </c>
      <c r="AD1154" s="8">
        <v>43393</v>
      </c>
      <c r="AE1154" s="84">
        <v>46</v>
      </c>
      <c r="AF1154" t="s">
        <v>164</v>
      </c>
      <c r="AG1154" t="s">
        <v>956</v>
      </c>
      <c r="AN1154" t="s">
        <v>1772</v>
      </c>
      <c r="AV1154" s="8">
        <v>43405</v>
      </c>
      <c r="AW1154">
        <v>1</v>
      </c>
    </row>
    <row r="1155" spans="1:49" x14ac:dyDescent="0.25">
      <c r="A1155">
        <v>8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85</v>
      </c>
      <c r="AC1155" t="str">
        <f t="shared" si="21"/>
        <v>A2-5RT-A8</v>
      </c>
      <c r="AD1155" s="8">
        <v>43417</v>
      </c>
      <c r="AE1155" s="83">
        <f>AD1155-I1155</f>
        <v>70</v>
      </c>
      <c r="AF1155" t="s">
        <v>166</v>
      </c>
      <c r="AG1155" t="s">
        <v>956</v>
      </c>
      <c r="AN1155" t="s">
        <v>1808</v>
      </c>
      <c r="AV1155" s="8">
        <v>43452</v>
      </c>
      <c r="AW1155">
        <v>0</v>
      </c>
    </row>
    <row r="1156" spans="1:49" x14ac:dyDescent="0.25">
      <c r="A1156">
        <v>9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85</v>
      </c>
      <c r="AC1156" t="str">
        <f t="shared" si="21"/>
        <v>A2-5RT-A9</v>
      </c>
      <c r="AD1156" s="8">
        <v>43373</v>
      </c>
      <c r="AE1156" s="84">
        <v>26</v>
      </c>
      <c r="AF1156" t="s">
        <v>133</v>
      </c>
      <c r="AG1156" t="s">
        <v>593</v>
      </c>
      <c r="AI1156">
        <v>30</v>
      </c>
      <c r="AJ1156">
        <v>6</v>
      </c>
      <c r="AK1156" s="53">
        <v>0.52777777777777779</v>
      </c>
      <c r="AL1156" s="8">
        <v>43379</v>
      </c>
      <c r="AM1156" s="53">
        <v>0.375</v>
      </c>
      <c r="AN1156" t="s">
        <v>1159</v>
      </c>
    </row>
    <row r="1157" spans="1:49" x14ac:dyDescent="0.25">
      <c r="A1157">
        <v>10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85</v>
      </c>
      <c r="AC1157" t="str">
        <f t="shared" si="21"/>
        <v>A2-5RT-A10</v>
      </c>
      <c r="AF1157" t="s">
        <v>138</v>
      </c>
    </row>
    <row r="1158" spans="1:49" x14ac:dyDescent="0.25">
      <c r="A1158">
        <v>11</v>
      </c>
      <c r="C1158" t="s">
        <v>201</v>
      </c>
      <c r="G1158" s="1" t="s">
        <v>187</v>
      </c>
      <c r="I1158" s="1" t="s">
        <v>66</v>
      </c>
      <c r="J1158">
        <v>5</v>
      </c>
      <c r="K1158" t="s">
        <v>60</v>
      </c>
      <c r="W1158" s="1" t="s">
        <v>81</v>
      </c>
      <c r="AB1158" t="s">
        <v>85</v>
      </c>
      <c r="AC1158" t="str">
        <f t="shared" si="21"/>
        <v>A2-5RT-A11</v>
      </c>
      <c r="AF1158" t="s">
        <v>237</v>
      </c>
    </row>
    <row r="1159" spans="1:49" x14ac:dyDescent="0.25">
      <c r="A1159">
        <v>12</v>
      </c>
      <c r="C1159" t="s">
        <v>201</v>
      </c>
      <c r="G1159" s="1" t="s">
        <v>187</v>
      </c>
      <c r="I1159" s="1" t="s">
        <v>66</v>
      </c>
      <c r="J1159">
        <v>5</v>
      </c>
      <c r="K1159" t="s">
        <v>60</v>
      </c>
      <c r="W1159" s="1" t="s">
        <v>81</v>
      </c>
      <c r="AB1159" t="s">
        <v>85</v>
      </c>
      <c r="AC1159" t="str">
        <f t="shared" si="21"/>
        <v>A2-5RT-A12</v>
      </c>
      <c r="AF1159" t="s">
        <v>284</v>
      </c>
    </row>
    <row r="1160" spans="1:49" x14ac:dyDescent="0.25">
      <c r="A1160">
        <v>8</v>
      </c>
      <c r="C1160" t="s">
        <v>201</v>
      </c>
      <c r="G1160" s="1" t="s">
        <v>187</v>
      </c>
      <c r="I1160" s="1" t="s">
        <v>66</v>
      </c>
      <c r="J1160">
        <v>5</v>
      </c>
      <c r="K1160" t="s">
        <v>60</v>
      </c>
      <c r="W1160" s="1" t="s">
        <v>81</v>
      </c>
      <c r="X1160" s="8">
        <v>43515</v>
      </c>
      <c r="AB1160" t="s">
        <v>86</v>
      </c>
      <c r="AC1160" t="str">
        <f t="shared" si="21"/>
        <v>A2-5SO-A7</v>
      </c>
      <c r="AD1160" s="8">
        <v>43558</v>
      </c>
      <c r="AE1160" s="84">
        <f>AD1160-X1160</f>
        <v>43</v>
      </c>
      <c r="AF1160" t="s">
        <v>164</v>
      </c>
      <c r="AG1160" t="s">
        <v>956</v>
      </c>
      <c r="AH1160" s="8">
        <v>43558</v>
      </c>
      <c r="AI1160">
        <v>19</v>
      </c>
      <c r="AJ1160">
        <v>1</v>
      </c>
      <c r="AK1160" s="53">
        <v>0.73263888888888884</v>
      </c>
      <c r="AL1160" s="8">
        <v>43566</v>
      </c>
      <c r="AM1160" s="53">
        <v>0.94097222222222221</v>
      </c>
      <c r="AO1160">
        <v>5</v>
      </c>
      <c r="AP1160">
        <v>8</v>
      </c>
      <c r="AQ1160" s="8">
        <v>43566</v>
      </c>
      <c r="AR1160" s="53">
        <v>0.94097222222222221</v>
      </c>
      <c r="AS1160" s="8">
        <v>43607</v>
      </c>
      <c r="AT1160" s="53">
        <v>0.83680555555555547</v>
      </c>
      <c r="AU1160" t="s">
        <v>1765</v>
      </c>
      <c r="AV1160" s="8">
        <v>43607</v>
      </c>
      <c r="AW1160">
        <v>1</v>
      </c>
    </row>
    <row r="1161" spans="1:49" x14ac:dyDescent="0.25">
      <c r="A1161">
        <v>9</v>
      </c>
      <c r="C1161" t="s">
        <v>201</v>
      </c>
      <c r="G1161" s="1" t="s">
        <v>187</v>
      </c>
      <c r="I1161" s="1" t="s">
        <v>66</v>
      </c>
      <c r="J1161">
        <v>5</v>
      </c>
      <c r="K1161" t="s">
        <v>60</v>
      </c>
      <c r="W1161" s="1" t="s">
        <v>81</v>
      </c>
      <c r="AB1161" t="s">
        <v>86</v>
      </c>
      <c r="AC1161" t="str">
        <f t="shared" si="21"/>
        <v>A2-5SO-A8</v>
      </c>
      <c r="AF1161" t="s">
        <v>166</v>
      </c>
    </row>
    <row r="1162" spans="1:49" x14ac:dyDescent="0.25">
      <c r="A1162">
        <v>10</v>
      </c>
      <c r="C1162" t="s">
        <v>201</v>
      </c>
      <c r="G1162" s="1" t="s">
        <v>187</v>
      </c>
      <c r="I1162" s="1" t="s">
        <v>66</v>
      </c>
      <c r="J1162">
        <v>5</v>
      </c>
      <c r="K1162" t="s">
        <v>60</v>
      </c>
      <c r="W1162" s="1" t="s">
        <v>81</v>
      </c>
      <c r="X1162" s="8">
        <v>43515</v>
      </c>
      <c r="AB1162" t="s">
        <v>86</v>
      </c>
      <c r="AC1162" t="str">
        <f t="shared" si="21"/>
        <v>A2-5SO-A9</v>
      </c>
      <c r="AD1162" s="8">
        <v>43584</v>
      </c>
      <c r="AE1162" s="84">
        <f>AD1162-X1162</f>
        <v>69</v>
      </c>
      <c r="AF1162" t="s">
        <v>133</v>
      </c>
      <c r="AG1162" t="s">
        <v>956</v>
      </c>
      <c r="AN1162" t="s">
        <v>1765</v>
      </c>
      <c r="AV1162" s="8">
        <v>43584</v>
      </c>
      <c r="AW1162">
        <v>1</v>
      </c>
    </row>
    <row r="1163" spans="1:49" x14ac:dyDescent="0.25">
      <c r="A1163">
        <v>11</v>
      </c>
      <c r="C1163" t="s">
        <v>201</v>
      </c>
      <c r="G1163" s="1" t="s">
        <v>187</v>
      </c>
      <c r="I1163" s="1" t="s">
        <v>66</v>
      </c>
      <c r="J1163">
        <v>5</v>
      </c>
      <c r="K1163" t="s">
        <v>60</v>
      </c>
      <c r="W1163" s="1" t="s">
        <v>81</v>
      </c>
      <c r="AB1163" t="s">
        <v>86</v>
      </c>
      <c r="AC1163" t="str">
        <f t="shared" si="21"/>
        <v>A2-5SO-A10</v>
      </c>
      <c r="AF1163" t="s">
        <v>138</v>
      </c>
    </row>
    <row r="1164" spans="1:49" x14ac:dyDescent="0.25">
      <c r="A1164">
        <v>12</v>
      </c>
      <c r="C1164" t="s">
        <v>201</v>
      </c>
      <c r="G1164" s="1" t="s">
        <v>187</v>
      </c>
      <c r="I1164" s="1" t="s">
        <v>66</v>
      </c>
      <c r="J1164">
        <v>5</v>
      </c>
      <c r="K1164" t="s">
        <v>60</v>
      </c>
      <c r="W1164" s="1" t="s">
        <v>81</v>
      </c>
      <c r="X1164" s="8">
        <v>43515</v>
      </c>
      <c r="AB1164" t="s">
        <v>86</v>
      </c>
      <c r="AC1164" t="str">
        <f t="shared" si="21"/>
        <v>A2-5SO-A11</v>
      </c>
      <c r="AD1164" s="8">
        <v>43585</v>
      </c>
      <c r="AE1164" s="84">
        <v>70</v>
      </c>
      <c r="AF1164" t="s">
        <v>237</v>
      </c>
      <c r="AG1164" t="s">
        <v>956</v>
      </c>
      <c r="AN1164" t="s">
        <v>1765</v>
      </c>
      <c r="AV1164" s="8">
        <v>43585</v>
      </c>
      <c r="AW1164">
        <v>1</v>
      </c>
    </row>
    <row r="1165" spans="1:49" x14ac:dyDescent="0.25">
      <c r="A1165">
        <v>13</v>
      </c>
      <c r="C1165" t="s">
        <v>201</v>
      </c>
      <c r="G1165" s="1" t="s">
        <v>187</v>
      </c>
      <c r="I1165" s="1" t="s">
        <v>66</v>
      </c>
      <c r="J1165">
        <v>5</v>
      </c>
      <c r="K1165" t="s">
        <v>60</v>
      </c>
      <c r="W1165" s="1" t="s">
        <v>81</v>
      </c>
      <c r="AB1165" t="s">
        <v>86</v>
      </c>
      <c r="AC1165" t="str">
        <f t="shared" si="21"/>
        <v>A2-5SO-A12</v>
      </c>
      <c r="AF1165" t="s">
        <v>284</v>
      </c>
    </row>
    <row r="1166" spans="1:49" x14ac:dyDescent="0.25">
      <c r="A1166">
        <v>14</v>
      </c>
      <c r="C1166" t="s">
        <v>201</v>
      </c>
      <c r="G1166" s="1" t="s">
        <v>187</v>
      </c>
      <c r="I1166" s="1" t="s">
        <v>66</v>
      </c>
      <c r="J1166">
        <v>5</v>
      </c>
      <c r="K1166" t="s">
        <v>60</v>
      </c>
      <c r="W1166" s="1" t="s">
        <v>81</v>
      </c>
      <c r="AB1166" t="s">
        <v>86</v>
      </c>
      <c r="AC1166" t="str">
        <f t="shared" si="21"/>
        <v>A2-5SO-B1</v>
      </c>
      <c r="AF1166" t="s">
        <v>169</v>
      </c>
    </row>
    <row r="1167" spans="1:49" x14ac:dyDescent="0.25">
      <c r="A1167">
        <v>1</v>
      </c>
      <c r="B1167" t="s">
        <v>89</v>
      </c>
      <c r="C1167" t="s">
        <v>58</v>
      </c>
      <c r="D1167">
        <v>6.4470000000000001</v>
      </c>
      <c r="E1167" s="1" t="s">
        <v>610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0.4301388888888889</v>
      </c>
      <c r="N1167">
        <v>0.1301273</v>
      </c>
      <c r="O1167">
        <v>6.42</v>
      </c>
      <c r="P1167" s="53">
        <v>0.63055555555555554</v>
      </c>
      <c r="Q1167" s="18">
        <v>0.47269675925925925</v>
      </c>
      <c r="R1167">
        <v>0.1169152</v>
      </c>
      <c r="T1167" s="53"/>
      <c r="U1167" s="18">
        <v>0.28518518518518515</v>
      </c>
      <c r="V1167" s="19">
        <v>8.8259749999999998E-2</v>
      </c>
      <c r="W1167" s="1" t="s">
        <v>220</v>
      </c>
      <c r="X1167" s="8">
        <v>43520</v>
      </c>
      <c r="AB1167" t="s">
        <v>86</v>
      </c>
      <c r="AC1167" t="s">
        <v>627</v>
      </c>
      <c r="AD1167" s="8">
        <v>43574</v>
      </c>
      <c r="AE1167" s="84">
        <f>AD1167-X1167</f>
        <v>54</v>
      </c>
      <c r="AF1167" t="s">
        <v>164</v>
      </c>
      <c r="AG1167" t="s">
        <v>956</v>
      </c>
      <c r="AH1167" s="8">
        <v>43574</v>
      </c>
      <c r="AI1167">
        <v>29</v>
      </c>
      <c r="AJ1167">
        <v>1</v>
      </c>
      <c r="AK1167" s="53">
        <v>0.60069444444444442</v>
      </c>
      <c r="AL1167" s="8">
        <v>43583</v>
      </c>
      <c r="AM1167" s="53">
        <v>0.84027777777777779</v>
      </c>
      <c r="AN1167" t="s">
        <v>1884</v>
      </c>
      <c r="AO1167">
        <v>6</v>
      </c>
      <c r="AP1167">
        <v>27</v>
      </c>
      <c r="AQ1167" s="8">
        <v>43583</v>
      </c>
      <c r="AR1167" s="53">
        <v>0.84027777777777779</v>
      </c>
      <c r="AS1167" s="8">
        <v>43611</v>
      </c>
      <c r="AT1167" s="53">
        <v>0.84027777777777779</v>
      </c>
      <c r="AU1167" t="s">
        <v>1765</v>
      </c>
      <c r="AV1167" s="8">
        <v>43611</v>
      </c>
      <c r="AW1167">
        <v>1</v>
      </c>
    </row>
    <row r="1168" spans="1:49" x14ac:dyDescent="0.25">
      <c r="A1168">
        <v>2</v>
      </c>
      <c r="B1168" t="s">
        <v>89</v>
      </c>
      <c r="C1168" t="s">
        <v>58</v>
      </c>
      <c r="D1168">
        <v>4.375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0.43105324074074075</v>
      </c>
      <c r="N1168">
        <v>0.60055080000000005</v>
      </c>
      <c r="O1168">
        <v>4.234</v>
      </c>
      <c r="Q1168" s="18">
        <v>0.47341435185185188</v>
      </c>
      <c r="R1168">
        <v>0.6141065</v>
      </c>
      <c r="W1168" s="1" t="s">
        <v>220</v>
      </c>
      <c r="AB1168" t="s">
        <v>84</v>
      </c>
      <c r="AC1168" t="s">
        <v>628</v>
      </c>
    </row>
    <row r="1169" spans="1:49" x14ac:dyDescent="0.25">
      <c r="A1169">
        <v>3</v>
      </c>
      <c r="B1169" t="s">
        <v>89</v>
      </c>
      <c r="C1169" t="s">
        <v>58</v>
      </c>
      <c r="D1169">
        <v>6.56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0.43193287037037037</v>
      </c>
      <c r="N1169">
        <v>0.14884349999999999</v>
      </c>
      <c r="O1169">
        <v>6.5389999999999997</v>
      </c>
      <c r="Q1169" s="18">
        <v>0.4742939814814815</v>
      </c>
      <c r="R1169" s="19">
        <v>7.6561779999999996E-2</v>
      </c>
      <c r="S1169" s="74">
        <v>6.4020000000000001</v>
      </c>
      <c r="T1169" s="53">
        <v>0.52777777777777779</v>
      </c>
      <c r="U1169" s="18"/>
      <c r="V1169" s="19"/>
      <c r="W1169" s="1" t="s">
        <v>220</v>
      </c>
      <c r="AB1169" t="s">
        <v>85</v>
      </c>
      <c r="AC1169" t="s">
        <v>629</v>
      </c>
      <c r="AF1169" t="s">
        <v>235</v>
      </c>
    </row>
    <row r="1170" spans="1:49" x14ac:dyDescent="0.25">
      <c r="A1170">
        <v>4</v>
      </c>
      <c r="B1170" t="s">
        <v>89</v>
      </c>
      <c r="C1170" t="s">
        <v>58</v>
      </c>
      <c r="D1170">
        <v>3.3359999999999999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0.43263888888888885</v>
      </c>
      <c r="N1170">
        <v>0.40967320000000002</v>
      </c>
      <c r="O1170">
        <v>3.056</v>
      </c>
      <c r="Q1170" s="18">
        <v>0.4750462962962963</v>
      </c>
      <c r="R1170">
        <v>0.15123980000000001</v>
      </c>
      <c r="S1170" s="74">
        <v>2.8969999999999998</v>
      </c>
      <c r="U1170" s="18">
        <v>0.28999999999999998</v>
      </c>
      <c r="V1170" s="19">
        <v>7.064811E-2</v>
      </c>
      <c r="W1170" s="1" t="s">
        <v>220</v>
      </c>
      <c r="AB1170" t="s">
        <v>85</v>
      </c>
      <c r="AC1170" t="s">
        <v>630</v>
      </c>
      <c r="AF1170" t="s">
        <v>132</v>
      </c>
    </row>
    <row r="1171" spans="1:49" x14ac:dyDescent="0.25">
      <c r="A1171">
        <v>5</v>
      </c>
      <c r="B1171" t="s">
        <v>89</v>
      </c>
      <c r="C1171" t="s">
        <v>58</v>
      </c>
      <c r="D1171">
        <v>7.077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0.43361111111111111</v>
      </c>
      <c r="N1171">
        <v>5.0958499999999997E-2</v>
      </c>
      <c r="O1171">
        <v>7.0469999999999997</v>
      </c>
      <c r="Q1171" s="18">
        <v>0.47585648148148146</v>
      </c>
      <c r="R1171" s="19">
        <v>3.407574E-2</v>
      </c>
      <c r="T1171" s="19"/>
      <c r="W1171" s="1" t="s">
        <v>220</v>
      </c>
      <c r="X1171" s="8">
        <v>43520</v>
      </c>
      <c r="AB1171" t="s">
        <v>86</v>
      </c>
      <c r="AC1171" t="s">
        <v>631</v>
      </c>
      <c r="AD1171" s="8">
        <v>43587</v>
      </c>
      <c r="AE1171" s="84">
        <f>AD1171-X1171</f>
        <v>67</v>
      </c>
      <c r="AF1171" t="s">
        <v>123</v>
      </c>
      <c r="AG1171" t="s">
        <v>956</v>
      </c>
      <c r="AN1171" t="s">
        <v>1765</v>
      </c>
      <c r="AV1171" s="8">
        <v>43587</v>
      </c>
      <c r="AW1171">
        <v>1</v>
      </c>
    </row>
    <row r="1172" spans="1:49" x14ac:dyDescent="0.25">
      <c r="A1172">
        <v>6</v>
      </c>
      <c r="B1172" t="s">
        <v>89</v>
      </c>
      <c r="C1172" t="s">
        <v>58</v>
      </c>
      <c r="D1172">
        <v>4.3949999999999996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0.43446759259259254</v>
      </c>
      <c r="N1172">
        <v>0.15245049999999999</v>
      </c>
      <c r="O1172">
        <v>4.3899999999999997</v>
      </c>
      <c r="Q1172" s="18">
        <v>0.47662037037037036</v>
      </c>
      <c r="R1172">
        <v>0.1133282</v>
      </c>
      <c r="W1172" s="1" t="s">
        <v>220</v>
      </c>
      <c r="AB1172" t="s">
        <v>84</v>
      </c>
      <c r="AC1172" t="s">
        <v>632</v>
      </c>
    </row>
    <row r="1173" spans="1:49" x14ac:dyDescent="0.25">
      <c r="A1173">
        <v>7</v>
      </c>
      <c r="B1173" t="s">
        <v>89</v>
      </c>
      <c r="C1173" t="s">
        <v>58</v>
      </c>
      <c r="D1173">
        <v>4.1820000000000004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0.43534722222222227</v>
      </c>
      <c r="N1173">
        <v>0.2787984</v>
      </c>
      <c r="O1173">
        <v>3.7320000000000002</v>
      </c>
      <c r="Q1173" s="18">
        <v>0.47736111111111112</v>
      </c>
      <c r="R1173">
        <v>0.30264289999999999</v>
      </c>
      <c r="S1173" s="74">
        <v>3.1379999999999999</v>
      </c>
      <c r="U1173" s="18">
        <v>0.2908101851851852</v>
      </c>
      <c r="V1173">
        <v>0.2221012</v>
      </c>
      <c r="W1173" s="1" t="s">
        <v>220</v>
      </c>
      <c r="AB1173" t="s">
        <v>85</v>
      </c>
      <c r="AC1173" t="s">
        <v>633</v>
      </c>
      <c r="AF1173" t="s">
        <v>128</v>
      </c>
    </row>
    <row r="1174" spans="1:49" x14ac:dyDescent="0.25">
      <c r="A1174">
        <v>8</v>
      </c>
      <c r="B1174" t="s">
        <v>89</v>
      </c>
      <c r="C1174" t="s">
        <v>58</v>
      </c>
      <c r="D1174">
        <v>5.44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0.43615740740740744</v>
      </c>
      <c r="N1174" s="19">
        <v>5.437939E-2</v>
      </c>
      <c r="O1174">
        <v>5.42</v>
      </c>
      <c r="Q1174" s="18">
        <v>0.47815972222222225</v>
      </c>
      <c r="R1174" s="19">
        <v>2.5523779999999999E-2</v>
      </c>
      <c r="T1174" s="19"/>
      <c r="W1174" s="1" t="s">
        <v>220</v>
      </c>
      <c r="X1174" s="8">
        <v>43520</v>
      </c>
      <c r="AB1174" t="s">
        <v>86</v>
      </c>
      <c r="AC1174" t="s">
        <v>634</v>
      </c>
      <c r="AD1174" s="8">
        <v>43582</v>
      </c>
      <c r="AE1174" s="84">
        <f>AD1174-X1174</f>
        <v>62</v>
      </c>
      <c r="AF1174" t="s">
        <v>173</v>
      </c>
      <c r="AG1174" t="s">
        <v>956</v>
      </c>
      <c r="AH1174" s="8">
        <v>43582</v>
      </c>
      <c r="AI1174">
        <v>20</v>
      </c>
      <c r="AJ1174">
        <v>1</v>
      </c>
      <c r="AK1174" s="53">
        <v>0.80902777777777779</v>
      </c>
      <c r="AL1174" s="8">
        <v>43592</v>
      </c>
      <c r="AM1174" s="53">
        <v>0.66666666666666663</v>
      </c>
      <c r="AN1174" t="s">
        <v>1932</v>
      </c>
      <c r="AV1174" s="8">
        <v>43592</v>
      </c>
      <c r="AW1174">
        <v>1</v>
      </c>
    </row>
    <row r="1175" spans="1:49" x14ac:dyDescent="0.25">
      <c r="A1175">
        <v>9</v>
      </c>
      <c r="B1175" t="s">
        <v>89</v>
      </c>
      <c r="C1175" t="s">
        <v>58</v>
      </c>
      <c r="D1175">
        <v>4.1440000000000001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0.43687499999999996</v>
      </c>
      <c r="N1175" s="19">
        <v>4.4645959999999998E-2</v>
      </c>
      <c r="O1175">
        <v>4.117</v>
      </c>
      <c r="Q1175" s="18">
        <v>0.47891203703703705</v>
      </c>
      <c r="R1175" s="19">
        <v>3.6209190000000002E-2</v>
      </c>
      <c r="T1175" s="19"/>
      <c r="W1175" s="1" t="s">
        <v>220</v>
      </c>
      <c r="AB1175" t="s">
        <v>84</v>
      </c>
      <c r="AC1175" t="s">
        <v>635</v>
      </c>
    </row>
    <row r="1176" spans="1:49" x14ac:dyDescent="0.25">
      <c r="A1176">
        <v>10</v>
      </c>
      <c r="B1176" t="s">
        <v>89</v>
      </c>
      <c r="C1176" t="s">
        <v>58</v>
      </c>
      <c r="D1176">
        <v>6.1029999999999998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0.43768518518518523</v>
      </c>
      <c r="N1176">
        <v>0.1212297</v>
      </c>
      <c r="O1176">
        <v>6.0730000000000004</v>
      </c>
      <c r="Q1176" s="18">
        <v>0.47959490740740746</v>
      </c>
      <c r="R1176" s="19">
        <v>5.371836E-2</v>
      </c>
      <c r="T1176" s="19"/>
      <c r="W1176" s="1" t="s">
        <v>220</v>
      </c>
      <c r="AB1176" t="s">
        <v>84</v>
      </c>
      <c r="AC1176" t="s">
        <v>636</v>
      </c>
    </row>
    <row r="1177" spans="1:49" x14ac:dyDescent="0.25">
      <c r="A1177">
        <v>11</v>
      </c>
      <c r="B1177" t="s">
        <v>89</v>
      </c>
      <c r="C1177" t="s">
        <v>58</v>
      </c>
      <c r="D1177">
        <v>6.8970000000000002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0.43853009259259257</v>
      </c>
      <c r="N1177">
        <v>0.66719410000000001</v>
      </c>
      <c r="O1177">
        <v>6.6859999999999999</v>
      </c>
      <c r="Q1177" s="18">
        <v>0.48031249999999998</v>
      </c>
      <c r="R1177">
        <v>0.57538290000000003</v>
      </c>
      <c r="W1177" s="1" t="s">
        <v>220</v>
      </c>
      <c r="AB1177" t="s">
        <v>86</v>
      </c>
      <c r="AC1177" t="s">
        <v>637</v>
      </c>
      <c r="AF1177" t="s">
        <v>169</v>
      </c>
    </row>
    <row r="1178" spans="1:49" x14ac:dyDescent="0.25">
      <c r="A1178">
        <v>12</v>
      </c>
      <c r="B1178" t="s">
        <v>89</v>
      </c>
      <c r="C1178" t="s">
        <v>58</v>
      </c>
      <c r="D1178">
        <v>3.6070000000000002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0.43950231481481478</v>
      </c>
      <c r="N1178">
        <v>0.24837790000000001</v>
      </c>
      <c r="O1178">
        <v>2.9689999999999999</v>
      </c>
      <c r="Q1178" s="18">
        <v>0.48118055555555556</v>
      </c>
      <c r="R1178">
        <v>0.16567019999999999</v>
      </c>
      <c r="S1178" s="74">
        <v>2.0470000000000002</v>
      </c>
      <c r="U1178" s="18">
        <v>0.29236111111111113</v>
      </c>
      <c r="V1178" s="19">
        <v>7.8658240000000004E-3</v>
      </c>
      <c r="W1178" s="1" t="s">
        <v>220</v>
      </c>
      <c r="AB1178" t="s">
        <v>85</v>
      </c>
      <c r="AC1178" t="s">
        <v>638</v>
      </c>
      <c r="AF1178" t="s">
        <v>244</v>
      </c>
    </row>
    <row r="1179" spans="1:49" x14ac:dyDescent="0.25">
      <c r="A1179">
        <v>13</v>
      </c>
      <c r="B1179" t="s">
        <v>89</v>
      </c>
      <c r="C1179" t="s">
        <v>58</v>
      </c>
      <c r="D1179">
        <v>7.3780000000000001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0.44027777777777777</v>
      </c>
      <c r="N1179">
        <v>0.1230319</v>
      </c>
      <c r="O1179">
        <v>7.367</v>
      </c>
      <c r="Q1179" s="18">
        <v>0.48194444444444445</v>
      </c>
      <c r="R1179" s="19">
        <v>9.1805330000000004E-2</v>
      </c>
      <c r="T1179" s="19"/>
      <c r="W1179" s="1" t="s">
        <v>220</v>
      </c>
      <c r="X1179" s="8">
        <v>43520</v>
      </c>
      <c r="AB1179" t="s">
        <v>86</v>
      </c>
      <c r="AC1179" t="s">
        <v>639</v>
      </c>
      <c r="AD1179" s="8">
        <v>43592</v>
      </c>
      <c r="AE1179" s="84">
        <f>AD1179-X1179</f>
        <v>72</v>
      </c>
      <c r="AF1179" t="s">
        <v>139</v>
      </c>
      <c r="AG1179" t="s">
        <v>956</v>
      </c>
      <c r="AN1179" t="s">
        <v>1765</v>
      </c>
      <c r="AV1179" s="8">
        <v>43592</v>
      </c>
      <c r="AW1179">
        <v>1</v>
      </c>
    </row>
    <row r="1180" spans="1:49" x14ac:dyDescent="0.25">
      <c r="A1180">
        <v>14</v>
      </c>
      <c r="B1180" t="s">
        <v>89</v>
      </c>
      <c r="C1180" t="s">
        <v>58</v>
      </c>
      <c r="D1180">
        <v>8.093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0.44107638888888889</v>
      </c>
      <c r="N1180" s="19">
        <v>6.4228830000000001E-2</v>
      </c>
      <c r="O1180">
        <v>8.0570000000000004</v>
      </c>
      <c r="Q1180" s="18">
        <v>0.48268518518518522</v>
      </c>
      <c r="R1180" s="19">
        <v>6.242495E-2</v>
      </c>
      <c r="S1180" s="74">
        <v>8</v>
      </c>
      <c r="T1180" s="19"/>
      <c r="U1180" s="18">
        <v>0.29310185185185184</v>
      </c>
      <c r="V1180">
        <v>7.5259199999999998E-2</v>
      </c>
      <c r="W1180" s="1" t="s">
        <v>220</v>
      </c>
      <c r="AB1180" t="s">
        <v>85</v>
      </c>
      <c r="AC1180" t="s">
        <v>640</v>
      </c>
      <c r="AF1180" t="s">
        <v>303</v>
      </c>
    </row>
    <row r="1181" spans="1:49" x14ac:dyDescent="0.25">
      <c r="A1181">
        <v>15</v>
      </c>
      <c r="B1181" t="s">
        <v>89</v>
      </c>
      <c r="C1181" t="s">
        <v>58</v>
      </c>
      <c r="D1181">
        <v>5.7960000000000003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0.4418171296296296</v>
      </c>
      <c r="N1181">
        <v>0.62002860000000004</v>
      </c>
      <c r="O1181">
        <v>5.681</v>
      </c>
      <c r="Q1181" s="18">
        <v>0.48342592592592593</v>
      </c>
      <c r="R1181">
        <v>0.59158250000000001</v>
      </c>
      <c r="W1181" s="1" t="s">
        <v>220</v>
      </c>
      <c r="AB1181" t="s">
        <v>84</v>
      </c>
      <c r="AC1181" t="s">
        <v>641</v>
      </c>
    </row>
    <row r="1182" spans="1:49" x14ac:dyDescent="0.25">
      <c r="A1182">
        <v>16</v>
      </c>
      <c r="B1182" t="s">
        <v>89</v>
      </c>
      <c r="C1182" t="s">
        <v>58</v>
      </c>
      <c r="D1182">
        <v>3.4780000000000002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0.44268518518518518</v>
      </c>
      <c r="N1182" s="19">
        <v>4.1810710000000001E-2</v>
      </c>
      <c r="O1182">
        <v>3.363</v>
      </c>
      <c r="Q1182" s="18">
        <v>0.48429398148148151</v>
      </c>
      <c r="R1182">
        <v>4.1408899999999998E-2</v>
      </c>
      <c r="W1182" s="1" t="s">
        <v>220</v>
      </c>
      <c r="X1182" s="8">
        <v>43520</v>
      </c>
      <c r="AB1182" t="s">
        <v>86</v>
      </c>
      <c r="AC1182" t="s">
        <v>642</v>
      </c>
      <c r="AD1182" s="8">
        <v>43592</v>
      </c>
      <c r="AE1182" s="84">
        <v>72</v>
      </c>
      <c r="AF1182" t="s">
        <v>150</v>
      </c>
      <c r="AG1182" t="s">
        <v>956</v>
      </c>
      <c r="AN1182" t="s">
        <v>1765</v>
      </c>
      <c r="AV1182" s="8">
        <v>43592</v>
      </c>
      <c r="AW1182">
        <v>1</v>
      </c>
    </row>
    <row r="1183" spans="1:49" x14ac:dyDescent="0.25">
      <c r="A1183">
        <v>17</v>
      </c>
      <c r="B1183" t="s">
        <v>89</v>
      </c>
      <c r="C1183" t="s">
        <v>58</v>
      </c>
      <c r="D1183">
        <v>5.1360000000000001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0.44344907407407402</v>
      </c>
      <c r="N1183">
        <v>0.17454430000000001</v>
      </c>
      <c r="Q1183" s="18">
        <v>0.48495370370370372</v>
      </c>
      <c r="R1183" s="19">
        <v>4.4876819999999998E-3</v>
      </c>
      <c r="T1183" s="19"/>
      <c r="W1183" s="1" t="s">
        <v>220</v>
      </c>
      <c r="Z1183" t="s">
        <v>1025</v>
      </c>
      <c r="AB1183" t="s">
        <v>84</v>
      </c>
      <c r="AC1183" t="s">
        <v>643</v>
      </c>
    </row>
    <row r="1184" spans="1:49" x14ac:dyDescent="0.25">
      <c r="A1184">
        <v>18</v>
      </c>
      <c r="B1184" t="s">
        <v>89</v>
      </c>
      <c r="C1184" t="s">
        <v>58</v>
      </c>
      <c r="D1184">
        <v>4.4279999999999999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0.44418981481481484</v>
      </c>
      <c r="N1184" s="19">
        <v>4.3292450000000003E-2</v>
      </c>
      <c r="O1184">
        <v>4.3920000000000003</v>
      </c>
      <c r="Q1184" s="18">
        <v>0.48557870370370365</v>
      </c>
      <c r="R1184" s="19">
        <v>3.3541950000000001E-2</v>
      </c>
      <c r="T1184" s="19"/>
      <c r="W1184" s="1" t="s">
        <v>220</v>
      </c>
      <c r="AB1184" t="s">
        <v>84</v>
      </c>
      <c r="AC1184" t="s">
        <v>644</v>
      </c>
    </row>
    <row r="1185" spans="1:49" x14ac:dyDescent="0.25">
      <c r="A1185">
        <v>19</v>
      </c>
      <c r="B1185" t="s">
        <v>89</v>
      </c>
      <c r="C1185" t="s">
        <v>58</v>
      </c>
      <c r="D1185">
        <v>4.2709999999999999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0.44491898148148151</v>
      </c>
      <c r="N1185">
        <v>0.38923530000000001</v>
      </c>
      <c r="O1185">
        <v>4.1479999999999997</v>
      </c>
      <c r="Q1185" s="18">
        <v>0.48648148148148151</v>
      </c>
      <c r="R1185">
        <v>0.1251082</v>
      </c>
      <c r="S1185" s="74">
        <v>3.88</v>
      </c>
      <c r="U1185" s="18">
        <v>0.29390046296296296</v>
      </c>
      <c r="V1185" s="19">
        <v>5.8806270000000001E-2</v>
      </c>
      <c r="W1185" s="1" t="s">
        <v>220</v>
      </c>
      <c r="AB1185" t="s">
        <v>85</v>
      </c>
      <c r="AC1185" t="s">
        <v>645</v>
      </c>
      <c r="AD1185" s="8">
        <v>43380</v>
      </c>
      <c r="AE1185" s="84">
        <v>28</v>
      </c>
      <c r="AF1185" t="s">
        <v>284</v>
      </c>
      <c r="AG1185" t="s">
        <v>593</v>
      </c>
      <c r="AI1185">
        <v>26</v>
      </c>
      <c r="AJ1185">
        <v>1</v>
      </c>
      <c r="AK1185" s="53">
        <v>0.52430555555555558</v>
      </c>
      <c r="AL1185" s="8">
        <v>43389</v>
      </c>
      <c r="AM1185" s="53">
        <v>0.53819444444444442</v>
      </c>
    </row>
    <row r="1186" spans="1:49" x14ac:dyDescent="0.25">
      <c r="A1186">
        <v>20</v>
      </c>
      <c r="B1186" t="s">
        <v>89</v>
      </c>
      <c r="C1186" t="s">
        <v>58</v>
      </c>
      <c r="D1186">
        <v>2.8250000000000002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0.44579861111111113</v>
      </c>
      <c r="N1186" s="19">
        <v>5.9499459999999997E-2</v>
      </c>
      <c r="O1186">
        <v>2.76</v>
      </c>
      <c r="Q1186" s="18">
        <v>0.48731481481481481</v>
      </c>
      <c r="R1186" s="19">
        <v>3.1575810000000003E-2</v>
      </c>
      <c r="T1186" s="19"/>
      <c r="W1186" s="1" t="s">
        <v>220</v>
      </c>
      <c r="AB1186" t="s">
        <v>86</v>
      </c>
      <c r="AC1186" t="s">
        <v>646</v>
      </c>
      <c r="AF1186" t="s">
        <v>161</v>
      </c>
    </row>
    <row r="1187" spans="1:49" x14ac:dyDescent="0.25">
      <c r="A1187">
        <v>21</v>
      </c>
      <c r="B1187" t="s">
        <v>89</v>
      </c>
      <c r="C1187" t="s">
        <v>58</v>
      </c>
      <c r="D1187">
        <v>6.3109999999999999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0.44658564814814811</v>
      </c>
      <c r="N1187" s="19">
        <v>6.9297280000000003E-2</v>
      </c>
      <c r="O1187">
        <v>6.2119999999999997</v>
      </c>
      <c r="Q1187" s="18">
        <v>0.48797453703703703</v>
      </c>
      <c r="R1187" s="19">
        <v>4.312788E-2</v>
      </c>
      <c r="S1187" s="74">
        <v>6.1630000000000003</v>
      </c>
      <c r="T1187" s="19"/>
      <c r="U1187" s="18">
        <v>0.29471064814814812</v>
      </c>
      <c r="V1187" s="19">
        <v>8.6631570000000005E-2</v>
      </c>
      <c r="W1187" s="1" t="s">
        <v>220</v>
      </c>
      <c r="AB1187" t="s">
        <v>85</v>
      </c>
      <c r="AC1187" t="s">
        <v>647</v>
      </c>
      <c r="AF1187" t="s">
        <v>157</v>
      </c>
    </row>
    <row r="1188" spans="1:49" x14ac:dyDescent="0.25">
      <c r="A1188">
        <v>22</v>
      </c>
      <c r="B1188" t="s">
        <v>89</v>
      </c>
      <c r="C1188" t="s">
        <v>58</v>
      </c>
      <c r="D1188">
        <v>4.5469999999999997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0.44747685185185188</v>
      </c>
      <c r="N1188">
        <v>0.10623829999999999</v>
      </c>
      <c r="O1188">
        <v>4.5620000000000003</v>
      </c>
      <c r="Q1188" s="18">
        <v>0.48881944444444447</v>
      </c>
      <c r="R1188" s="19">
        <v>8.6385959999999998E-2</v>
      </c>
      <c r="T1188" s="19"/>
      <c r="W1188" s="1" t="s">
        <v>220</v>
      </c>
      <c r="X1188" s="8">
        <v>43520</v>
      </c>
      <c r="AB1188" t="s">
        <v>86</v>
      </c>
      <c r="AC1188" t="s">
        <v>648</v>
      </c>
      <c r="AD1188" s="8">
        <v>43582</v>
      </c>
      <c r="AE1188" s="84">
        <v>62</v>
      </c>
      <c r="AF1188" t="s">
        <v>303</v>
      </c>
      <c r="AG1188" t="s">
        <v>956</v>
      </c>
      <c r="AH1188" s="8">
        <v>43582</v>
      </c>
      <c r="AI1188">
        <v>31</v>
      </c>
      <c r="AJ1188">
        <v>2</v>
      </c>
      <c r="AK1188" s="53">
        <v>0.80902777777777779</v>
      </c>
      <c r="AL1188" s="8">
        <v>43592</v>
      </c>
      <c r="AM1188" s="53">
        <v>0.8125</v>
      </c>
      <c r="AV1188" s="8">
        <v>43592</v>
      </c>
      <c r="AW1188">
        <v>0</v>
      </c>
    </row>
    <row r="1189" spans="1:49" x14ac:dyDescent="0.25">
      <c r="A1189">
        <v>23</v>
      </c>
      <c r="B1189" t="s">
        <v>89</v>
      </c>
      <c r="C1189" t="s">
        <v>58</v>
      </c>
      <c r="D1189">
        <v>4.3170000000000002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0.44822916666666668</v>
      </c>
      <c r="N1189">
        <v>0.14765629999999999</v>
      </c>
      <c r="O1189">
        <v>4.2720000000000002</v>
      </c>
      <c r="Q1189" s="18">
        <v>0.50244212962962964</v>
      </c>
      <c r="R1189">
        <v>0.42317579999999999</v>
      </c>
      <c r="S1189" s="74">
        <v>4.149</v>
      </c>
      <c r="U1189" s="18">
        <v>0.29554398148148148</v>
      </c>
      <c r="V1189">
        <v>0.67529479999999997</v>
      </c>
      <c r="W1189" s="1" t="s">
        <v>220</v>
      </c>
      <c r="AB1189" t="s">
        <v>85</v>
      </c>
      <c r="AC1189" t="s">
        <v>649</v>
      </c>
      <c r="AF1189" t="s">
        <v>241</v>
      </c>
    </row>
    <row r="1190" spans="1:49" x14ac:dyDescent="0.25">
      <c r="A1190">
        <v>24</v>
      </c>
      <c r="B1190" t="s">
        <v>89</v>
      </c>
      <c r="C1190" t="s">
        <v>58</v>
      </c>
      <c r="D1190">
        <v>6.5590000000000002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0.44899305555555552</v>
      </c>
      <c r="N1190">
        <v>0.5812039</v>
      </c>
      <c r="O1190">
        <v>6.4859999999999998</v>
      </c>
      <c r="Q1190" s="18">
        <v>0.50329861111111118</v>
      </c>
      <c r="R1190">
        <v>0.56491740000000001</v>
      </c>
      <c r="S1190" s="74">
        <v>6.3120000000000003</v>
      </c>
      <c r="U1190" s="18">
        <v>0.29649305555555555</v>
      </c>
      <c r="V1190">
        <v>0.586511</v>
      </c>
      <c r="W1190" s="1" t="s">
        <v>220</v>
      </c>
      <c r="AB1190" t="s">
        <v>85</v>
      </c>
      <c r="AC1190" t="s">
        <v>650</v>
      </c>
      <c r="AD1190" s="8">
        <v>43384</v>
      </c>
      <c r="AE1190" s="84">
        <v>32</v>
      </c>
      <c r="AF1190" t="s">
        <v>150</v>
      </c>
      <c r="AG1190" t="s">
        <v>956</v>
      </c>
      <c r="AI1190">
        <v>20</v>
      </c>
      <c r="AJ1190">
        <v>2</v>
      </c>
      <c r="AK1190" s="53">
        <v>0.58333333333333337</v>
      </c>
      <c r="AL1190" s="8">
        <v>43391</v>
      </c>
      <c r="AM1190" s="53">
        <v>0.82638888888888884</v>
      </c>
      <c r="AV1190" s="8">
        <v>43391</v>
      </c>
      <c r="AW1190">
        <v>0</v>
      </c>
    </row>
    <row r="1191" spans="1:49" x14ac:dyDescent="0.25">
      <c r="A1191">
        <v>25</v>
      </c>
      <c r="B1191" t="s">
        <v>89</v>
      </c>
      <c r="C1191" t="s">
        <v>58</v>
      </c>
      <c r="D1191">
        <v>4.633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0.44988425925925929</v>
      </c>
      <c r="N1191">
        <v>0.10971740000000001</v>
      </c>
      <c r="O1191">
        <v>4.6349999999999998</v>
      </c>
      <c r="Q1191" s="18">
        <v>0.50428240740740737</v>
      </c>
      <c r="R1191" s="19">
        <v>3.0590050000000001E-2</v>
      </c>
      <c r="T1191" s="19"/>
      <c r="W1191" s="1" t="s">
        <v>220</v>
      </c>
      <c r="AB1191" t="s">
        <v>84</v>
      </c>
      <c r="AC1191" t="s">
        <v>651</v>
      </c>
    </row>
    <row r="1192" spans="1:49" x14ac:dyDescent="0.25">
      <c r="A1192">
        <v>26</v>
      </c>
      <c r="B1192" t="s">
        <v>89</v>
      </c>
      <c r="C1192" t="s">
        <v>58</v>
      </c>
      <c r="D1192">
        <v>4.915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0.45068287037037041</v>
      </c>
      <c r="N1192">
        <v>0.4975908</v>
      </c>
      <c r="O1192">
        <v>4.8609999999999998</v>
      </c>
      <c r="Q1192" s="18">
        <v>0.50496527777777778</v>
      </c>
      <c r="R1192">
        <v>0.49376389999999998</v>
      </c>
      <c r="W1192" s="1" t="s">
        <v>220</v>
      </c>
      <c r="AB1192" t="s">
        <v>84</v>
      </c>
      <c r="AC1192" t="s">
        <v>652</v>
      </c>
    </row>
    <row r="1193" spans="1:49" x14ac:dyDescent="0.25">
      <c r="A1193">
        <v>27</v>
      </c>
      <c r="B1193" t="s">
        <v>89</v>
      </c>
      <c r="C1193" t="s">
        <v>58</v>
      </c>
      <c r="D1193">
        <v>6.5410000000000004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0.45151620370370371</v>
      </c>
      <c r="N1193">
        <v>0.22076380000000001</v>
      </c>
      <c r="O1193">
        <v>6.4470000000000001</v>
      </c>
      <c r="Q1193" s="18">
        <v>0.50583333333333336</v>
      </c>
      <c r="R1193">
        <v>0.17028289999999999</v>
      </c>
      <c r="S1193" s="74">
        <v>6.3140000000000001</v>
      </c>
      <c r="U1193" s="18">
        <v>0.29738425925925926</v>
      </c>
      <c r="V1193">
        <v>0.13185720000000001</v>
      </c>
      <c r="W1193" s="1" t="s">
        <v>220</v>
      </c>
      <c r="AB1193" t="s">
        <v>85</v>
      </c>
      <c r="AC1193" t="s">
        <v>653</v>
      </c>
      <c r="AF1193" t="s">
        <v>250</v>
      </c>
    </row>
    <row r="1194" spans="1:49" x14ac:dyDescent="0.25">
      <c r="A1194">
        <v>28</v>
      </c>
      <c r="B1194" t="s">
        <v>89</v>
      </c>
      <c r="C1194" t="s">
        <v>58</v>
      </c>
      <c r="D1194">
        <v>2.3140000000000001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0.4522916666666667</v>
      </c>
      <c r="N1194" s="19">
        <v>8.8099689999999994E-2</v>
      </c>
      <c r="O1194">
        <v>2.1749999999999998</v>
      </c>
      <c r="Q1194" s="18">
        <v>0.50660879629629629</v>
      </c>
      <c r="R1194" s="19">
        <v>4.4875369999999998E-2</v>
      </c>
      <c r="T1194" s="19"/>
      <c r="W1194" s="1" t="s">
        <v>220</v>
      </c>
      <c r="X1194" s="8">
        <v>43520</v>
      </c>
      <c r="AB1194" t="s">
        <v>86</v>
      </c>
      <c r="AC1194" t="s">
        <v>654</v>
      </c>
      <c r="AD1194" s="8">
        <v>43616</v>
      </c>
      <c r="AE1194" s="84">
        <v>96</v>
      </c>
      <c r="AF1194" t="s">
        <v>147</v>
      </c>
      <c r="AG1194" t="s">
        <v>956</v>
      </c>
      <c r="AH1194" s="8">
        <v>43616</v>
      </c>
      <c r="AI1194">
        <v>25</v>
      </c>
      <c r="AJ1194">
        <v>1</v>
      </c>
      <c r="AK1194" s="53">
        <v>0.78819444444444453</v>
      </c>
      <c r="AL1194" s="8">
        <v>43626</v>
      </c>
      <c r="AM1194" s="53">
        <v>0.83333333333333337</v>
      </c>
      <c r="AO1194">
        <v>4</v>
      </c>
      <c r="AP1194">
        <v>12</v>
      </c>
      <c r="AQ1194" s="8">
        <v>43626</v>
      </c>
      <c r="AR1194" s="53">
        <v>0.83333333333333337</v>
      </c>
    </row>
    <row r="1195" spans="1:49" x14ac:dyDescent="0.25">
      <c r="A1195">
        <v>29</v>
      </c>
      <c r="B1195" t="s">
        <v>89</v>
      </c>
      <c r="C1195" t="s">
        <v>58</v>
      </c>
      <c r="D1195">
        <v>3.2989999999999999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0.45307870370370368</v>
      </c>
      <c r="N1195">
        <v>0.17090340000000001</v>
      </c>
      <c r="O1195">
        <v>2.0030000000000001</v>
      </c>
      <c r="Q1195" s="18">
        <v>0.50732638888888892</v>
      </c>
      <c r="R1195" s="19">
        <v>8.5794800000000004E-3</v>
      </c>
      <c r="T1195" s="19"/>
      <c r="W1195" s="1" t="s">
        <v>220</v>
      </c>
      <c r="AB1195" t="s">
        <v>84</v>
      </c>
      <c r="AC1195" t="s">
        <v>655</v>
      </c>
    </row>
    <row r="1196" spans="1:49" x14ac:dyDescent="0.25">
      <c r="A1196">
        <v>30</v>
      </c>
      <c r="B1196" t="s">
        <v>89</v>
      </c>
      <c r="C1196" t="s">
        <v>58</v>
      </c>
      <c r="D1196">
        <v>4.5869999999999997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0.45385416666666667</v>
      </c>
      <c r="N1196" s="19">
        <v>4.8078509999999998E-2</v>
      </c>
      <c r="O1196">
        <v>4.4640000000000004</v>
      </c>
      <c r="Q1196" s="18">
        <v>0.50813657407407409</v>
      </c>
      <c r="R1196" s="19">
        <v>2.9920080000000002E-2</v>
      </c>
      <c r="T1196" s="19"/>
      <c r="W1196" s="1" t="s">
        <v>220</v>
      </c>
      <c r="AB1196" t="s">
        <v>86</v>
      </c>
      <c r="AC1196" t="s">
        <v>656</v>
      </c>
      <c r="AF1196" t="s">
        <v>238</v>
      </c>
    </row>
    <row r="1197" spans="1:49" x14ac:dyDescent="0.25">
      <c r="A1197">
        <v>31</v>
      </c>
      <c r="B1197" t="s">
        <v>89</v>
      </c>
      <c r="C1197" t="s">
        <v>58</v>
      </c>
      <c r="D1197">
        <v>3.984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0.45456018518518521</v>
      </c>
      <c r="N1197" s="19">
        <v>7.4357870000000006E-2</v>
      </c>
      <c r="O1197">
        <v>3.859</v>
      </c>
      <c r="Q1197" s="18">
        <v>0.50964120370370369</v>
      </c>
      <c r="R1197" s="19">
        <v>4.6791739999999998E-2</v>
      </c>
      <c r="T1197" s="19"/>
      <c r="W1197" s="1" t="s">
        <v>220</v>
      </c>
      <c r="AB1197" t="s">
        <v>84</v>
      </c>
      <c r="AC1197" t="s">
        <v>657</v>
      </c>
    </row>
    <row r="1198" spans="1:49" x14ac:dyDescent="0.25">
      <c r="A1198">
        <v>32</v>
      </c>
      <c r="B1198" t="s">
        <v>89</v>
      </c>
      <c r="C1198" t="s">
        <v>58</v>
      </c>
      <c r="D1198">
        <v>5.3410000000000002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0.455625</v>
      </c>
      <c r="N1198" s="19">
        <v>5.6203120000000002E-2</v>
      </c>
      <c r="O1198">
        <v>5.3280000000000003</v>
      </c>
      <c r="Q1198" s="18">
        <v>0.51052083333333331</v>
      </c>
      <c r="R1198" s="19">
        <v>5.5884540000000003E-2</v>
      </c>
      <c r="T1198" s="19"/>
      <c r="W1198" s="1" t="s">
        <v>220</v>
      </c>
      <c r="X1198" s="8">
        <v>43520</v>
      </c>
      <c r="AB1198" t="s">
        <v>86</v>
      </c>
      <c r="AC1198" t="s">
        <v>658</v>
      </c>
      <c r="AD1198" s="8">
        <v>43603</v>
      </c>
      <c r="AE1198" s="84">
        <f>AD1198-X1198</f>
        <v>83</v>
      </c>
      <c r="AF1198" t="s">
        <v>170</v>
      </c>
      <c r="AG1198" t="s">
        <v>956</v>
      </c>
      <c r="AN1198" t="s">
        <v>1765</v>
      </c>
      <c r="AV1198" s="8">
        <v>43603</v>
      </c>
      <c r="AW1198">
        <v>1</v>
      </c>
    </row>
    <row r="1199" spans="1:49" x14ac:dyDescent="0.25">
      <c r="A1199">
        <v>33</v>
      </c>
      <c r="B1199" t="s">
        <v>89</v>
      </c>
      <c r="C1199" t="s">
        <v>58</v>
      </c>
      <c r="D1199">
        <v>2.52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7000</v>
      </c>
      <c r="M1199" s="18">
        <v>0.4563888888888889</v>
      </c>
      <c r="N1199">
        <v>0.31155909999999998</v>
      </c>
      <c r="O1199">
        <v>2.4990000000000001</v>
      </c>
      <c r="Q1199" s="18">
        <v>0.51121527777777775</v>
      </c>
      <c r="R1199">
        <v>0.34848679999999999</v>
      </c>
      <c r="S1199" s="74">
        <v>2.4129999999999998</v>
      </c>
      <c r="U1199" s="18">
        <v>0.29810185185185184</v>
      </c>
      <c r="V1199" s="19">
        <v>9.1583540000000005E-2</v>
      </c>
      <c r="W1199" s="1" t="s">
        <v>220</v>
      </c>
      <c r="AB1199" t="s">
        <v>85</v>
      </c>
      <c r="AC1199" t="s">
        <v>659</v>
      </c>
      <c r="AF1199" t="s">
        <v>242</v>
      </c>
    </row>
    <row r="1200" spans="1:49" x14ac:dyDescent="0.25">
      <c r="A1200">
        <v>34</v>
      </c>
      <c r="B1200" t="s">
        <v>89</v>
      </c>
      <c r="C1200" t="s">
        <v>58</v>
      </c>
      <c r="D1200">
        <v>5.5590000000000002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7000</v>
      </c>
      <c r="M1200" s="18">
        <v>0.4571412037037037</v>
      </c>
      <c r="N1200" s="19">
        <v>4.5546650000000001E-2</v>
      </c>
      <c r="O1200">
        <v>5.4260000000000002</v>
      </c>
      <c r="Q1200" s="18">
        <v>0.51200231481481484</v>
      </c>
      <c r="R1200" s="19">
        <v>2.887698E-2</v>
      </c>
      <c r="S1200" s="74">
        <v>5.3970000000000002</v>
      </c>
      <c r="T1200" s="19"/>
      <c r="U1200" s="18">
        <v>0.29886574074074074</v>
      </c>
      <c r="V1200" s="19">
        <v>3.7529680000000003E-2</v>
      </c>
      <c r="W1200" s="1" t="s">
        <v>220</v>
      </c>
      <c r="AB1200" t="s">
        <v>85</v>
      </c>
      <c r="AC1200" t="s">
        <v>660</v>
      </c>
      <c r="AF1200" t="s">
        <v>131</v>
      </c>
    </row>
    <row r="1201" spans="1:49" x14ac:dyDescent="0.25">
      <c r="A1201">
        <v>35</v>
      </c>
      <c r="B1201" t="s">
        <v>89</v>
      </c>
      <c r="C1201" t="s">
        <v>58</v>
      </c>
      <c r="D1201">
        <v>4.34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7000</v>
      </c>
      <c r="M1201" s="18">
        <v>0.45802083333333332</v>
      </c>
      <c r="N1201">
        <v>0.46958719999999998</v>
      </c>
      <c r="O1201">
        <v>4.2110000000000003</v>
      </c>
      <c r="Q1201" s="18">
        <v>0.51274305555555555</v>
      </c>
      <c r="R1201">
        <v>0.3000216</v>
      </c>
      <c r="S1201" s="74">
        <v>3.97</v>
      </c>
      <c r="U1201" s="18">
        <v>0.2996759259259259</v>
      </c>
      <c r="V1201" s="19">
        <v>3.168812E-2</v>
      </c>
      <c r="W1201" s="1" t="s">
        <v>220</v>
      </c>
      <c r="AB1201" t="s">
        <v>85</v>
      </c>
      <c r="AC1201" t="s">
        <v>661</v>
      </c>
      <c r="AF1201" t="s">
        <v>168</v>
      </c>
    </row>
    <row r="1202" spans="1:49" x14ac:dyDescent="0.25">
      <c r="A1202">
        <v>36</v>
      </c>
      <c r="B1202" t="s">
        <v>89</v>
      </c>
      <c r="C1202" t="s">
        <v>58</v>
      </c>
      <c r="D1202">
        <v>4.3680000000000003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7000</v>
      </c>
      <c r="M1202" s="18">
        <v>0.45887731481481481</v>
      </c>
      <c r="N1202">
        <v>0.50150130000000004</v>
      </c>
      <c r="O1202">
        <v>4.2389999999999999</v>
      </c>
      <c r="Q1202" s="18">
        <v>0.51356481481481475</v>
      </c>
      <c r="R1202">
        <v>0.51450549999999995</v>
      </c>
      <c r="W1202" s="1" t="s">
        <v>220</v>
      </c>
      <c r="AB1202" t="s">
        <v>86</v>
      </c>
      <c r="AC1202" t="s">
        <v>662</v>
      </c>
      <c r="AF1202" t="s">
        <v>244</v>
      </c>
    </row>
    <row r="1203" spans="1:49" x14ac:dyDescent="0.25">
      <c r="A1203">
        <v>37</v>
      </c>
      <c r="B1203" t="s">
        <v>89</v>
      </c>
      <c r="C1203" t="s">
        <v>58</v>
      </c>
      <c r="D1203">
        <v>4.5209999999999999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7000</v>
      </c>
      <c r="M1203" s="18">
        <v>0.4597222222222222</v>
      </c>
      <c r="N1203">
        <v>0.3936133</v>
      </c>
      <c r="O1203">
        <v>3.8039999999999998</v>
      </c>
      <c r="Q1203" s="18">
        <v>0.51438657407407407</v>
      </c>
      <c r="R1203" s="19">
        <v>7.1481139999999997E-3</v>
      </c>
      <c r="T1203" s="19"/>
      <c r="W1203" s="1" t="s">
        <v>220</v>
      </c>
      <c r="AB1203" t="s">
        <v>86</v>
      </c>
      <c r="AC1203" t="s">
        <v>663</v>
      </c>
      <c r="AF1203" t="s">
        <v>239</v>
      </c>
    </row>
    <row r="1204" spans="1:49" x14ac:dyDescent="0.25">
      <c r="A1204">
        <v>38</v>
      </c>
      <c r="B1204" t="s">
        <v>89</v>
      </c>
      <c r="C1204" t="s">
        <v>58</v>
      </c>
      <c r="D1204">
        <v>2.6160000000000001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7000</v>
      </c>
      <c r="M1204" s="18">
        <v>0.46064814814814814</v>
      </c>
      <c r="N1204">
        <v>0.39171410000000001</v>
      </c>
      <c r="O1204">
        <v>2.3069999999999999</v>
      </c>
      <c r="Q1204" s="18">
        <v>0.51496527777777779</v>
      </c>
      <c r="R1204">
        <v>0.19552259999999999</v>
      </c>
      <c r="W1204" s="1" t="s">
        <v>220</v>
      </c>
      <c r="AB1204" t="s">
        <v>86</v>
      </c>
      <c r="AC1204" t="s">
        <v>664</v>
      </c>
      <c r="AF1204" t="s">
        <v>149</v>
      </c>
    </row>
    <row r="1205" spans="1:49" x14ac:dyDescent="0.25">
      <c r="A1205">
        <v>39</v>
      </c>
      <c r="B1205" t="s">
        <v>89</v>
      </c>
      <c r="C1205" t="s">
        <v>58</v>
      </c>
      <c r="D1205">
        <v>5.0830000000000002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7000</v>
      </c>
      <c r="M1205" s="18">
        <v>0.46144675925925926</v>
      </c>
      <c r="N1205">
        <v>0.1244712</v>
      </c>
      <c r="O1205">
        <v>5.0039999999999996</v>
      </c>
      <c r="Q1205" s="18">
        <v>0.51576388888888891</v>
      </c>
      <c r="R1205" s="19">
        <v>8.0072249999999998E-2</v>
      </c>
      <c r="T1205" s="19"/>
      <c r="W1205" s="1" t="s">
        <v>220</v>
      </c>
      <c r="X1205" s="8">
        <v>43520</v>
      </c>
      <c r="AB1205" t="s">
        <v>86</v>
      </c>
      <c r="AC1205" t="s">
        <v>665</v>
      </c>
      <c r="AD1205" s="8">
        <v>43586</v>
      </c>
      <c r="AE1205" s="84">
        <f>AD1205-X1205</f>
        <v>66</v>
      </c>
      <c r="AF1205" t="s">
        <v>160</v>
      </c>
      <c r="AG1205" t="s">
        <v>956</v>
      </c>
      <c r="AN1205" t="s">
        <v>1765</v>
      </c>
      <c r="AV1205" s="8">
        <v>43586</v>
      </c>
      <c r="AW1205">
        <v>1</v>
      </c>
    </row>
    <row r="1206" spans="1:49" x14ac:dyDescent="0.25">
      <c r="A1206">
        <v>46</v>
      </c>
      <c r="B1206" t="s">
        <v>89</v>
      </c>
      <c r="C1206" t="s">
        <v>608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7000</v>
      </c>
      <c r="M1206" s="18">
        <v>0.46702546296296293</v>
      </c>
      <c r="N1206" s="19">
        <v>8.5535920000000005E-3</v>
      </c>
      <c r="Q1206" s="18">
        <v>0.52126157407407414</v>
      </c>
      <c r="R1206" s="19">
        <v>4.0586750000000003E-3</v>
      </c>
      <c r="T1206" s="19"/>
      <c r="U1206" s="18">
        <v>0.30050925925925925</v>
      </c>
      <c r="V1206" s="19">
        <v>5.0249099999999996E-3</v>
      </c>
      <c r="W1206" s="1" t="s">
        <v>220</v>
      </c>
    </row>
    <row r="1207" spans="1:49" x14ac:dyDescent="0.25">
      <c r="A1207">
        <v>47</v>
      </c>
      <c r="B1207" t="s">
        <v>89</v>
      </c>
      <c r="C1207" t="s">
        <v>608</v>
      </c>
      <c r="E1207" s="1" t="s">
        <v>609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7000</v>
      </c>
      <c r="M1207" s="18">
        <v>0.46770833333333334</v>
      </c>
      <c r="N1207" s="19">
        <v>7.5197620000000001E-3</v>
      </c>
      <c r="P1207" s="53">
        <v>0.63680555555555551</v>
      </c>
      <c r="Q1207" s="18">
        <v>0.52195601851851847</v>
      </c>
      <c r="R1207" s="19">
        <v>3.7804010000000001E-3</v>
      </c>
      <c r="T1207" s="53">
        <v>0.53055555555555556</v>
      </c>
      <c r="U1207" s="18">
        <v>0.30125000000000002</v>
      </c>
      <c r="V1207" s="19">
        <v>4.7582750000000002E-3</v>
      </c>
      <c r="W1207" s="1" t="s">
        <v>220</v>
      </c>
    </row>
    <row r="1208" spans="1:49" x14ac:dyDescent="0.25">
      <c r="A1208">
        <v>1</v>
      </c>
      <c r="B1208" t="s">
        <v>293</v>
      </c>
      <c r="C1208" t="s">
        <v>201</v>
      </c>
      <c r="D1208">
        <v>6.1239999999999997</v>
      </c>
      <c r="E1208" s="1" t="s">
        <v>612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0.4301388888888889</v>
      </c>
      <c r="N1208">
        <v>0.1584024</v>
      </c>
      <c r="O1208">
        <v>6.0919999999999996</v>
      </c>
      <c r="P1208" s="53">
        <v>0.63750000000000007</v>
      </c>
      <c r="Q1208" s="18">
        <v>0.47269675925925925</v>
      </c>
      <c r="R1208">
        <v>0.112193</v>
      </c>
      <c r="S1208" s="74">
        <v>6.0590000000000002</v>
      </c>
      <c r="T1208" s="53">
        <v>0.52500000000000002</v>
      </c>
      <c r="U1208" s="18">
        <v>0.28518518518518515</v>
      </c>
      <c r="V1208">
        <v>0.1637787</v>
      </c>
      <c r="W1208" s="1" t="s">
        <v>220</v>
      </c>
      <c r="AB1208" t="s">
        <v>85</v>
      </c>
      <c r="AC1208" t="s">
        <v>666</v>
      </c>
      <c r="AF1208" t="s">
        <v>177</v>
      </c>
    </row>
    <row r="1209" spans="1:49" x14ac:dyDescent="0.25">
      <c r="A1209">
        <v>2</v>
      </c>
      <c r="B1209" t="s">
        <v>293</v>
      </c>
      <c r="C1209" t="s">
        <v>201</v>
      </c>
      <c r="D1209">
        <v>8.3450000000000006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0.43105324074074075</v>
      </c>
      <c r="N1209">
        <v>0.10583289999999999</v>
      </c>
      <c r="O1209">
        <v>8.3059999999999992</v>
      </c>
      <c r="Q1209" s="18">
        <v>0.47341435185185188</v>
      </c>
      <c r="R1209" s="19">
        <v>7.2459109999999993E-2</v>
      </c>
      <c r="T1209" s="19"/>
      <c r="W1209" s="1" t="s">
        <v>220</v>
      </c>
      <c r="AB1209" t="s">
        <v>84</v>
      </c>
      <c r="AC1209" t="s">
        <v>667</v>
      </c>
    </row>
    <row r="1210" spans="1:49" x14ac:dyDescent="0.25">
      <c r="A1210">
        <v>3</v>
      </c>
      <c r="B1210" t="s">
        <v>293</v>
      </c>
      <c r="C1210" t="s">
        <v>201</v>
      </c>
      <c r="D1210">
        <v>6.5529999999999999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0.43193287037037037</v>
      </c>
      <c r="N1210" s="19">
        <v>9.1916349999999994E-2</v>
      </c>
      <c r="O1210">
        <v>6.407</v>
      </c>
      <c r="Q1210" s="18">
        <v>0.4742939814814815</v>
      </c>
      <c r="R1210" s="19">
        <v>6.7099820000000004E-2</v>
      </c>
      <c r="T1210" s="19"/>
      <c r="W1210" s="1" t="s">
        <v>220</v>
      </c>
      <c r="X1210" s="8">
        <v>43520</v>
      </c>
      <c r="AB1210" t="s">
        <v>86</v>
      </c>
      <c r="AC1210" t="s">
        <v>668</v>
      </c>
      <c r="AD1210" s="8">
        <v>43561</v>
      </c>
      <c r="AE1210" s="84">
        <f>AD1210-X1210</f>
        <v>41</v>
      </c>
      <c r="AF1210" t="s">
        <v>291</v>
      </c>
      <c r="AG1210" t="s">
        <v>956</v>
      </c>
      <c r="AH1210" s="8">
        <v>43563</v>
      </c>
      <c r="AI1210">
        <v>32</v>
      </c>
      <c r="AJ1210">
        <v>1</v>
      </c>
      <c r="AK1210" s="53">
        <v>0.82638888888888884</v>
      </c>
      <c r="AL1210" s="8">
        <v>43572</v>
      </c>
      <c r="AM1210" s="53">
        <v>0.86458333333333337</v>
      </c>
      <c r="AO1210">
        <v>5</v>
      </c>
      <c r="AP1210">
        <v>28</v>
      </c>
      <c r="AQ1210" s="8">
        <v>43572</v>
      </c>
      <c r="AR1210" s="53">
        <v>0.86458333333333337</v>
      </c>
      <c r="AS1210" s="8">
        <v>43611</v>
      </c>
      <c r="AT1210" s="53">
        <v>0.84027777777777779</v>
      </c>
      <c r="AU1210" t="s">
        <v>1765</v>
      </c>
      <c r="AV1210" s="8">
        <v>43611</v>
      </c>
      <c r="AW1210">
        <v>1</v>
      </c>
    </row>
    <row r="1211" spans="1:49" x14ac:dyDescent="0.25">
      <c r="A1211">
        <v>4</v>
      </c>
      <c r="B1211" t="s">
        <v>293</v>
      </c>
      <c r="C1211" t="s">
        <v>58</v>
      </c>
      <c r="D1211">
        <v>3.8679999999999999</v>
      </c>
      <c r="G1211" s="1" t="s">
        <v>87</v>
      </c>
      <c r="H1211" s="1" t="s">
        <v>81</v>
      </c>
      <c r="I1211" s="1" t="s">
        <v>71</v>
      </c>
      <c r="J1211">
        <v>25</v>
      </c>
      <c r="K1211" t="s">
        <v>60</v>
      </c>
      <c r="L1211">
        <v>6262</v>
      </c>
      <c r="M1211" s="18">
        <v>0.43263888888888885</v>
      </c>
      <c r="N1211">
        <v>0.65062030000000004</v>
      </c>
      <c r="O1211">
        <v>3.2919999999999998</v>
      </c>
      <c r="Q1211" s="18">
        <v>0.4750462962962963</v>
      </c>
      <c r="R1211">
        <v>0.17846909999999999</v>
      </c>
      <c r="W1211" s="1" t="s">
        <v>220</v>
      </c>
      <c r="X1211" s="8">
        <v>43520</v>
      </c>
      <c r="AB1211" t="s">
        <v>86</v>
      </c>
      <c r="AC1211" t="s">
        <v>669</v>
      </c>
      <c r="AD1211" s="8">
        <v>43616</v>
      </c>
      <c r="AE1211" s="84">
        <f>AD1211-X1211</f>
        <v>96</v>
      </c>
      <c r="AF1211" t="s">
        <v>129</v>
      </c>
      <c r="AG1211" t="s">
        <v>956</v>
      </c>
      <c r="AH1211" s="8">
        <v>43616</v>
      </c>
      <c r="AI1211">
        <v>21</v>
      </c>
      <c r="AJ1211">
        <v>2</v>
      </c>
      <c r="AK1211" s="53">
        <v>0.78819444444444453</v>
      </c>
      <c r="AL1211" s="8">
        <v>43626</v>
      </c>
      <c r="AM1211" s="53">
        <v>0.83333333333333337</v>
      </c>
      <c r="AV1211" s="8">
        <v>43626</v>
      </c>
      <c r="AW1211">
        <v>0</v>
      </c>
    </row>
    <row r="1212" spans="1:49" x14ac:dyDescent="0.25">
      <c r="A1212">
        <v>5</v>
      </c>
      <c r="B1212" t="s">
        <v>293</v>
      </c>
      <c r="C1212" t="s">
        <v>58</v>
      </c>
      <c r="D1212">
        <v>4.2279999999999998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0.43361111111111111</v>
      </c>
      <c r="N1212" s="19">
        <v>9.8182210000000006E-2</v>
      </c>
      <c r="O1212">
        <v>4.1429999999999998</v>
      </c>
      <c r="Q1212" s="18">
        <v>0.47585648148148146</v>
      </c>
      <c r="R1212" s="19">
        <v>8.0056939999999993E-2</v>
      </c>
      <c r="S1212" s="74">
        <v>4.12</v>
      </c>
      <c r="T1212" s="19"/>
      <c r="U1212" s="18">
        <v>0.28999999999999998</v>
      </c>
      <c r="V1212">
        <v>0.15038779999999999</v>
      </c>
      <c r="W1212" s="1" t="s">
        <v>220</v>
      </c>
      <c r="AB1212" t="s">
        <v>85</v>
      </c>
      <c r="AC1212" t="s">
        <v>670</v>
      </c>
      <c r="AD1212" s="8">
        <v>43404</v>
      </c>
      <c r="AE1212" s="83" t="s">
        <v>1769</v>
      </c>
      <c r="AF1212" t="s">
        <v>236</v>
      </c>
      <c r="AG1212" t="s">
        <v>956</v>
      </c>
      <c r="AH1212" s="8">
        <v>43404</v>
      </c>
      <c r="AI1212">
        <v>17</v>
      </c>
      <c r="AJ1212">
        <v>2</v>
      </c>
      <c r="AK1212" s="53">
        <v>0.49305555555555558</v>
      </c>
      <c r="AL1212" s="8">
        <v>43412</v>
      </c>
      <c r="AM1212" s="53">
        <v>0.84375</v>
      </c>
      <c r="AO1212">
        <v>6</v>
      </c>
      <c r="AP1212">
        <v>6</v>
      </c>
      <c r="AQ1212" s="8">
        <v>43412</v>
      </c>
      <c r="AR1212" s="53">
        <v>0.84375</v>
      </c>
      <c r="AS1212" s="8">
        <v>43475</v>
      </c>
      <c r="AT1212" s="53">
        <v>0.83333333333333337</v>
      </c>
      <c r="AV1212" s="8">
        <v>43475</v>
      </c>
      <c r="AW1212">
        <v>0</v>
      </c>
    </row>
    <row r="1213" spans="1:49" x14ac:dyDescent="0.25">
      <c r="A1213">
        <v>6</v>
      </c>
      <c r="B1213" t="s">
        <v>293</v>
      </c>
      <c r="C1213" t="s">
        <v>58</v>
      </c>
      <c r="D1213">
        <v>7.64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0.43446759259259254</v>
      </c>
      <c r="N1213" s="19">
        <v>3.9442310000000001E-2</v>
      </c>
      <c r="O1213">
        <v>7.0309999999999997</v>
      </c>
      <c r="Q1213" s="18">
        <v>0.47662037037037036</v>
      </c>
      <c r="R1213" s="19">
        <v>2.9959989999999999E-2</v>
      </c>
      <c r="T1213" s="19"/>
      <c r="W1213" s="1" t="s">
        <v>220</v>
      </c>
      <c r="AB1213" t="s">
        <v>84</v>
      </c>
      <c r="AC1213" t="s">
        <v>671</v>
      </c>
    </row>
    <row r="1214" spans="1:49" x14ac:dyDescent="0.25">
      <c r="A1214">
        <v>7</v>
      </c>
      <c r="B1214" t="s">
        <v>293</v>
      </c>
      <c r="C1214" t="s">
        <v>58</v>
      </c>
      <c r="D1214">
        <v>8.8940000000000001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0.43534722222222227</v>
      </c>
      <c r="N1214">
        <v>0.14469389999999999</v>
      </c>
      <c r="O1214">
        <v>8.7889999999999997</v>
      </c>
      <c r="Q1214" s="18">
        <v>0.47736111111111112</v>
      </c>
      <c r="R1214">
        <v>0.13520399999999999</v>
      </c>
      <c r="W1214" s="1" t="s">
        <v>220</v>
      </c>
      <c r="AB1214" t="s">
        <v>84</v>
      </c>
      <c r="AC1214" t="s">
        <v>672</v>
      </c>
    </row>
    <row r="1215" spans="1:49" x14ac:dyDescent="0.25">
      <c r="A1215">
        <v>8</v>
      </c>
      <c r="B1215" t="s">
        <v>293</v>
      </c>
      <c r="C1215" t="s">
        <v>58</v>
      </c>
      <c r="D1215">
        <v>7.1079999999999997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0.43615740740740744</v>
      </c>
      <c r="N1215">
        <v>0.1101157</v>
      </c>
      <c r="O1215">
        <v>7.0149999999999997</v>
      </c>
      <c r="Q1215" s="18">
        <v>0.47815972222222225</v>
      </c>
      <c r="R1215" s="19">
        <v>5.729223E-2</v>
      </c>
      <c r="T1215" s="19"/>
      <c r="W1215" s="1" t="s">
        <v>220</v>
      </c>
      <c r="AB1215" t="s">
        <v>84</v>
      </c>
      <c r="AC1215" t="s">
        <v>673</v>
      </c>
    </row>
    <row r="1216" spans="1:49" x14ac:dyDescent="0.25">
      <c r="A1216">
        <v>9</v>
      </c>
      <c r="B1216" t="s">
        <v>293</v>
      </c>
      <c r="C1216" t="s">
        <v>58</v>
      </c>
      <c r="D1216">
        <v>7.2130000000000001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0.43687499999999996</v>
      </c>
      <c r="N1216">
        <v>0.1828079</v>
      </c>
      <c r="O1216">
        <v>7.1580000000000004</v>
      </c>
      <c r="Q1216" s="18">
        <v>0.47891203703703705</v>
      </c>
      <c r="R1216" s="19">
        <v>6.7415920000000004E-2</v>
      </c>
      <c r="T1216" s="19"/>
      <c r="W1216" s="1" t="s">
        <v>220</v>
      </c>
      <c r="X1216" s="8">
        <v>43520</v>
      </c>
      <c r="AB1216" t="s">
        <v>86</v>
      </c>
      <c r="AC1216" t="s">
        <v>674</v>
      </c>
      <c r="AD1216" s="8">
        <v>43581</v>
      </c>
      <c r="AE1216" s="84">
        <f>AD1216-X1216</f>
        <v>61</v>
      </c>
      <c r="AF1216" t="s">
        <v>287</v>
      </c>
      <c r="AG1216" t="s">
        <v>956</v>
      </c>
      <c r="AH1216" s="8">
        <v>43581</v>
      </c>
      <c r="AI1216">
        <v>7</v>
      </c>
      <c r="AJ1216">
        <v>1</v>
      </c>
      <c r="AK1216" s="53">
        <v>0.46875</v>
      </c>
      <c r="AL1216" s="8">
        <v>43592</v>
      </c>
      <c r="AM1216" s="53">
        <v>0.8125</v>
      </c>
      <c r="AN1216" t="s">
        <v>1942</v>
      </c>
      <c r="AO1216">
        <v>7</v>
      </c>
      <c r="AP1216">
        <v>9</v>
      </c>
      <c r="AQ1216" s="8">
        <v>43592</v>
      </c>
      <c r="AR1216" s="53">
        <v>0.83333333333333337</v>
      </c>
      <c r="AS1216" s="8">
        <v>43619</v>
      </c>
      <c r="AT1216" s="53">
        <v>0.84027777777777779</v>
      </c>
      <c r="AU1216" t="s">
        <v>1765</v>
      </c>
      <c r="AV1216" s="8">
        <v>43619</v>
      </c>
      <c r="AW1216">
        <v>1</v>
      </c>
    </row>
    <row r="1217" spans="1:49" x14ac:dyDescent="0.25">
      <c r="A1217">
        <v>10</v>
      </c>
      <c r="B1217" t="s">
        <v>293</v>
      </c>
      <c r="C1217" t="s">
        <v>58</v>
      </c>
      <c r="D1217">
        <v>8.82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0.43768518518518523</v>
      </c>
      <c r="N1217">
        <v>0.1490496</v>
      </c>
      <c r="O1217">
        <v>8.5190000000000001</v>
      </c>
      <c r="Q1217" s="18">
        <v>0.47959490740740746</v>
      </c>
      <c r="R1217">
        <v>0.10354240000000001</v>
      </c>
      <c r="W1217" s="1" t="s">
        <v>220</v>
      </c>
      <c r="AB1217" t="s">
        <v>86</v>
      </c>
      <c r="AC1217" t="s">
        <v>675</v>
      </c>
      <c r="AF1217" t="s">
        <v>177</v>
      </c>
    </row>
    <row r="1218" spans="1:49" x14ac:dyDescent="0.25">
      <c r="A1218">
        <v>11</v>
      </c>
      <c r="B1218" t="s">
        <v>293</v>
      </c>
      <c r="C1218" t="s">
        <v>58</v>
      </c>
      <c r="D1218">
        <v>6.8890000000000002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0.43853009259259257</v>
      </c>
      <c r="N1218">
        <v>0.5322983</v>
      </c>
      <c r="O1218">
        <v>6.7619999999999996</v>
      </c>
      <c r="Q1218" s="18">
        <v>0.48031249999999998</v>
      </c>
      <c r="R1218">
        <v>0.3020603</v>
      </c>
      <c r="W1218" s="1" t="s">
        <v>220</v>
      </c>
      <c r="AB1218" t="s">
        <v>84</v>
      </c>
      <c r="AC1218" t="s">
        <v>676</v>
      </c>
    </row>
    <row r="1219" spans="1:49" x14ac:dyDescent="0.25">
      <c r="A1219">
        <v>12</v>
      </c>
      <c r="B1219" t="s">
        <v>293</v>
      </c>
      <c r="C1219" t="s">
        <v>59</v>
      </c>
      <c r="D1219">
        <v>10.754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0.43950231481481478</v>
      </c>
      <c r="N1219">
        <v>0.1216599</v>
      </c>
      <c r="O1219">
        <v>10.576000000000001</v>
      </c>
      <c r="Q1219" s="18">
        <v>0.48118055555555556</v>
      </c>
      <c r="R1219">
        <v>0.16546620000000001</v>
      </c>
      <c r="W1219" s="1" t="s">
        <v>220</v>
      </c>
      <c r="AB1219" t="s">
        <v>84</v>
      </c>
      <c r="AC1219" t="s">
        <v>677</v>
      </c>
    </row>
    <row r="1220" spans="1:49" x14ac:dyDescent="0.25">
      <c r="A1220">
        <v>13</v>
      </c>
      <c r="B1220" t="s">
        <v>293</v>
      </c>
      <c r="C1220" t="s">
        <v>201</v>
      </c>
      <c r="D1220">
        <v>9.2189999999999994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0.44027777777777777</v>
      </c>
      <c r="N1220">
        <v>0.18624540000000001</v>
      </c>
      <c r="O1220">
        <v>9.1560000000000006</v>
      </c>
      <c r="Q1220" s="18">
        <v>0.48194444444444445</v>
      </c>
      <c r="R1220">
        <v>0.1381791</v>
      </c>
      <c r="S1220" s="74">
        <v>9.0749999999999993</v>
      </c>
      <c r="U1220" s="18">
        <v>0.2908101851851852</v>
      </c>
      <c r="V1220">
        <v>0.12474150000000001</v>
      </c>
      <c r="W1220" s="1" t="s">
        <v>220</v>
      </c>
      <c r="AB1220" t="s">
        <v>85</v>
      </c>
      <c r="AC1220" t="s">
        <v>678</v>
      </c>
      <c r="AF1220" t="s">
        <v>370</v>
      </c>
    </row>
    <row r="1221" spans="1:49" x14ac:dyDescent="0.25">
      <c r="A1221">
        <v>14</v>
      </c>
      <c r="B1221" t="s">
        <v>293</v>
      </c>
      <c r="C1221" t="s">
        <v>201</v>
      </c>
      <c r="D1221">
        <v>9.3559999999999999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0.44107638888888889</v>
      </c>
      <c r="N1221">
        <v>0.19425400000000001</v>
      </c>
      <c r="O1221">
        <v>9.31</v>
      </c>
      <c r="Q1221" s="18">
        <v>0.48268518518518522</v>
      </c>
      <c r="R1221" s="19">
        <v>8.6265679999999997E-2</v>
      </c>
      <c r="T1221" s="19"/>
      <c r="W1221" s="1" t="s">
        <v>220</v>
      </c>
      <c r="X1221" s="8">
        <v>43520</v>
      </c>
      <c r="AB1221" t="s">
        <v>86</v>
      </c>
      <c r="AC1221" t="s">
        <v>679</v>
      </c>
      <c r="AD1221" s="8">
        <v>43592</v>
      </c>
      <c r="AE1221" s="84">
        <f>AD1221-X1221</f>
        <v>72</v>
      </c>
      <c r="AF1221" t="s">
        <v>236</v>
      </c>
      <c r="AG1221" t="s">
        <v>956</v>
      </c>
      <c r="AN1221" t="s">
        <v>1765</v>
      </c>
      <c r="AV1221" s="8">
        <v>43592</v>
      </c>
      <c r="AW1221">
        <v>1</v>
      </c>
    </row>
    <row r="1222" spans="1:49" x14ac:dyDescent="0.25">
      <c r="A1222">
        <v>15</v>
      </c>
      <c r="B1222" t="s">
        <v>293</v>
      </c>
      <c r="C1222" t="s">
        <v>201</v>
      </c>
      <c r="D1222">
        <v>6.0519999999999996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0.4418171296296296</v>
      </c>
      <c r="N1222">
        <v>0.1177052</v>
      </c>
      <c r="O1222">
        <v>6.6219999999999999</v>
      </c>
      <c r="Q1222" s="18">
        <v>0.48342592592592593</v>
      </c>
      <c r="R1222">
        <v>0.1123879</v>
      </c>
      <c r="S1222" s="74">
        <v>6.5919999999999996</v>
      </c>
      <c r="U1222" s="18">
        <v>0.29158564814814814</v>
      </c>
      <c r="V1222">
        <v>0.1101873</v>
      </c>
      <c r="W1222" s="1" t="s">
        <v>220</v>
      </c>
      <c r="AB1222" t="s">
        <v>85</v>
      </c>
      <c r="AC1222" t="s">
        <v>680</v>
      </c>
      <c r="AD1222" s="8">
        <v>43419</v>
      </c>
      <c r="AE1222" s="83">
        <f>AD1222-I1222</f>
        <v>67</v>
      </c>
      <c r="AF1222" t="s">
        <v>176</v>
      </c>
      <c r="AG1222" t="s">
        <v>956</v>
      </c>
      <c r="AH1222" s="8">
        <v>43419</v>
      </c>
      <c r="AI1222">
        <v>3</v>
      </c>
      <c r="AJ1222">
        <v>1</v>
      </c>
      <c r="AK1222" s="53">
        <v>0.55902777777777779</v>
      </c>
      <c r="AL1222" s="8">
        <v>43430</v>
      </c>
      <c r="AM1222" s="53">
        <v>0.85416666666666663</v>
      </c>
      <c r="AO1222">
        <v>7</v>
      </c>
      <c r="AP1222">
        <v>17</v>
      </c>
      <c r="AQ1222" s="8">
        <v>43430</v>
      </c>
      <c r="AR1222" s="53">
        <v>0.86111111111111116</v>
      </c>
      <c r="AS1222" s="8">
        <v>43435</v>
      </c>
      <c r="AT1222" s="53">
        <v>0.83333333333333337</v>
      </c>
      <c r="AV1222" s="8">
        <v>43435</v>
      </c>
      <c r="AW1222">
        <v>0</v>
      </c>
    </row>
    <row r="1223" spans="1:49" x14ac:dyDescent="0.25">
      <c r="A1223">
        <v>16</v>
      </c>
      <c r="B1223" t="s">
        <v>293</v>
      </c>
      <c r="C1223" t="s">
        <v>201</v>
      </c>
      <c r="D1223">
        <v>8.5690000000000008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0.44268518518518518</v>
      </c>
      <c r="N1223">
        <v>0.12382840000000001</v>
      </c>
      <c r="O1223">
        <v>8.5129999999999999</v>
      </c>
      <c r="Q1223" s="18">
        <v>0.48429398148148151</v>
      </c>
      <c r="R1223" s="19">
        <v>7.2858359999999997E-2</v>
      </c>
      <c r="T1223" s="19"/>
      <c r="W1223" s="1" t="s">
        <v>220</v>
      </c>
      <c r="AB1223" t="s">
        <v>84</v>
      </c>
      <c r="AC1223" t="s">
        <v>681</v>
      </c>
    </row>
    <row r="1224" spans="1:49" x14ac:dyDescent="0.25">
      <c r="A1224">
        <v>17</v>
      </c>
      <c r="B1224" t="s">
        <v>293</v>
      </c>
      <c r="C1224" t="s">
        <v>201</v>
      </c>
      <c r="D1224">
        <v>8.5559999999999992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0.44344907407407402</v>
      </c>
      <c r="N1224">
        <v>7.0182300000000003E-2</v>
      </c>
      <c r="O1224">
        <v>8.5150000000000006</v>
      </c>
      <c r="Q1224" s="18">
        <v>0.48495370370370372</v>
      </c>
      <c r="R1224" s="19">
        <v>5.7349049999999999E-2</v>
      </c>
      <c r="T1224" s="19"/>
      <c r="W1224" s="1" t="s">
        <v>220</v>
      </c>
      <c r="AB1224" t="s">
        <v>84</v>
      </c>
      <c r="AC1224" t="s">
        <v>682</v>
      </c>
    </row>
    <row r="1225" spans="1:49" x14ac:dyDescent="0.25">
      <c r="A1225">
        <v>18</v>
      </c>
      <c r="B1225" t="s">
        <v>293</v>
      </c>
      <c r="C1225" t="s">
        <v>58</v>
      </c>
      <c r="D1225">
        <v>5.0149999999999997</v>
      </c>
      <c r="G1225" s="1" t="s">
        <v>87</v>
      </c>
      <c r="H1225" s="1" t="s">
        <v>81</v>
      </c>
      <c r="I1225" s="1" t="s">
        <v>71</v>
      </c>
      <c r="J1225">
        <v>25</v>
      </c>
      <c r="K1225" t="s">
        <v>60</v>
      </c>
      <c r="L1225">
        <v>6262</v>
      </c>
      <c r="M1225" s="18">
        <v>0.44418981481481484</v>
      </c>
      <c r="N1225">
        <v>0.12599350000000001</v>
      </c>
      <c r="O1225">
        <v>4.6950000000000003</v>
      </c>
      <c r="Q1225" s="18">
        <v>0.48557870370370365</v>
      </c>
      <c r="R1225" s="19">
        <v>1.5913570000000001E-3</v>
      </c>
      <c r="T1225" s="19"/>
      <c r="W1225" s="1" t="s">
        <v>220</v>
      </c>
      <c r="AB1225" t="s">
        <v>84</v>
      </c>
      <c r="AC1225" t="s">
        <v>683</v>
      </c>
    </row>
    <row r="1226" spans="1:49" x14ac:dyDescent="0.25">
      <c r="A1226">
        <v>19</v>
      </c>
      <c r="B1226" t="s">
        <v>293</v>
      </c>
      <c r="C1226" t="s">
        <v>58</v>
      </c>
      <c r="D1226">
        <v>4.9059999999999997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0.44491898148148151</v>
      </c>
      <c r="N1226">
        <v>0.74829590000000001</v>
      </c>
      <c r="O1226">
        <v>4.7610000000000001</v>
      </c>
      <c r="Q1226" s="18">
        <v>0.48648148148148151</v>
      </c>
      <c r="R1226">
        <v>0.63650549999999995</v>
      </c>
      <c r="W1226" s="1" t="s">
        <v>220</v>
      </c>
      <c r="AB1226" t="s">
        <v>86</v>
      </c>
      <c r="AC1226" t="s">
        <v>684</v>
      </c>
      <c r="AF1226" t="s">
        <v>301</v>
      </c>
    </row>
    <row r="1227" spans="1:49" x14ac:dyDescent="0.25">
      <c r="A1227">
        <v>20</v>
      </c>
      <c r="B1227" t="s">
        <v>293</v>
      </c>
      <c r="C1227" t="s">
        <v>58</v>
      </c>
      <c r="D1227">
        <v>7.444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0.44579861111111113</v>
      </c>
      <c r="N1227" s="19">
        <v>9.212236E-2</v>
      </c>
      <c r="O1227">
        <v>7.3890000000000002</v>
      </c>
      <c r="Q1227" s="18">
        <v>0.48731481481481481</v>
      </c>
      <c r="R1227">
        <v>0.10410990000000001</v>
      </c>
      <c r="S1227" s="74">
        <v>7.3159999999999998</v>
      </c>
      <c r="U1227" s="18">
        <v>0.29236111111111113</v>
      </c>
      <c r="V1227" s="19">
        <v>9.6880910000000001E-2</v>
      </c>
      <c r="W1227" s="1" t="s">
        <v>220</v>
      </c>
      <c r="AB1227" t="s">
        <v>85</v>
      </c>
      <c r="AC1227" t="s">
        <v>685</v>
      </c>
      <c r="AF1227" t="s">
        <v>154</v>
      </c>
    </row>
    <row r="1228" spans="1:49" x14ac:dyDescent="0.25">
      <c r="A1228">
        <v>21</v>
      </c>
      <c r="B1228" t="s">
        <v>293</v>
      </c>
      <c r="C1228" t="s">
        <v>58</v>
      </c>
      <c r="D1228">
        <v>5.8129999999999997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0.44658564814814811</v>
      </c>
      <c r="N1228">
        <v>0.92521350000000002</v>
      </c>
      <c r="O1228">
        <v>5.734</v>
      </c>
      <c r="Q1228" s="18">
        <v>0.48797453703703703</v>
      </c>
      <c r="R1228">
        <v>0.81784769999999996</v>
      </c>
      <c r="S1228" s="74">
        <v>5.6139999999999999</v>
      </c>
      <c r="U1228" s="18">
        <v>0.29310185185185184</v>
      </c>
      <c r="V1228">
        <v>0.1355199</v>
      </c>
      <c r="W1228" s="1" t="s">
        <v>220</v>
      </c>
      <c r="AB1228" t="s">
        <v>85</v>
      </c>
      <c r="AC1228" t="s">
        <v>686</v>
      </c>
      <c r="AF1228" t="s">
        <v>151</v>
      </c>
    </row>
    <row r="1229" spans="1:49" x14ac:dyDescent="0.25">
      <c r="A1229">
        <v>22</v>
      </c>
      <c r="B1229" t="s">
        <v>293</v>
      </c>
      <c r="C1229" t="s">
        <v>58</v>
      </c>
      <c r="D1229">
        <v>2.7360000000000002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0.44747685185185188</v>
      </c>
      <c r="N1229" s="19">
        <v>2.3666880000000001E-2</v>
      </c>
      <c r="O1229">
        <v>2.38</v>
      </c>
      <c r="Q1229" s="18">
        <v>0.48881944444444447</v>
      </c>
      <c r="R1229" s="19">
        <v>1.278428E-2</v>
      </c>
      <c r="S1229" s="74">
        <v>2.3079999999999998</v>
      </c>
      <c r="T1229" s="19"/>
      <c r="U1229" s="18">
        <v>0.29390046296296296</v>
      </c>
      <c r="V1229" s="19">
        <v>1.9534429999999998E-2</v>
      </c>
      <c r="W1229" s="1" t="s">
        <v>220</v>
      </c>
      <c r="AB1229" t="s">
        <v>85</v>
      </c>
      <c r="AC1229" t="s">
        <v>687</v>
      </c>
      <c r="AF1229" t="s">
        <v>129</v>
      </c>
    </row>
    <row r="1230" spans="1:49" x14ac:dyDescent="0.25">
      <c r="A1230">
        <v>23</v>
      </c>
      <c r="B1230" t="s">
        <v>293</v>
      </c>
      <c r="C1230" t="s">
        <v>201</v>
      </c>
      <c r="D1230">
        <v>5.6470000000000002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0.44822916666666668</v>
      </c>
      <c r="N1230">
        <v>0.1208277</v>
      </c>
      <c r="O1230">
        <v>5.593</v>
      </c>
      <c r="Q1230" s="18">
        <v>0.50244212962962964</v>
      </c>
      <c r="R1230">
        <v>0.1039491</v>
      </c>
      <c r="S1230" s="74">
        <v>5.5309999999999997</v>
      </c>
      <c r="U1230" s="18">
        <v>0.29471064814814812</v>
      </c>
      <c r="V1230">
        <v>0.1271833</v>
      </c>
      <c r="W1230" s="1" t="s">
        <v>220</v>
      </c>
      <c r="AB1230" t="s">
        <v>85</v>
      </c>
      <c r="AC1230" t="s">
        <v>688</v>
      </c>
      <c r="AD1230" s="8">
        <v>43410</v>
      </c>
      <c r="AE1230" s="84">
        <v>58</v>
      </c>
      <c r="AF1230" t="s">
        <v>130</v>
      </c>
      <c r="AG1230" t="s">
        <v>956</v>
      </c>
      <c r="AH1230" s="8">
        <v>43410</v>
      </c>
      <c r="AI1230">
        <v>3</v>
      </c>
      <c r="AJ1230">
        <v>1</v>
      </c>
      <c r="AK1230" s="53">
        <v>0.45347222222222222</v>
      </c>
      <c r="AL1230" s="8">
        <v>43418</v>
      </c>
      <c r="AM1230" s="53">
        <v>0.84722222222222221</v>
      </c>
      <c r="AO1230">
        <v>3</v>
      </c>
      <c r="AP1230">
        <v>25</v>
      </c>
      <c r="AQ1230" s="8">
        <v>43418</v>
      </c>
      <c r="AR1230" s="53">
        <v>0.84722222222222221</v>
      </c>
      <c r="AS1230" s="8">
        <v>43516</v>
      </c>
      <c r="AT1230" s="53">
        <v>0.83333333333333337</v>
      </c>
      <c r="AV1230" s="8">
        <v>43516</v>
      </c>
      <c r="AW1230">
        <v>0</v>
      </c>
    </row>
    <row r="1231" spans="1:49" x14ac:dyDescent="0.25">
      <c r="A1231">
        <v>24</v>
      </c>
      <c r="B1231" t="s">
        <v>293</v>
      </c>
      <c r="C1231" t="s">
        <v>58</v>
      </c>
      <c r="D1231">
        <v>6.9020000000000001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0.44899305555555552</v>
      </c>
      <c r="N1231">
        <v>0.13241720000000001</v>
      </c>
      <c r="O1231">
        <v>6.86</v>
      </c>
      <c r="Q1231" s="18">
        <v>0.50329861111111118</v>
      </c>
      <c r="R1231">
        <v>0.1156889</v>
      </c>
      <c r="W1231" s="1" t="s">
        <v>220</v>
      </c>
      <c r="AB1231" t="s">
        <v>84</v>
      </c>
      <c r="AC1231" t="s">
        <v>689</v>
      </c>
    </row>
    <row r="1232" spans="1:49" x14ac:dyDescent="0.25">
      <c r="A1232">
        <v>25</v>
      </c>
      <c r="B1232" t="s">
        <v>293</v>
      </c>
      <c r="C1232" t="s">
        <v>58</v>
      </c>
      <c r="D1232">
        <v>4.9969999999999999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0.44988425925925929</v>
      </c>
      <c r="N1232" s="19">
        <v>8.1108730000000004E-2</v>
      </c>
      <c r="O1232">
        <v>4.9829999999999997</v>
      </c>
      <c r="Q1232" s="18">
        <v>0.50428240740740737</v>
      </c>
      <c r="R1232" s="19">
        <v>4.4572809999999997E-2</v>
      </c>
      <c r="S1232" s="74">
        <v>4.9580000000000002</v>
      </c>
      <c r="T1232" s="19"/>
      <c r="U1232" s="18">
        <v>0.29554398148148148</v>
      </c>
      <c r="V1232" s="19">
        <v>8.3964819999999996E-2</v>
      </c>
      <c r="W1232" s="1" t="s">
        <v>220</v>
      </c>
      <c r="AB1232" t="s">
        <v>85</v>
      </c>
      <c r="AC1232" t="s">
        <v>690</v>
      </c>
      <c r="AF1232" t="s">
        <v>133</v>
      </c>
    </row>
    <row r="1233" spans="1:49" x14ac:dyDescent="0.25">
      <c r="A1233">
        <v>26</v>
      </c>
      <c r="B1233" t="s">
        <v>293</v>
      </c>
      <c r="C1233" t="s">
        <v>58</v>
      </c>
      <c r="D1233">
        <v>3.8620000000000001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0.45068287037037041</v>
      </c>
      <c r="N1233">
        <v>0.15521650000000001</v>
      </c>
      <c r="O1233">
        <v>3.86</v>
      </c>
      <c r="Q1233" s="18">
        <v>0.50496527777777778</v>
      </c>
      <c r="R1233">
        <v>0.1447078</v>
      </c>
      <c r="W1233" s="1" t="s">
        <v>220</v>
      </c>
      <c r="X1233" s="8">
        <v>43520</v>
      </c>
      <c r="AB1233" t="s">
        <v>86</v>
      </c>
      <c r="AC1233" t="s">
        <v>691</v>
      </c>
      <c r="AD1233" s="8">
        <v>43586</v>
      </c>
      <c r="AE1233" s="84">
        <f>AD1233-X1233</f>
        <v>66</v>
      </c>
      <c r="AF1233" t="s">
        <v>290</v>
      </c>
      <c r="AG1233" t="s">
        <v>956</v>
      </c>
      <c r="AN1233" t="s">
        <v>1765</v>
      </c>
      <c r="AV1233" s="8">
        <v>43586</v>
      </c>
      <c r="AW1233">
        <v>1</v>
      </c>
    </row>
    <row r="1234" spans="1:49" x14ac:dyDescent="0.25">
      <c r="A1234">
        <v>27</v>
      </c>
      <c r="B1234" t="s">
        <v>293</v>
      </c>
      <c r="C1234" t="s">
        <v>59</v>
      </c>
      <c r="D1234">
        <v>7.4770000000000003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0.45151620370370371</v>
      </c>
      <c r="N1234">
        <v>0.1090928</v>
      </c>
      <c r="O1234">
        <v>7.343</v>
      </c>
      <c r="Q1234" s="18">
        <v>0.50583333333333336</v>
      </c>
      <c r="R1234">
        <v>8.5734000000000005E-2</v>
      </c>
      <c r="W1234" s="1" t="s">
        <v>220</v>
      </c>
      <c r="AB1234" t="s">
        <v>85</v>
      </c>
      <c r="AC1234" t="s">
        <v>692</v>
      </c>
      <c r="AD1234" s="8">
        <v>43384</v>
      </c>
      <c r="AE1234" s="84">
        <v>32</v>
      </c>
      <c r="AF1234" t="s">
        <v>134</v>
      </c>
      <c r="AG1234" t="s">
        <v>956</v>
      </c>
      <c r="AI1234">
        <v>13</v>
      </c>
      <c r="AJ1234">
        <v>2</v>
      </c>
      <c r="AK1234" s="53">
        <v>0.58333333333333337</v>
      </c>
      <c r="AL1234" s="8">
        <v>43391</v>
      </c>
      <c r="AM1234" s="53">
        <v>0.82638888888888884</v>
      </c>
      <c r="AN1234" t="s">
        <v>1642</v>
      </c>
      <c r="AV1234" s="8">
        <v>43391</v>
      </c>
      <c r="AW1234">
        <v>0</v>
      </c>
    </row>
    <row r="1235" spans="1:49" x14ac:dyDescent="0.25">
      <c r="A1235">
        <v>28</v>
      </c>
      <c r="B1235" t="s">
        <v>293</v>
      </c>
      <c r="C1235" t="s">
        <v>201</v>
      </c>
      <c r="D1235">
        <v>7.1159999999999997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0.4522916666666667</v>
      </c>
      <c r="N1235">
        <v>0.1519279</v>
      </c>
      <c r="O1235">
        <v>7.07</v>
      </c>
      <c r="Q1235" s="18">
        <v>0.50660879629629629</v>
      </c>
      <c r="R1235" s="19">
        <v>8.5699609999999996E-2</v>
      </c>
      <c r="S1235" s="74">
        <v>7.0359999999999996</v>
      </c>
      <c r="T1235" s="19"/>
      <c r="U1235" s="18">
        <v>0.29649305555555555</v>
      </c>
      <c r="V1235" s="19">
        <v>9.8087060000000004E-2</v>
      </c>
      <c r="W1235" s="1" t="s">
        <v>220</v>
      </c>
      <c r="AB1235" t="s">
        <v>85</v>
      </c>
      <c r="AC1235" t="s">
        <v>693</v>
      </c>
      <c r="AF1235" t="s">
        <v>123</v>
      </c>
    </row>
    <row r="1236" spans="1:49" x14ac:dyDescent="0.25">
      <c r="A1236">
        <v>29</v>
      </c>
      <c r="B1236" t="s">
        <v>293</v>
      </c>
      <c r="C1236" t="s">
        <v>201</v>
      </c>
      <c r="D1236">
        <v>7.492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0.45307870370370368</v>
      </c>
      <c r="N1236">
        <v>0.12259109999999999</v>
      </c>
      <c r="O1236">
        <v>7.4320000000000004</v>
      </c>
      <c r="Q1236" s="18">
        <v>0.50732638888888892</v>
      </c>
      <c r="R1236" s="19">
        <v>8.2060049999999995E-2</v>
      </c>
      <c r="T1236" s="19"/>
      <c r="W1236" s="1" t="s">
        <v>220</v>
      </c>
      <c r="AB1236" t="s">
        <v>84</v>
      </c>
      <c r="AC1236" t="s">
        <v>694</v>
      </c>
    </row>
    <row r="1237" spans="1:49" x14ac:dyDescent="0.25">
      <c r="A1237">
        <v>30</v>
      </c>
      <c r="B1237" t="s">
        <v>293</v>
      </c>
      <c r="C1237" t="s">
        <v>201</v>
      </c>
      <c r="D1237">
        <v>6.4539999999999997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0.45385416666666667</v>
      </c>
      <c r="N1237" s="19">
        <v>7.0612430000000004E-2</v>
      </c>
      <c r="O1237">
        <v>6.4189999999999996</v>
      </c>
      <c r="Q1237" s="18">
        <v>0.50813657407407409</v>
      </c>
      <c r="R1237" s="19">
        <v>5.9322079999999999E-2</v>
      </c>
      <c r="S1237" s="74">
        <v>6.3949999999999996</v>
      </c>
      <c r="T1237" s="19"/>
      <c r="U1237" s="18">
        <v>0.29738425925925926</v>
      </c>
      <c r="V1237" s="19">
        <v>5.0724940000000003E-2</v>
      </c>
      <c r="W1237" s="1" t="s">
        <v>220</v>
      </c>
      <c r="AB1237" t="s">
        <v>85</v>
      </c>
      <c r="AC1237" t="s">
        <v>695</v>
      </c>
      <c r="AD1237" s="8">
        <v>43413</v>
      </c>
      <c r="AE1237" s="84">
        <v>61</v>
      </c>
      <c r="AF1237" t="s">
        <v>145</v>
      </c>
      <c r="AG1237" t="s">
        <v>956</v>
      </c>
      <c r="AH1237" s="8">
        <v>43413</v>
      </c>
      <c r="AI1237">
        <v>29</v>
      </c>
      <c r="AJ1237">
        <v>2</v>
      </c>
      <c r="AK1237" s="53">
        <v>0.48958333333333331</v>
      </c>
      <c r="AL1237" s="8">
        <v>43421</v>
      </c>
      <c r="AM1237" s="53">
        <v>0.84722222222222221</v>
      </c>
      <c r="AO1237">
        <v>5</v>
      </c>
      <c r="AP1237">
        <v>9</v>
      </c>
      <c r="AQ1237" s="8">
        <v>43421</v>
      </c>
      <c r="AR1237" s="53">
        <v>0.84722222222222221</v>
      </c>
      <c r="AS1237" s="8">
        <v>43468</v>
      </c>
      <c r="AT1237" s="53">
        <v>0.83333333333333337</v>
      </c>
      <c r="AV1237" s="8">
        <v>43468</v>
      </c>
      <c r="AW1237">
        <v>0</v>
      </c>
    </row>
    <row r="1238" spans="1:49" x14ac:dyDescent="0.25">
      <c r="A1238">
        <v>31</v>
      </c>
      <c r="B1238" t="s">
        <v>293</v>
      </c>
      <c r="C1238" t="s">
        <v>201</v>
      </c>
      <c r="D1238">
        <v>7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0.45456018518518521</v>
      </c>
      <c r="N1238">
        <v>0.8125405</v>
      </c>
      <c r="O1238">
        <v>6.8949999999999996</v>
      </c>
      <c r="Q1238" s="18">
        <v>0.50964120370370369</v>
      </c>
      <c r="R1238">
        <v>0.8550276</v>
      </c>
      <c r="W1238" s="1" t="s">
        <v>220</v>
      </c>
      <c r="AB1238" t="s">
        <v>84</v>
      </c>
      <c r="AC1238" t="s">
        <v>696</v>
      </c>
    </row>
    <row r="1239" spans="1:49" x14ac:dyDescent="0.25">
      <c r="A1239">
        <v>32</v>
      </c>
      <c r="B1239" t="s">
        <v>293</v>
      </c>
      <c r="C1239" t="s">
        <v>201</v>
      </c>
      <c r="D1239">
        <v>6.8929999999999998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0.455625</v>
      </c>
      <c r="N1239" s="19">
        <v>9.3835879999999997E-2</v>
      </c>
      <c r="O1239">
        <v>6.8449999999999998</v>
      </c>
      <c r="Q1239" s="18">
        <v>0.51052083333333331</v>
      </c>
      <c r="R1239" s="19">
        <v>5.8869419999999999E-2</v>
      </c>
      <c r="T1239" s="19"/>
      <c r="W1239" s="1" t="s">
        <v>220</v>
      </c>
      <c r="AB1239" t="s">
        <v>84</v>
      </c>
      <c r="AC1239" t="s">
        <v>697</v>
      </c>
    </row>
    <row r="1240" spans="1:49" x14ac:dyDescent="0.25">
      <c r="A1240">
        <v>33</v>
      </c>
      <c r="B1240" t="s">
        <v>293</v>
      </c>
      <c r="C1240" t="s">
        <v>201</v>
      </c>
      <c r="D1240">
        <v>6.8259999999999996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0.4563888888888889</v>
      </c>
      <c r="N1240">
        <v>0.16304379999999999</v>
      </c>
      <c r="O1240">
        <v>6.7919999999999998</v>
      </c>
      <c r="Q1240" s="18">
        <v>0.51121527777777775</v>
      </c>
      <c r="R1240" s="19">
        <v>8.1516149999999996E-2</v>
      </c>
      <c r="T1240" s="19"/>
      <c r="W1240" s="1" t="s">
        <v>220</v>
      </c>
      <c r="X1240" s="8">
        <v>43520</v>
      </c>
      <c r="AB1240" t="s">
        <v>86</v>
      </c>
      <c r="AC1240" t="s">
        <v>698</v>
      </c>
      <c r="AD1240" s="8">
        <v>43590</v>
      </c>
      <c r="AE1240" s="84">
        <f>AD1240-X1240</f>
        <v>70</v>
      </c>
      <c r="AF1240" t="s">
        <v>179</v>
      </c>
      <c r="AG1240" t="s">
        <v>956</v>
      </c>
      <c r="AN1240" t="s">
        <v>1765</v>
      </c>
      <c r="AV1240" s="8">
        <v>43590</v>
      </c>
      <c r="AW1240">
        <v>1</v>
      </c>
    </row>
    <row r="1241" spans="1:49" x14ac:dyDescent="0.25">
      <c r="A1241">
        <v>34</v>
      </c>
      <c r="B1241" t="s">
        <v>293</v>
      </c>
      <c r="C1241" t="s">
        <v>59</v>
      </c>
      <c r="D1241">
        <v>4.7149999999999999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0.4571412037037037</v>
      </c>
      <c r="N1241">
        <v>0.1101207</v>
      </c>
      <c r="O1241">
        <v>4.625</v>
      </c>
      <c r="Q1241" s="18">
        <v>0.51200231481481484</v>
      </c>
      <c r="R1241">
        <v>0.108695</v>
      </c>
      <c r="S1241" s="74">
        <v>4.54</v>
      </c>
      <c r="U1241" s="18">
        <v>0.29810185185185184</v>
      </c>
      <c r="V1241">
        <v>6.1870099999999997E-2</v>
      </c>
      <c r="W1241" s="1" t="s">
        <v>220</v>
      </c>
      <c r="AB1241" t="s">
        <v>85</v>
      </c>
      <c r="AC1241" t="s">
        <v>699</v>
      </c>
      <c r="AF1241" t="s">
        <v>179</v>
      </c>
    </row>
    <row r="1242" spans="1:49" x14ac:dyDescent="0.25">
      <c r="A1242">
        <v>35</v>
      </c>
      <c r="B1242" t="s">
        <v>293</v>
      </c>
      <c r="C1242" t="s">
        <v>201</v>
      </c>
      <c r="D1242">
        <v>5.8330000000000002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0.45802083333333332</v>
      </c>
      <c r="N1242" s="19">
        <v>7.7204179999999997E-2</v>
      </c>
      <c r="O1242">
        <v>5.7240000000000002</v>
      </c>
      <c r="Q1242" s="18">
        <v>0.51274305555555555</v>
      </c>
      <c r="R1242" s="19">
        <v>6.4529660000000003E-2</v>
      </c>
      <c r="T1242" s="19"/>
      <c r="W1242" s="1" t="s">
        <v>220</v>
      </c>
      <c r="AB1242" t="s">
        <v>84</v>
      </c>
      <c r="AC1242" t="s">
        <v>700</v>
      </c>
    </row>
    <row r="1243" spans="1:49" x14ac:dyDescent="0.25">
      <c r="A1243">
        <v>36</v>
      </c>
      <c r="B1243" t="s">
        <v>293</v>
      </c>
      <c r="C1243" t="s">
        <v>201</v>
      </c>
      <c r="D1243">
        <v>6.71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0.45887731481481481</v>
      </c>
      <c r="N1243">
        <v>0.21170269999999999</v>
      </c>
      <c r="O1243">
        <v>6.2489999999999997</v>
      </c>
      <c r="Q1243" s="18">
        <v>0.51356481481481475</v>
      </c>
      <c r="R1243">
        <v>0.19164120000000001</v>
      </c>
      <c r="S1243" s="74">
        <v>5.68</v>
      </c>
      <c r="U1243" s="18">
        <v>0.29886574074074074</v>
      </c>
      <c r="V1243">
        <v>0.18514829999999999</v>
      </c>
      <c r="W1243" s="1" t="s">
        <v>220</v>
      </c>
      <c r="AB1243" t="s">
        <v>85</v>
      </c>
      <c r="AC1243" t="s">
        <v>701</v>
      </c>
      <c r="AF1243" t="s">
        <v>292</v>
      </c>
    </row>
    <row r="1244" spans="1:49" x14ac:dyDescent="0.25">
      <c r="A1244">
        <v>37</v>
      </c>
      <c r="B1244" t="s">
        <v>293</v>
      </c>
      <c r="C1244" t="s">
        <v>201</v>
      </c>
      <c r="D1244">
        <v>2.6339999999999999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0.4597222222222222</v>
      </c>
      <c r="N1244">
        <v>1.3052060000000001</v>
      </c>
      <c r="O1244">
        <v>1.3979999999999999</v>
      </c>
      <c r="Q1244" s="18">
        <v>0.51438657407407407</v>
      </c>
      <c r="R1244" s="19">
        <v>1.4658559999999999E-2</v>
      </c>
      <c r="T1244" s="19"/>
      <c r="W1244" s="1" t="s">
        <v>220</v>
      </c>
      <c r="AB1244" t="s">
        <v>84</v>
      </c>
      <c r="AC1244" t="s">
        <v>702</v>
      </c>
    </row>
    <row r="1245" spans="1:49" x14ac:dyDescent="0.25">
      <c r="A1245">
        <v>38</v>
      </c>
      <c r="B1245" t="s">
        <v>293</v>
      </c>
      <c r="C1245" t="s">
        <v>201</v>
      </c>
      <c r="D1245">
        <v>8.7520000000000007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0.46064814814814814</v>
      </c>
      <c r="N1245" s="19">
        <v>9.2051980000000005E-2</v>
      </c>
      <c r="O1245">
        <v>8.6809999999999992</v>
      </c>
      <c r="Q1245" s="18">
        <v>0.51496527777777779</v>
      </c>
      <c r="R1245" s="19">
        <v>9.5663380000000006E-2</v>
      </c>
      <c r="T1245" s="19"/>
      <c r="W1245" s="1" t="s">
        <v>220</v>
      </c>
      <c r="AB1245" t="s">
        <v>84</v>
      </c>
      <c r="AC1245" t="s">
        <v>703</v>
      </c>
    </row>
    <row r="1246" spans="1:49" x14ac:dyDescent="0.25">
      <c r="A1246">
        <v>39</v>
      </c>
      <c r="B1246" t="s">
        <v>293</v>
      </c>
      <c r="C1246" t="s">
        <v>201</v>
      </c>
      <c r="D1246">
        <v>8.0559999999999992</v>
      </c>
      <c r="G1246" s="1" t="s">
        <v>187</v>
      </c>
      <c r="H1246" s="1" t="s">
        <v>81</v>
      </c>
      <c r="I1246" s="1" t="s">
        <v>71</v>
      </c>
      <c r="J1246">
        <v>10</v>
      </c>
      <c r="K1246" t="s">
        <v>60</v>
      </c>
      <c r="L1246">
        <v>6262</v>
      </c>
      <c r="M1246" s="18">
        <v>0.46144675925925926</v>
      </c>
      <c r="N1246">
        <v>0.13875270000000001</v>
      </c>
      <c r="O1246">
        <v>8.0120000000000005</v>
      </c>
      <c r="Q1246" s="18">
        <v>0.51576388888888891</v>
      </c>
      <c r="R1246" s="19">
        <v>6.6704650000000004E-2</v>
      </c>
      <c r="T1246" s="19"/>
      <c r="W1246" s="1" t="s">
        <v>220</v>
      </c>
      <c r="AB1246" t="s">
        <v>84</v>
      </c>
      <c r="AC1246" t="s">
        <v>704</v>
      </c>
    </row>
    <row r="1247" spans="1:49" x14ac:dyDescent="0.25">
      <c r="A1247">
        <v>40</v>
      </c>
      <c r="B1247" t="s">
        <v>293</v>
      </c>
      <c r="C1247" t="s">
        <v>201</v>
      </c>
      <c r="D1247">
        <v>6.5819999999999999</v>
      </c>
      <c r="G1247" s="1" t="s">
        <v>187</v>
      </c>
      <c r="H1247" s="1" t="s">
        <v>81</v>
      </c>
      <c r="I1247" s="1" t="s">
        <v>71</v>
      </c>
      <c r="J1247">
        <v>10</v>
      </c>
      <c r="K1247" t="s">
        <v>60</v>
      </c>
      <c r="L1247">
        <v>6262</v>
      </c>
      <c r="M1247" s="18">
        <v>0.46222222222222226</v>
      </c>
      <c r="N1247">
        <v>0.1227541</v>
      </c>
      <c r="O1247">
        <v>6.5369999999999999</v>
      </c>
      <c r="Q1247" s="18">
        <v>0.51648148148148143</v>
      </c>
      <c r="R1247">
        <v>0.10777920000000001</v>
      </c>
      <c r="S1247" s="74">
        <v>6.5149999999999997</v>
      </c>
      <c r="U1247" s="18">
        <v>0.2996759259259259</v>
      </c>
      <c r="V1247">
        <v>5.1410600000000001E-2</v>
      </c>
      <c r="W1247" s="1" t="s">
        <v>220</v>
      </c>
      <c r="AB1247" t="s">
        <v>85</v>
      </c>
      <c r="AC1247" t="s">
        <v>705</v>
      </c>
      <c r="AD1247" s="8">
        <v>43565</v>
      </c>
      <c r="AE1247" s="83">
        <f>AD1247-I1247</f>
        <v>213</v>
      </c>
      <c r="AF1247" t="s">
        <v>148</v>
      </c>
      <c r="AG1247" t="s">
        <v>956</v>
      </c>
      <c r="AN1247" t="s">
        <v>1812</v>
      </c>
      <c r="AV1247" s="8">
        <v>43566</v>
      </c>
      <c r="AW1247">
        <v>0</v>
      </c>
    </row>
    <row r="1248" spans="1:49" x14ac:dyDescent="0.25">
      <c r="A1248">
        <v>41</v>
      </c>
      <c r="B1248" t="s">
        <v>293</v>
      </c>
      <c r="C1248" t="s">
        <v>201</v>
      </c>
      <c r="D1248">
        <v>6.742</v>
      </c>
      <c r="G1248" s="1" t="s">
        <v>187</v>
      </c>
      <c r="H1248" s="1" t="s">
        <v>81</v>
      </c>
      <c r="I1248" s="1" t="s">
        <v>71</v>
      </c>
      <c r="J1248">
        <v>10</v>
      </c>
      <c r="K1248" t="s">
        <v>60</v>
      </c>
      <c r="L1248">
        <v>6262</v>
      </c>
      <c r="M1248" s="18">
        <v>0.46307870370370369</v>
      </c>
      <c r="N1248">
        <v>0.1256034</v>
      </c>
      <c r="O1248">
        <v>6.6769999999999996</v>
      </c>
      <c r="Q1248" s="18">
        <v>0.5172106481481481</v>
      </c>
      <c r="R1248" s="19">
        <v>9.1252029999999998E-2</v>
      </c>
      <c r="T1248" s="19"/>
      <c r="W1248" s="1" t="s">
        <v>220</v>
      </c>
      <c r="X1248" s="8">
        <v>43520</v>
      </c>
      <c r="AB1248" t="s">
        <v>86</v>
      </c>
      <c r="AC1248" t="s">
        <v>706</v>
      </c>
      <c r="AD1248" s="8">
        <v>43598</v>
      </c>
      <c r="AE1248" s="84">
        <f>AD1248-X1248</f>
        <v>78</v>
      </c>
      <c r="AF1248" t="s">
        <v>167</v>
      </c>
      <c r="AG1248" t="s">
        <v>956</v>
      </c>
      <c r="AN1248" t="s">
        <v>1765</v>
      </c>
      <c r="AV1248" s="8">
        <v>43598</v>
      </c>
      <c r="AW1248">
        <v>1</v>
      </c>
    </row>
    <row r="1249" spans="1:49" x14ac:dyDescent="0.25">
      <c r="A1249">
        <v>42</v>
      </c>
      <c r="B1249" t="s">
        <v>293</v>
      </c>
      <c r="C1249" t="s">
        <v>201</v>
      </c>
      <c r="D1249">
        <v>4.5199999999999996</v>
      </c>
      <c r="G1249" s="1" t="s">
        <v>187</v>
      </c>
      <c r="H1249" s="1" t="s">
        <v>81</v>
      </c>
      <c r="I1249" s="1" t="s">
        <v>71</v>
      </c>
      <c r="J1249">
        <v>10</v>
      </c>
      <c r="K1249" t="s">
        <v>60</v>
      </c>
      <c r="L1249">
        <v>6262</v>
      </c>
      <c r="M1249" s="18">
        <v>0.46387731481481481</v>
      </c>
      <c r="N1249" s="19">
        <v>9.649373E-2</v>
      </c>
      <c r="O1249">
        <v>4.2430000000000003</v>
      </c>
      <c r="Q1249" s="18">
        <v>0.51802083333333326</v>
      </c>
      <c r="R1249" s="19">
        <v>5.2513480000000001E-2</v>
      </c>
      <c r="S1249" s="74">
        <v>3.9460000000000002</v>
      </c>
      <c r="T1249" s="19"/>
      <c r="U1249" s="18">
        <v>0.30050925925925925</v>
      </c>
      <c r="V1249" s="19">
        <v>5.1963009999999997E-2</v>
      </c>
      <c r="W1249" s="1" t="s">
        <v>220</v>
      </c>
      <c r="AB1249" t="s">
        <v>85</v>
      </c>
      <c r="AC1249" t="s">
        <v>707</v>
      </c>
      <c r="AF1249" t="s">
        <v>158</v>
      </c>
    </row>
    <row r="1250" spans="1:49" x14ac:dyDescent="0.25">
      <c r="A1250">
        <v>43</v>
      </c>
      <c r="B1250" t="s">
        <v>293</v>
      </c>
      <c r="C1250" t="s">
        <v>201</v>
      </c>
      <c r="D1250">
        <v>3.6259999999999999</v>
      </c>
      <c r="G1250" s="1" t="s">
        <v>187</v>
      </c>
      <c r="H1250" s="1" t="s">
        <v>81</v>
      </c>
      <c r="I1250" s="1" t="s">
        <v>71</v>
      </c>
      <c r="J1250">
        <v>10</v>
      </c>
      <c r="K1250" t="s">
        <v>60</v>
      </c>
      <c r="L1250">
        <v>6262</v>
      </c>
      <c r="M1250" s="18">
        <v>0.46460648148148148</v>
      </c>
      <c r="N1250">
        <v>0.57073850000000004</v>
      </c>
      <c r="O1250">
        <v>3.5390000000000001</v>
      </c>
      <c r="Q1250" s="18">
        <v>0.51872685185185186</v>
      </c>
      <c r="R1250">
        <v>0.59679780000000004</v>
      </c>
      <c r="W1250" s="1" t="s">
        <v>220</v>
      </c>
      <c r="AB1250" t="s">
        <v>84</v>
      </c>
      <c r="AC1250" t="s">
        <v>708</v>
      </c>
    </row>
    <row r="1251" spans="1:49" x14ac:dyDescent="0.25">
      <c r="A1251">
        <v>44</v>
      </c>
      <c r="B1251" t="s">
        <v>293</v>
      </c>
      <c r="C1251" t="s">
        <v>201</v>
      </c>
      <c r="D1251">
        <v>6.6740000000000004</v>
      </c>
      <c r="G1251" s="1" t="s">
        <v>187</v>
      </c>
      <c r="H1251" s="1" t="s">
        <v>81</v>
      </c>
      <c r="I1251" s="1" t="s">
        <v>71</v>
      </c>
      <c r="J1251">
        <v>10</v>
      </c>
      <c r="K1251" t="s">
        <v>60</v>
      </c>
      <c r="L1251">
        <v>6262</v>
      </c>
      <c r="M1251" s="18">
        <v>0.46554398148148146</v>
      </c>
      <c r="N1251">
        <v>8.7844199999999997E-2</v>
      </c>
      <c r="O1251">
        <v>6.6210000000000004</v>
      </c>
      <c r="Q1251" s="18">
        <v>0.51965277777777785</v>
      </c>
      <c r="R1251" s="19">
        <v>7.8847390000000003E-2</v>
      </c>
      <c r="T1251" s="19"/>
      <c r="U1251" s="19"/>
      <c r="W1251" s="1" t="s">
        <v>220</v>
      </c>
      <c r="X1251" s="8">
        <v>43520</v>
      </c>
      <c r="AB1251" t="s">
        <v>86</v>
      </c>
      <c r="AC1251" t="s">
        <v>709</v>
      </c>
      <c r="AD1251" s="8">
        <v>43572</v>
      </c>
      <c r="AE1251" s="84">
        <f>AD1251-X1251</f>
        <v>52</v>
      </c>
      <c r="AF1251" t="s">
        <v>163</v>
      </c>
      <c r="AG1251" t="s">
        <v>956</v>
      </c>
    </row>
    <row r="1252" spans="1:49" x14ac:dyDescent="0.25">
      <c r="A1252">
        <v>45</v>
      </c>
      <c r="B1252" t="s">
        <v>293</v>
      </c>
      <c r="C1252" t="s">
        <v>201</v>
      </c>
      <c r="D1252">
        <v>7.2270000000000003</v>
      </c>
      <c r="G1252" s="1" t="s">
        <v>187</v>
      </c>
      <c r="H1252" s="1" t="s">
        <v>81</v>
      </c>
      <c r="I1252" s="1" t="s">
        <v>71</v>
      </c>
      <c r="J1252">
        <v>10</v>
      </c>
      <c r="K1252" t="s">
        <v>60</v>
      </c>
      <c r="L1252">
        <v>6262</v>
      </c>
      <c r="M1252" s="18">
        <v>0.46626157407407409</v>
      </c>
      <c r="N1252">
        <v>0.14297399999999999</v>
      </c>
      <c r="O1252">
        <v>7.12</v>
      </c>
      <c r="Q1252" s="18">
        <v>0.5204050925925926</v>
      </c>
      <c r="R1252">
        <v>9.6289200000000005E-2</v>
      </c>
      <c r="W1252" s="1" t="s">
        <v>220</v>
      </c>
      <c r="X1252" s="8">
        <v>43520</v>
      </c>
      <c r="AB1252" t="s">
        <v>86</v>
      </c>
      <c r="AC1252" t="s">
        <v>710</v>
      </c>
      <c r="AD1252" s="8">
        <v>43593</v>
      </c>
      <c r="AE1252" s="84">
        <f>AD1252-X1252</f>
        <v>73</v>
      </c>
      <c r="AF1252" t="s">
        <v>175</v>
      </c>
      <c r="AG1252" t="s">
        <v>956</v>
      </c>
      <c r="AN1252" t="s">
        <v>1765</v>
      </c>
      <c r="AV1252" s="8">
        <v>43593</v>
      </c>
      <c r="AW1252">
        <v>1</v>
      </c>
    </row>
    <row r="1253" spans="1:49" x14ac:dyDescent="0.25">
      <c r="A1253">
        <v>46</v>
      </c>
      <c r="B1253" t="s">
        <v>293</v>
      </c>
      <c r="C1253" t="s">
        <v>608</v>
      </c>
      <c r="G1253" s="1" t="s">
        <v>187</v>
      </c>
      <c r="H1253" s="1" t="s">
        <v>81</v>
      </c>
      <c r="I1253" s="1" t="s">
        <v>71</v>
      </c>
      <c r="J1253">
        <v>10</v>
      </c>
      <c r="K1253" t="s">
        <v>60</v>
      </c>
      <c r="L1253">
        <v>6262</v>
      </c>
      <c r="M1253" s="18">
        <v>0.46702546296296293</v>
      </c>
      <c r="N1253" s="19">
        <v>1.3670369999999999E-2</v>
      </c>
      <c r="Q1253" s="18">
        <v>0.52126157407407414</v>
      </c>
      <c r="R1253" s="19">
        <v>1.033865E-2</v>
      </c>
      <c r="T1253" s="19"/>
      <c r="U1253" s="18">
        <v>0.30125000000000002</v>
      </c>
      <c r="V1253" s="19">
        <v>1.482967E-2</v>
      </c>
      <c r="W1253" s="1" t="s">
        <v>220</v>
      </c>
    </row>
    <row r="1254" spans="1:49" x14ac:dyDescent="0.25">
      <c r="A1254">
        <v>47</v>
      </c>
      <c r="B1254" t="s">
        <v>293</v>
      </c>
      <c r="C1254" t="s">
        <v>608</v>
      </c>
      <c r="E1254" s="1" t="s">
        <v>611</v>
      </c>
      <c r="G1254" s="1" t="s">
        <v>187</v>
      </c>
      <c r="H1254" s="1" t="s">
        <v>81</v>
      </c>
      <c r="I1254" s="1" t="s">
        <v>71</v>
      </c>
      <c r="J1254">
        <v>10</v>
      </c>
      <c r="K1254" t="s">
        <v>60</v>
      </c>
      <c r="L1254">
        <v>6262</v>
      </c>
      <c r="M1254" s="18">
        <v>0.46770833333333334</v>
      </c>
      <c r="N1254" s="19">
        <v>1.1283079999999999E-2</v>
      </c>
      <c r="P1254" s="53">
        <v>0.64374999999999993</v>
      </c>
      <c r="Q1254" s="18">
        <v>0.52195601851851847</v>
      </c>
      <c r="R1254" s="19">
        <v>9.7152669999999997E-3</v>
      </c>
      <c r="T1254" s="53">
        <v>0.53055555555555556</v>
      </c>
      <c r="U1254" s="18">
        <v>0.30185185185185187</v>
      </c>
      <c r="V1254" s="19">
        <v>1.9692950000000001E-2</v>
      </c>
      <c r="W1254" s="1" t="s">
        <v>220</v>
      </c>
    </row>
    <row r="1255" spans="1:49" x14ac:dyDescent="0.25">
      <c r="A1255">
        <v>48</v>
      </c>
      <c r="B1255" t="s">
        <v>293</v>
      </c>
      <c r="G1255" s="1" t="s">
        <v>187</v>
      </c>
      <c r="H1255" s="1" t="s">
        <v>81</v>
      </c>
      <c r="I1255" s="1" t="s">
        <v>71</v>
      </c>
      <c r="J1255">
        <v>10</v>
      </c>
      <c r="K1255" t="s">
        <v>60</v>
      </c>
      <c r="M1255" s="18"/>
      <c r="N1255" s="19"/>
      <c r="P1255" s="53"/>
      <c r="Q1255" s="18"/>
      <c r="R1255" s="19"/>
      <c r="T1255" s="53"/>
      <c r="U1255" s="18"/>
      <c r="V1255" s="19"/>
      <c r="W1255" s="1" t="s">
        <v>220</v>
      </c>
      <c r="X1255" s="8">
        <v>43520</v>
      </c>
      <c r="AB1255" t="s">
        <v>86</v>
      </c>
      <c r="AC1255" t="s">
        <v>1899</v>
      </c>
      <c r="AD1255" s="8">
        <v>43582</v>
      </c>
      <c r="AE1255" s="84">
        <v>62</v>
      </c>
      <c r="AF1255" t="s">
        <v>134</v>
      </c>
      <c r="AG1255" t="s">
        <v>956</v>
      </c>
      <c r="AH1255" s="8">
        <v>43601</v>
      </c>
      <c r="AI1255">
        <v>3</v>
      </c>
      <c r="AJ1255">
        <v>2</v>
      </c>
      <c r="AK1255" s="53">
        <v>0.87847222222222221</v>
      </c>
      <c r="AL1255" s="8">
        <v>43607</v>
      </c>
      <c r="AM1255" s="53">
        <v>0.72916666666666663</v>
      </c>
      <c r="AN1255" t="s">
        <v>1900</v>
      </c>
      <c r="AV1255" s="8">
        <v>43607</v>
      </c>
      <c r="AW1255">
        <v>0</v>
      </c>
    </row>
    <row r="1256" spans="1:49" x14ac:dyDescent="0.25">
      <c r="A1256">
        <v>1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84</v>
      </c>
      <c r="AC1256" t="s">
        <v>801</v>
      </c>
    </row>
    <row r="1257" spans="1:49" x14ac:dyDescent="0.25">
      <c r="A1257">
        <v>2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802</v>
      </c>
    </row>
    <row r="1258" spans="1:49" x14ac:dyDescent="0.25">
      <c r="A1258">
        <v>3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803</v>
      </c>
    </row>
    <row r="1259" spans="1:49" x14ac:dyDescent="0.25">
      <c r="A1259">
        <v>4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804</v>
      </c>
    </row>
    <row r="1260" spans="1:49" x14ac:dyDescent="0.25">
      <c r="A1260">
        <v>5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805</v>
      </c>
    </row>
    <row r="1261" spans="1:49" x14ac:dyDescent="0.25">
      <c r="A1261">
        <v>6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84</v>
      </c>
      <c r="AC1261" t="s">
        <v>806</v>
      </c>
    </row>
    <row r="1262" spans="1:49" x14ac:dyDescent="0.25">
      <c r="A1262">
        <v>7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84</v>
      </c>
      <c r="AC1262" t="s">
        <v>807</v>
      </c>
    </row>
    <row r="1263" spans="1:49" x14ac:dyDescent="0.25">
      <c r="A1263">
        <v>1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ref="AC1263:AC1278" si="22">"A2-6"&amp;AB1263&amp;"-"&amp;AF1263</f>
        <v>A2-6RT-A1</v>
      </c>
      <c r="AD1263" s="8">
        <v>43379</v>
      </c>
      <c r="AE1263" s="84">
        <v>31</v>
      </c>
      <c r="AF1263" t="s">
        <v>247</v>
      </c>
      <c r="AG1263" t="s">
        <v>956</v>
      </c>
      <c r="AI1263">
        <v>16</v>
      </c>
      <c r="AJ1263">
        <v>2</v>
      </c>
      <c r="AK1263" s="53">
        <v>0.43055555555555558</v>
      </c>
      <c r="AL1263" s="8">
        <v>43387</v>
      </c>
      <c r="AM1263" s="53">
        <v>0.83333333333333337</v>
      </c>
      <c r="AN1263" t="s">
        <v>1020</v>
      </c>
    </row>
    <row r="1264" spans="1:49" x14ac:dyDescent="0.25">
      <c r="A1264">
        <v>2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22"/>
        <v>A2-6RT-A2</v>
      </c>
      <c r="AF1264" t="s">
        <v>120</v>
      </c>
    </row>
    <row r="1265" spans="1:49" x14ac:dyDescent="0.25">
      <c r="A1265">
        <v>3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A2-6RT-A3</v>
      </c>
      <c r="AD1265" s="8">
        <v>43380</v>
      </c>
      <c r="AE1265" s="84">
        <v>32</v>
      </c>
      <c r="AF1265" t="s">
        <v>245</v>
      </c>
      <c r="AG1265" t="s">
        <v>956</v>
      </c>
      <c r="AI1265">
        <v>10</v>
      </c>
      <c r="AJ1265">
        <v>1</v>
      </c>
      <c r="AK1265" s="53">
        <v>0.52430555555555558</v>
      </c>
      <c r="AL1265" s="8">
        <v>43389</v>
      </c>
      <c r="AM1265" s="53">
        <v>0.81944444444444453</v>
      </c>
      <c r="AO1265">
        <v>7</v>
      </c>
      <c r="AP1265">
        <v>5</v>
      </c>
      <c r="AQ1265" s="8">
        <v>43389</v>
      </c>
      <c r="AR1265" s="53">
        <v>0.81944444444444453</v>
      </c>
      <c r="AS1265" s="8">
        <v>43402</v>
      </c>
      <c r="AT1265" s="53">
        <v>0.83333333333333337</v>
      </c>
      <c r="AV1265" s="8">
        <v>43402</v>
      </c>
      <c r="AW1265">
        <v>0</v>
      </c>
    </row>
    <row r="1266" spans="1:49" x14ac:dyDescent="0.25">
      <c r="A1266">
        <v>4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si="22"/>
        <v>A2-6RT-A4</v>
      </c>
      <c r="AF1266" t="s">
        <v>252</v>
      </c>
    </row>
    <row r="1267" spans="1:49" x14ac:dyDescent="0.25">
      <c r="A1267">
        <v>5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A2-6RT-A5</v>
      </c>
      <c r="AD1267" s="8">
        <v>43380</v>
      </c>
      <c r="AE1267" s="84">
        <v>32</v>
      </c>
      <c r="AF1267" t="s">
        <v>246</v>
      </c>
      <c r="AG1267" t="s">
        <v>956</v>
      </c>
      <c r="AN1267" t="s">
        <v>1565</v>
      </c>
    </row>
    <row r="1268" spans="1:49" x14ac:dyDescent="0.25">
      <c r="A1268">
        <v>6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A2-6RT-A6</v>
      </c>
      <c r="AD1268" s="8">
        <v>43380</v>
      </c>
      <c r="AE1268" s="84">
        <v>32</v>
      </c>
      <c r="AF1268" t="s">
        <v>244</v>
      </c>
      <c r="AG1268" t="s">
        <v>956</v>
      </c>
      <c r="AI1268">
        <v>31</v>
      </c>
      <c r="AJ1268">
        <v>1</v>
      </c>
      <c r="AK1268" s="53">
        <v>0.52430555555555558</v>
      </c>
      <c r="AL1268" s="8">
        <v>43389</v>
      </c>
      <c r="AM1268" s="53">
        <v>0.81944444444444453</v>
      </c>
      <c r="AO1268">
        <v>7</v>
      </c>
      <c r="AP1268">
        <v>25</v>
      </c>
      <c r="AQ1268" s="8">
        <v>43389</v>
      </c>
      <c r="AR1268" s="53">
        <v>0.81944444444444453</v>
      </c>
      <c r="AS1268" s="8">
        <v>43447</v>
      </c>
      <c r="AT1268" s="53">
        <v>0.83333333333333337</v>
      </c>
      <c r="AV1268" s="8">
        <v>43447</v>
      </c>
      <c r="AW1268">
        <v>0</v>
      </c>
    </row>
    <row r="1269" spans="1:49" x14ac:dyDescent="0.25">
      <c r="A1269">
        <v>7</v>
      </c>
      <c r="C1269" t="s">
        <v>58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A2-6RT-A7</v>
      </c>
      <c r="AD1269" s="8">
        <v>43410</v>
      </c>
      <c r="AE1269" s="83" t="s">
        <v>1780</v>
      </c>
      <c r="AF1269" t="s">
        <v>164</v>
      </c>
      <c r="AG1269" t="s">
        <v>956</v>
      </c>
      <c r="AN1269" t="s">
        <v>1765</v>
      </c>
      <c r="AV1269" s="8">
        <v>43410</v>
      </c>
      <c r="AW1269">
        <v>1</v>
      </c>
    </row>
    <row r="1270" spans="1:49" x14ac:dyDescent="0.25">
      <c r="A1270">
        <v>8</v>
      </c>
      <c r="C1270" t="s">
        <v>58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2"/>
        <v>A2-6RT-A8</v>
      </c>
      <c r="AF1270" t="s">
        <v>166</v>
      </c>
    </row>
    <row r="1271" spans="1:49" x14ac:dyDescent="0.25">
      <c r="A1271">
        <v>1</v>
      </c>
      <c r="C1271" t="s">
        <v>58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</v>
      </c>
      <c r="AF1271" t="s">
        <v>247</v>
      </c>
    </row>
    <row r="1272" spans="1:49" x14ac:dyDescent="0.25">
      <c r="A1272">
        <v>2</v>
      </c>
      <c r="C1272" t="s">
        <v>58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A2-6SO-A2</v>
      </c>
      <c r="AF1272" t="s">
        <v>120</v>
      </c>
    </row>
    <row r="1273" spans="1:49" x14ac:dyDescent="0.25">
      <c r="A1273">
        <v>3</v>
      </c>
      <c r="C1273" t="s">
        <v>58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A2-6SO-A3</v>
      </c>
      <c r="AF1273" t="s">
        <v>245</v>
      </c>
    </row>
    <row r="1274" spans="1:49" x14ac:dyDescent="0.25">
      <c r="A1274">
        <v>4</v>
      </c>
      <c r="C1274" t="s">
        <v>58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2"/>
        <v>A2-6SO-A4</v>
      </c>
      <c r="AF1274" t="s">
        <v>252</v>
      </c>
    </row>
    <row r="1275" spans="1:49" x14ac:dyDescent="0.25">
      <c r="A1275">
        <v>5</v>
      </c>
      <c r="C1275" t="s">
        <v>58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86</v>
      </c>
      <c r="AC1275" t="str">
        <f t="shared" si="22"/>
        <v>A2-6SO-A5</v>
      </c>
      <c r="AF1275" t="s">
        <v>246</v>
      </c>
    </row>
    <row r="1276" spans="1:49" x14ac:dyDescent="0.25">
      <c r="A1276">
        <v>6</v>
      </c>
      <c r="C1276" t="s">
        <v>58</v>
      </c>
      <c r="G1276" s="1" t="s">
        <v>87</v>
      </c>
      <c r="I1276" s="1" t="s">
        <v>67</v>
      </c>
      <c r="J1276">
        <v>21</v>
      </c>
      <c r="K1276" t="s">
        <v>60</v>
      </c>
      <c r="W1276" s="1" t="s">
        <v>82</v>
      </c>
      <c r="X1276" s="8">
        <v>43516</v>
      </c>
      <c r="AB1276" t="s">
        <v>86</v>
      </c>
      <c r="AC1276" t="str">
        <f t="shared" si="22"/>
        <v>A2-6SO-A6</v>
      </c>
      <c r="AD1276" s="8">
        <v>43576</v>
      </c>
      <c r="AE1276" s="84">
        <f>AD1276-X1276</f>
        <v>60</v>
      </c>
      <c r="AF1276" t="s">
        <v>244</v>
      </c>
      <c r="AG1276" t="s">
        <v>956</v>
      </c>
      <c r="AN1276" t="s">
        <v>1902</v>
      </c>
      <c r="AV1276" s="8">
        <v>43578</v>
      </c>
      <c r="AW1276">
        <v>1</v>
      </c>
    </row>
    <row r="1277" spans="1:49" x14ac:dyDescent="0.25">
      <c r="A1277">
        <v>7</v>
      </c>
      <c r="C1277" t="s">
        <v>58</v>
      </c>
      <c r="G1277" s="1" t="s">
        <v>87</v>
      </c>
      <c r="I1277" s="1" t="s">
        <v>67</v>
      </c>
      <c r="J1277">
        <v>21</v>
      </c>
      <c r="K1277" t="s">
        <v>60</v>
      </c>
      <c r="W1277" s="1" t="s">
        <v>82</v>
      </c>
      <c r="AB1277" t="s">
        <v>86</v>
      </c>
      <c r="AC1277" t="str">
        <f t="shared" si="22"/>
        <v>A2-6SO-A7</v>
      </c>
      <c r="AF1277" t="s">
        <v>164</v>
      </c>
    </row>
    <row r="1278" spans="1:49" x14ac:dyDescent="0.25">
      <c r="A1278">
        <v>8</v>
      </c>
      <c r="C1278" t="s">
        <v>58</v>
      </c>
      <c r="G1278" s="1" t="s">
        <v>87</v>
      </c>
      <c r="I1278" s="1" t="s">
        <v>67</v>
      </c>
      <c r="J1278">
        <v>21</v>
      </c>
      <c r="K1278" t="s">
        <v>60</v>
      </c>
      <c r="W1278" s="1" t="s">
        <v>82</v>
      </c>
      <c r="AB1278" t="s">
        <v>86</v>
      </c>
      <c r="AC1278" t="str">
        <f t="shared" si="22"/>
        <v>A2-6SO-A8</v>
      </c>
      <c r="AF1278" t="s">
        <v>166</v>
      </c>
    </row>
    <row r="1279" spans="1:49" x14ac:dyDescent="0.25">
      <c r="A1279">
        <v>8</v>
      </c>
      <c r="C1279" t="s">
        <v>59</v>
      </c>
      <c r="G1279" s="1" t="s">
        <v>87</v>
      </c>
      <c r="I1279" s="1" t="s">
        <v>67</v>
      </c>
      <c r="J1279">
        <v>21</v>
      </c>
      <c r="K1279" t="s">
        <v>60</v>
      </c>
      <c r="W1279" s="1" t="s">
        <v>82</v>
      </c>
      <c r="AB1279" t="s">
        <v>84</v>
      </c>
      <c r="AC1279" t="s">
        <v>808</v>
      </c>
    </row>
    <row r="1280" spans="1:49" x14ac:dyDescent="0.25">
      <c r="A1280">
        <v>9</v>
      </c>
      <c r="C1280" t="s">
        <v>59</v>
      </c>
      <c r="G1280" s="1" t="s">
        <v>87</v>
      </c>
      <c r="I1280" s="1" t="s">
        <v>67</v>
      </c>
      <c r="J1280">
        <v>21</v>
      </c>
      <c r="K1280" t="s">
        <v>60</v>
      </c>
      <c r="W1280" s="1" t="s">
        <v>82</v>
      </c>
      <c r="AB1280" t="s">
        <v>85</v>
      </c>
      <c r="AC1280" t="str">
        <f t="shared" ref="AC1280:AC1289" si="23">"A2-6"&amp;AB1280&amp;"-"&amp;AF1280</f>
        <v>A2-6RT-A9</v>
      </c>
      <c r="AD1280" s="8">
        <v>43373</v>
      </c>
      <c r="AE1280" s="84">
        <v>25</v>
      </c>
      <c r="AF1280" t="s">
        <v>133</v>
      </c>
      <c r="AG1280" t="s">
        <v>956</v>
      </c>
      <c r="AI1280">
        <v>14</v>
      </c>
      <c r="AJ1280">
        <v>6</v>
      </c>
      <c r="AK1280" s="53">
        <v>0.52777777777777779</v>
      </c>
      <c r="AL1280" s="8">
        <v>43381</v>
      </c>
      <c r="AM1280" s="53">
        <v>0.84375</v>
      </c>
      <c r="AO1280">
        <v>4</v>
      </c>
      <c r="AP1280">
        <v>27</v>
      </c>
      <c r="AQ1280" s="8">
        <v>43381</v>
      </c>
      <c r="AR1280" s="53">
        <v>0.84375</v>
      </c>
      <c r="AS1280" s="8">
        <v>43404</v>
      </c>
      <c r="AT1280" s="53">
        <v>0.83333333333333337</v>
      </c>
      <c r="AV1280" s="8">
        <v>43404</v>
      </c>
      <c r="AW1280">
        <v>0</v>
      </c>
    </row>
    <row r="1281" spans="1:49" x14ac:dyDescent="0.25">
      <c r="A1281">
        <v>10</v>
      </c>
      <c r="C1281" t="s">
        <v>59</v>
      </c>
      <c r="G1281" s="1" t="s">
        <v>87</v>
      </c>
      <c r="I1281" s="1" t="s">
        <v>67</v>
      </c>
      <c r="J1281">
        <v>21</v>
      </c>
      <c r="K1281" t="s">
        <v>60</v>
      </c>
      <c r="W1281" s="1" t="s">
        <v>82</v>
      </c>
      <c r="AB1281" t="s">
        <v>85</v>
      </c>
      <c r="AC1281" t="str">
        <f t="shared" si="23"/>
        <v>A2-6RT-A10</v>
      </c>
      <c r="AD1281" s="8">
        <v>43380</v>
      </c>
      <c r="AE1281" s="84">
        <v>32</v>
      </c>
      <c r="AF1281" t="s">
        <v>138</v>
      </c>
      <c r="AG1281" t="s">
        <v>956</v>
      </c>
      <c r="AI1281">
        <v>32</v>
      </c>
      <c r="AJ1281">
        <v>1</v>
      </c>
      <c r="AK1281" s="53">
        <v>0.52430555555555558</v>
      </c>
      <c r="AL1281" s="8">
        <v>43389</v>
      </c>
      <c r="AM1281" s="53">
        <v>0.81944444444444453</v>
      </c>
      <c r="AO1281">
        <v>7</v>
      </c>
      <c r="AP1281">
        <v>8</v>
      </c>
      <c r="AQ1281" s="8">
        <v>43389</v>
      </c>
      <c r="AR1281" s="53">
        <v>0.81944444444444453</v>
      </c>
      <c r="AS1281" s="8">
        <v>43412</v>
      </c>
      <c r="AT1281" s="53">
        <v>0.84375</v>
      </c>
      <c r="AV1281" s="8">
        <v>43412</v>
      </c>
      <c r="AW1281">
        <v>0</v>
      </c>
    </row>
    <row r="1282" spans="1:49" x14ac:dyDescent="0.25">
      <c r="A1282">
        <v>11</v>
      </c>
      <c r="C1282" t="s">
        <v>59</v>
      </c>
      <c r="G1282" s="1" t="s">
        <v>87</v>
      </c>
      <c r="I1282" s="1" t="s">
        <v>67</v>
      </c>
      <c r="J1282">
        <v>21</v>
      </c>
      <c r="K1282" t="s">
        <v>60</v>
      </c>
      <c r="W1282" s="1" t="s">
        <v>82</v>
      </c>
      <c r="AB1282" t="s">
        <v>85</v>
      </c>
      <c r="AC1282" t="str">
        <f t="shared" si="23"/>
        <v>A2-6RT-A11</v>
      </c>
      <c r="AF1282" t="s">
        <v>237</v>
      </c>
    </row>
    <row r="1283" spans="1:49" x14ac:dyDescent="0.25">
      <c r="A1283">
        <v>9</v>
      </c>
      <c r="C1283" t="s">
        <v>59</v>
      </c>
      <c r="G1283" s="1" t="s">
        <v>87</v>
      </c>
      <c r="I1283" s="1" t="s">
        <v>67</v>
      </c>
      <c r="J1283">
        <v>21</v>
      </c>
      <c r="K1283" t="s">
        <v>60</v>
      </c>
      <c r="W1283" s="1" t="s">
        <v>82</v>
      </c>
      <c r="X1283" s="8">
        <v>43516</v>
      </c>
      <c r="AB1283" t="s">
        <v>86</v>
      </c>
      <c r="AC1283" t="str">
        <f t="shared" si="23"/>
        <v>A2-6SO-A9</v>
      </c>
      <c r="AD1283" s="8">
        <v>43552</v>
      </c>
      <c r="AE1283" s="84">
        <f>AD1283-X1283</f>
        <v>36</v>
      </c>
      <c r="AF1283" t="s">
        <v>133</v>
      </c>
      <c r="AG1283" t="s">
        <v>956</v>
      </c>
      <c r="AH1283" s="8">
        <v>43552</v>
      </c>
      <c r="AI1283">
        <v>13</v>
      </c>
      <c r="AJ1283">
        <v>1</v>
      </c>
      <c r="AK1283" s="53">
        <v>0.625</v>
      </c>
      <c r="AL1283" s="8">
        <v>43563</v>
      </c>
      <c r="AM1283" s="53">
        <v>0.83333333333333337</v>
      </c>
      <c r="AO1283">
        <v>4</v>
      </c>
      <c r="AP1283">
        <v>10</v>
      </c>
      <c r="AQ1283" s="8">
        <v>43563</v>
      </c>
      <c r="AR1283" s="53">
        <v>0.83333333333333337</v>
      </c>
      <c r="AS1283" s="8">
        <v>43607</v>
      </c>
      <c r="AT1283" s="53">
        <v>0.83680555555555547</v>
      </c>
      <c r="AU1283" t="s">
        <v>1765</v>
      </c>
      <c r="AV1283" s="8">
        <v>43607</v>
      </c>
      <c r="AW1283">
        <v>1</v>
      </c>
    </row>
    <row r="1284" spans="1:49" x14ac:dyDescent="0.25">
      <c r="A1284">
        <v>10</v>
      </c>
      <c r="C1284" t="s">
        <v>59</v>
      </c>
      <c r="G1284" s="1" t="s">
        <v>87</v>
      </c>
      <c r="I1284" s="1" t="s">
        <v>67</v>
      </c>
      <c r="J1284">
        <v>21</v>
      </c>
      <c r="K1284" t="s">
        <v>60</v>
      </c>
      <c r="W1284" s="1" t="s">
        <v>82</v>
      </c>
      <c r="AB1284" t="s">
        <v>86</v>
      </c>
      <c r="AC1284" t="str">
        <f t="shared" si="23"/>
        <v>A2-6SO-A10</v>
      </c>
      <c r="AF1284" t="s">
        <v>138</v>
      </c>
    </row>
    <row r="1285" spans="1:49" x14ac:dyDescent="0.25">
      <c r="A1285">
        <v>11</v>
      </c>
      <c r="C1285" t="s">
        <v>59</v>
      </c>
      <c r="G1285" s="1" t="s">
        <v>87</v>
      </c>
      <c r="I1285" s="1" t="s">
        <v>67</v>
      </c>
      <c r="J1285">
        <v>21</v>
      </c>
      <c r="K1285" t="s">
        <v>60</v>
      </c>
      <c r="W1285" s="1" t="s">
        <v>82</v>
      </c>
      <c r="X1285" s="8">
        <v>43516</v>
      </c>
      <c r="AB1285" t="s">
        <v>86</v>
      </c>
      <c r="AC1285" t="str">
        <f t="shared" si="23"/>
        <v>A2-6SO-A11</v>
      </c>
      <c r="AD1285" s="8">
        <v>43574</v>
      </c>
      <c r="AE1285" s="84">
        <f>AD1285-X1285</f>
        <v>58</v>
      </c>
      <c r="AF1285" t="s">
        <v>237</v>
      </c>
      <c r="AG1285" t="s">
        <v>956</v>
      </c>
      <c r="AH1285" s="8">
        <v>43574</v>
      </c>
      <c r="AI1285">
        <v>6</v>
      </c>
      <c r="AJ1285">
        <v>1</v>
      </c>
      <c r="AK1285" s="53">
        <v>0.60069444444444442</v>
      </c>
      <c r="AL1285" s="8">
        <v>43581</v>
      </c>
      <c r="AM1285" s="53">
        <v>0.4548611111111111</v>
      </c>
      <c r="AV1285" s="8">
        <v>43581</v>
      </c>
      <c r="AW1285">
        <v>0</v>
      </c>
    </row>
    <row r="1286" spans="1:49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202</v>
      </c>
      <c r="W1286" s="1" t="s">
        <v>82</v>
      </c>
      <c r="AB1286" t="s">
        <v>85</v>
      </c>
      <c r="AC1286" t="str">
        <f t="shared" si="23"/>
        <v>A2-6RT-B1</v>
      </c>
      <c r="AF1286" t="s">
        <v>169</v>
      </c>
    </row>
    <row r="1287" spans="1:49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202</v>
      </c>
      <c r="W1287" s="1" t="s">
        <v>82</v>
      </c>
      <c r="AB1287" t="s">
        <v>85</v>
      </c>
      <c r="AC1287" t="str">
        <f t="shared" si="23"/>
        <v>A2-6RT-B2</v>
      </c>
      <c r="AF1287" t="s">
        <v>142</v>
      </c>
    </row>
    <row r="1288" spans="1:49" x14ac:dyDescent="0.25">
      <c r="A1288">
        <v>12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202</v>
      </c>
      <c r="W1288" s="1" t="s">
        <v>82</v>
      </c>
      <c r="X1288" s="8">
        <v>43516</v>
      </c>
      <c r="AB1288" t="s">
        <v>86</v>
      </c>
      <c r="AC1288" t="str">
        <f t="shared" si="23"/>
        <v>A2-6SO-B1</v>
      </c>
      <c r="AD1288" s="8">
        <v>43558</v>
      </c>
      <c r="AE1288" s="84">
        <f>AD1288-X1288</f>
        <v>42</v>
      </c>
      <c r="AF1288" t="s">
        <v>169</v>
      </c>
      <c r="AG1288" t="s">
        <v>956</v>
      </c>
      <c r="AH1288" s="8">
        <v>43558</v>
      </c>
      <c r="AI1288">
        <v>23</v>
      </c>
      <c r="AJ1288">
        <v>1</v>
      </c>
      <c r="AK1288" s="53">
        <v>0.73263888888888884</v>
      </c>
      <c r="AL1288" s="8">
        <v>43566</v>
      </c>
      <c r="AM1288" s="53">
        <v>0.94097222222222221</v>
      </c>
      <c r="AO1288">
        <v>4</v>
      </c>
      <c r="AP1288">
        <v>24</v>
      </c>
      <c r="AQ1288" s="8">
        <v>43566</v>
      </c>
      <c r="AR1288" s="53">
        <v>0.94097222222222221</v>
      </c>
      <c r="AS1288" s="8">
        <v>43607</v>
      </c>
      <c r="AT1288" s="53">
        <v>0.83680555555555547</v>
      </c>
      <c r="AU1288" t="s">
        <v>1971</v>
      </c>
      <c r="AV1288" s="8">
        <v>43607</v>
      </c>
      <c r="AW1288">
        <v>1</v>
      </c>
    </row>
    <row r="1289" spans="1:49" x14ac:dyDescent="0.25">
      <c r="A1289">
        <v>13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202</v>
      </c>
      <c r="W1289" s="1" t="s">
        <v>82</v>
      </c>
      <c r="X1289" s="8">
        <v>43516</v>
      </c>
      <c r="AB1289" t="s">
        <v>86</v>
      </c>
      <c r="AC1289" t="str">
        <f t="shared" si="23"/>
        <v>A2-6SO-B2</v>
      </c>
      <c r="AD1289" s="8">
        <v>43600</v>
      </c>
      <c r="AE1289" s="84">
        <f>AD1289-X1289</f>
        <v>84</v>
      </c>
      <c r="AF1289" t="s">
        <v>142</v>
      </c>
      <c r="AG1289" t="s">
        <v>593</v>
      </c>
      <c r="AH1289" s="8">
        <v>43600</v>
      </c>
      <c r="AI1289">
        <v>11</v>
      </c>
      <c r="AJ1289">
        <v>1</v>
      </c>
      <c r="AK1289" s="53">
        <v>0.82500000000000007</v>
      </c>
      <c r="AL1289" s="8">
        <v>43607</v>
      </c>
      <c r="AM1289" s="53">
        <v>0.72916666666666663</v>
      </c>
      <c r="AV1289" s="8">
        <v>43607</v>
      </c>
      <c r="AW1289">
        <v>0</v>
      </c>
    </row>
    <row r="1290" spans="1:49" x14ac:dyDescent="0.25">
      <c r="A1290">
        <v>9</v>
      </c>
      <c r="C1290" t="s">
        <v>59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809</v>
      </c>
    </row>
    <row r="1291" spans="1:49" x14ac:dyDescent="0.25">
      <c r="A1291">
        <v>14</v>
      </c>
      <c r="C1291" t="s">
        <v>59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ref="AC1291:AC1296" si="24">"A2-6"&amp;AB1291&amp;"-"&amp;AF1291</f>
        <v>A2-6RT-C1</v>
      </c>
      <c r="AD1291" s="8">
        <v>43380</v>
      </c>
      <c r="AE1291" s="84">
        <v>32</v>
      </c>
      <c r="AF1291" t="s">
        <v>146</v>
      </c>
      <c r="AG1291" t="s">
        <v>956</v>
      </c>
      <c r="AI1291">
        <v>25</v>
      </c>
      <c r="AJ1291">
        <v>1</v>
      </c>
      <c r="AK1291" s="53">
        <v>0.52430555555555558</v>
      </c>
      <c r="AL1291" s="8">
        <v>43389</v>
      </c>
      <c r="AM1291" s="53">
        <v>0.81944444444444453</v>
      </c>
      <c r="AO1291">
        <v>7</v>
      </c>
      <c r="AP1291">
        <v>9</v>
      </c>
      <c r="AQ1291" s="8">
        <v>43389</v>
      </c>
      <c r="AR1291" s="53">
        <v>0.81944444444444453</v>
      </c>
      <c r="AS1291" s="8">
        <v>43412</v>
      </c>
      <c r="AT1291" s="53">
        <v>0.84375</v>
      </c>
      <c r="AV1291" s="8">
        <v>43412</v>
      </c>
      <c r="AW1291">
        <v>0</v>
      </c>
    </row>
    <row r="1292" spans="1:49" x14ac:dyDescent="0.25">
      <c r="A1292">
        <v>15</v>
      </c>
      <c r="C1292" t="s">
        <v>59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A2-6RT-C2</v>
      </c>
      <c r="AF1292" t="s">
        <v>149</v>
      </c>
    </row>
    <row r="1293" spans="1:49" x14ac:dyDescent="0.25">
      <c r="A1293">
        <v>16</v>
      </c>
      <c r="C1293" t="s">
        <v>59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A2-6RT-C3</v>
      </c>
      <c r="AD1293" s="8">
        <v>43381</v>
      </c>
      <c r="AE1293" s="84">
        <v>33</v>
      </c>
      <c r="AF1293" t="s">
        <v>301</v>
      </c>
      <c r="AG1293" t="s">
        <v>956</v>
      </c>
      <c r="AI1293">
        <v>15</v>
      </c>
      <c r="AJ1293">
        <v>1</v>
      </c>
      <c r="AK1293" s="53">
        <v>0.54999999999999993</v>
      </c>
      <c r="AL1293" s="8">
        <v>43389</v>
      </c>
      <c r="AM1293" s="53">
        <v>0.81944444444444453</v>
      </c>
      <c r="AO1293">
        <v>3</v>
      </c>
      <c r="AP1293">
        <v>20</v>
      </c>
      <c r="AQ1293" s="8">
        <v>43389</v>
      </c>
      <c r="AR1293" s="53">
        <v>0.81944444444444453</v>
      </c>
      <c r="AS1293" s="8">
        <v>43460</v>
      </c>
      <c r="AT1293" s="53">
        <v>0.83333333333333337</v>
      </c>
      <c r="AV1293" s="8">
        <v>43460</v>
      </c>
      <c r="AW1293">
        <v>0</v>
      </c>
    </row>
    <row r="1294" spans="1:49" x14ac:dyDescent="0.25">
      <c r="A1294">
        <v>14</v>
      </c>
      <c r="C1294" t="s">
        <v>59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X1294" s="8">
        <v>43516</v>
      </c>
      <c r="AB1294" t="s">
        <v>86</v>
      </c>
      <c r="AC1294" t="str">
        <f t="shared" si="24"/>
        <v>A2-6SO-C1</v>
      </c>
      <c r="AD1294" s="8">
        <v>43574</v>
      </c>
      <c r="AE1294" s="84">
        <v>58</v>
      </c>
      <c r="AF1294" t="s">
        <v>146</v>
      </c>
      <c r="AG1294" t="s">
        <v>956</v>
      </c>
      <c r="AH1294" s="8">
        <v>43574</v>
      </c>
      <c r="AI1294">
        <v>7</v>
      </c>
      <c r="AJ1294">
        <v>1</v>
      </c>
      <c r="AK1294" s="53">
        <v>0.60069444444444442</v>
      </c>
      <c r="AL1294" s="8">
        <v>43578</v>
      </c>
      <c r="AM1294" s="53">
        <v>0.65625</v>
      </c>
      <c r="AV1294" s="8">
        <v>43578</v>
      </c>
      <c r="AW1294">
        <v>0</v>
      </c>
    </row>
    <row r="1295" spans="1:49" x14ac:dyDescent="0.25">
      <c r="A1295">
        <v>15</v>
      </c>
      <c r="C1295" t="s">
        <v>59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24"/>
        <v>A2-6SO-C2</v>
      </c>
      <c r="AF1295" t="s">
        <v>149</v>
      </c>
    </row>
    <row r="1296" spans="1:49" x14ac:dyDescent="0.25">
      <c r="A1296">
        <v>16</v>
      </c>
      <c r="C1296" t="s">
        <v>59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X1296" s="8">
        <v>43516</v>
      </c>
      <c r="AB1296" t="s">
        <v>86</v>
      </c>
      <c r="AC1296" t="str">
        <f t="shared" si="24"/>
        <v>A2-6SO-C3</v>
      </c>
      <c r="AD1296" s="8">
        <v>43577</v>
      </c>
      <c r="AE1296" s="84">
        <v>61</v>
      </c>
      <c r="AF1296" t="s">
        <v>301</v>
      </c>
      <c r="AG1296" t="s">
        <v>956</v>
      </c>
      <c r="AH1296" s="8">
        <v>43600</v>
      </c>
      <c r="AI1296">
        <v>28</v>
      </c>
      <c r="AJ1296">
        <v>1</v>
      </c>
      <c r="AK1296" s="53">
        <v>0.82500000000000007</v>
      </c>
      <c r="AL1296" s="8">
        <v>43609</v>
      </c>
      <c r="AM1296" s="53">
        <v>0.86111111111111116</v>
      </c>
      <c r="AO1296">
        <v>5</v>
      </c>
      <c r="AP1296">
        <v>1</v>
      </c>
      <c r="AQ1296" s="8">
        <v>43609</v>
      </c>
      <c r="AR1296" s="53">
        <v>0.86111111111111116</v>
      </c>
    </row>
    <row r="1297" spans="1:49" x14ac:dyDescent="0.25">
      <c r="A1297">
        <v>10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84</v>
      </c>
      <c r="AC1297" t="s">
        <v>810</v>
      </c>
    </row>
    <row r="1298" spans="1:49" x14ac:dyDescent="0.25">
      <c r="A1298">
        <v>11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84</v>
      </c>
      <c r="AC1298" t="s">
        <v>811</v>
      </c>
    </row>
    <row r="1299" spans="1:49" x14ac:dyDescent="0.25">
      <c r="A1299">
        <v>12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84</v>
      </c>
      <c r="AC1299" t="s">
        <v>812</v>
      </c>
    </row>
    <row r="1300" spans="1:49" x14ac:dyDescent="0.25">
      <c r="A1300">
        <v>13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84</v>
      </c>
      <c r="AC1300" t="s">
        <v>813</v>
      </c>
    </row>
    <row r="1301" spans="1:49" x14ac:dyDescent="0.25">
      <c r="A1301">
        <v>14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84</v>
      </c>
      <c r="AC1301" t="s">
        <v>814</v>
      </c>
    </row>
    <row r="1302" spans="1:49" x14ac:dyDescent="0.25">
      <c r="A1302">
        <v>15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84</v>
      </c>
      <c r="AC1302" t="s">
        <v>815</v>
      </c>
    </row>
    <row r="1303" spans="1:49" x14ac:dyDescent="0.25">
      <c r="A1303">
        <v>16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84</v>
      </c>
      <c r="AC1303" t="s">
        <v>816</v>
      </c>
    </row>
    <row r="1304" spans="1:49" x14ac:dyDescent="0.25">
      <c r="A1304">
        <v>17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84</v>
      </c>
      <c r="AC1304" t="s">
        <v>817</v>
      </c>
    </row>
    <row r="1305" spans="1:49" x14ac:dyDescent="0.25">
      <c r="A1305">
        <v>17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tr">
        <f t="shared" ref="AC1305:AC1324" si="25">"A2-6"&amp;AB1305&amp;"-"&amp;AF1305</f>
        <v>A2-6RT-E1</v>
      </c>
      <c r="AF1305" t="s">
        <v>137</v>
      </c>
    </row>
    <row r="1306" spans="1:49" x14ac:dyDescent="0.25">
      <c r="A1306">
        <v>18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tr">
        <f t="shared" si="25"/>
        <v>A2-6RT-E2</v>
      </c>
      <c r="AF1306" t="s">
        <v>178</v>
      </c>
    </row>
    <row r="1307" spans="1:49" x14ac:dyDescent="0.25">
      <c r="A1307">
        <v>19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tr">
        <f t="shared" si="25"/>
        <v>A2-6RT-E3</v>
      </c>
      <c r="AD1307" s="8">
        <v>43380</v>
      </c>
      <c r="AE1307" s="84">
        <v>32</v>
      </c>
      <c r="AF1307" t="s">
        <v>179</v>
      </c>
      <c r="AG1307" t="s">
        <v>956</v>
      </c>
      <c r="AI1307">
        <v>24</v>
      </c>
      <c r="AJ1307">
        <v>1</v>
      </c>
      <c r="AK1307" s="53">
        <v>0.52430555555555558</v>
      </c>
      <c r="AL1307" s="8">
        <v>43468</v>
      </c>
      <c r="AM1307" s="53">
        <v>0.83333333333333337</v>
      </c>
      <c r="AR1307" s="53"/>
      <c r="AV1307" s="8">
        <v>43468</v>
      </c>
      <c r="AW1307">
        <v>0</v>
      </c>
    </row>
    <row r="1308" spans="1:49" x14ac:dyDescent="0.25">
      <c r="A1308">
        <v>20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tr">
        <f t="shared" si="25"/>
        <v>A2-6RT-E4</v>
      </c>
      <c r="AD1308" s="8">
        <v>43379</v>
      </c>
      <c r="AE1308" s="84">
        <v>31</v>
      </c>
      <c r="AF1308" t="s">
        <v>304</v>
      </c>
      <c r="AG1308" t="s">
        <v>956</v>
      </c>
      <c r="AI1308">
        <v>8</v>
      </c>
      <c r="AJ1308">
        <v>1</v>
      </c>
      <c r="AK1308" s="53">
        <v>0.43055555555555558</v>
      </c>
      <c r="AL1308" s="8">
        <v>43387</v>
      </c>
      <c r="AM1308" s="53">
        <v>0.83333333333333337</v>
      </c>
      <c r="AO1308">
        <v>5</v>
      </c>
      <c r="AP1308">
        <v>11</v>
      </c>
      <c r="AQ1308" s="8">
        <v>43387</v>
      </c>
      <c r="AR1308" s="53">
        <v>0.83333333333333337</v>
      </c>
      <c r="AS1308" s="8">
        <v>43475</v>
      </c>
      <c r="AT1308" s="53">
        <v>0.83333333333333337</v>
      </c>
      <c r="AV1308" s="8">
        <v>43475</v>
      </c>
      <c r="AW1308">
        <v>0</v>
      </c>
    </row>
    <row r="1309" spans="1:49" x14ac:dyDescent="0.25">
      <c r="A1309">
        <v>21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tr">
        <f t="shared" si="25"/>
        <v>A2-6RT-E5</v>
      </c>
      <c r="AF1309" t="s">
        <v>305</v>
      </c>
    </row>
    <row r="1310" spans="1:49" x14ac:dyDescent="0.25">
      <c r="A1310">
        <v>22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tr">
        <f t="shared" si="25"/>
        <v>A2-6RT-E6</v>
      </c>
      <c r="AD1310" s="8">
        <v>43512</v>
      </c>
      <c r="AE1310" s="83">
        <f>AD1310-I1310</f>
        <v>164</v>
      </c>
      <c r="AF1310" t="s">
        <v>156</v>
      </c>
      <c r="AG1310" t="s">
        <v>956</v>
      </c>
      <c r="AH1310" s="8">
        <v>43512</v>
      </c>
      <c r="AI1310">
        <v>1</v>
      </c>
      <c r="AJ1310">
        <v>1</v>
      </c>
      <c r="AK1310" s="53">
        <v>0.70486111111111116</v>
      </c>
      <c r="AL1310" s="8">
        <v>43523</v>
      </c>
      <c r="AM1310" s="53">
        <v>0.875</v>
      </c>
      <c r="AO1310">
        <v>3</v>
      </c>
      <c r="AP1310">
        <v>8</v>
      </c>
      <c r="AQ1310" s="8">
        <v>43523</v>
      </c>
      <c r="AR1310" s="53">
        <v>0.875</v>
      </c>
      <c r="AS1310" s="8">
        <v>43544</v>
      </c>
      <c r="AT1310" s="53">
        <v>0.87708333333333333</v>
      </c>
      <c r="AV1310" s="8">
        <v>43544</v>
      </c>
      <c r="AW1310">
        <v>0</v>
      </c>
    </row>
    <row r="1311" spans="1:49" x14ac:dyDescent="0.25">
      <c r="A1311">
        <v>23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tr">
        <f t="shared" si="25"/>
        <v>A2-6RT-E7</v>
      </c>
      <c r="AD1311" s="8">
        <v>43411</v>
      </c>
      <c r="AE1311" s="84">
        <v>63</v>
      </c>
      <c r="AF1311" t="s">
        <v>131</v>
      </c>
      <c r="AG1311" t="s">
        <v>956</v>
      </c>
      <c r="AN1311" t="s">
        <v>1765</v>
      </c>
      <c r="AV1311" s="8">
        <v>43411</v>
      </c>
      <c r="AW1311">
        <v>1</v>
      </c>
    </row>
    <row r="1312" spans="1:49" x14ac:dyDescent="0.25">
      <c r="A1312">
        <v>24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tr">
        <f t="shared" si="25"/>
        <v>A2-6RT-E8</v>
      </c>
      <c r="AF1312" t="s">
        <v>292</v>
      </c>
    </row>
    <row r="1313" spans="1:49" x14ac:dyDescent="0.25">
      <c r="A1313">
        <v>25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tr">
        <f t="shared" si="25"/>
        <v>A2-6RT-E9</v>
      </c>
      <c r="AD1313" s="8">
        <v>43407</v>
      </c>
      <c r="AE1313" s="83">
        <f>AD1313-I1313</f>
        <v>59</v>
      </c>
      <c r="AF1313" t="s">
        <v>167</v>
      </c>
      <c r="AG1313" t="s">
        <v>956</v>
      </c>
      <c r="AN1313" t="s">
        <v>1765</v>
      </c>
      <c r="AV1313" s="8">
        <v>43407</v>
      </c>
      <c r="AW1313">
        <v>1</v>
      </c>
    </row>
    <row r="1314" spans="1:49" x14ac:dyDescent="0.25">
      <c r="A1314">
        <v>26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tr">
        <f t="shared" si="25"/>
        <v>A2-6RT-E10</v>
      </c>
      <c r="AF1314" t="s">
        <v>248</v>
      </c>
    </row>
    <row r="1315" spans="1:49" x14ac:dyDescent="0.25">
      <c r="A1315">
        <v>18</v>
      </c>
      <c r="C1315" t="s">
        <v>201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X1315" s="8">
        <v>43516</v>
      </c>
      <c r="AB1315" t="s">
        <v>86</v>
      </c>
      <c r="AC1315" t="str">
        <f t="shared" si="25"/>
        <v>A2-6SO-E1</v>
      </c>
      <c r="AD1315" s="8">
        <v>43572</v>
      </c>
      <c r="AE1315" s="84">
        <v>56</v>
      </c>
      <c r="AF1315" t="s">
        <v>137</v>
      </c>
      <c r="AG1315" t="s">
        <v>956</v>
      </c>
    </row>
    <row r="1316" spans="1:49" x14ac:dyDescent="0.25">
      <c r="A1316">
        <v>19</v>
      </c>
      <c r="C1316" t="s">
        <v>201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X1316" s="8">
        <v>43516</v>
      </c>
      <c r="AB1316" t="s">
        <v>86</v>
      </c>
      <c r="AC1316" t="str">
        <f t="shared" si="25"/>
        <v>A2-6SO-E2</v>
      </c>
      <c r="AD1316" s="8">
        <v>43572</v>
      </c>
      <c r="AE1316" s="84">
        <v>56</v>
      </c>
      <c r="AF1316" t="s">
        <v>178</v>
      </c>
      <c r="AG1316" t="s">
        <v>956</v>
      </c>
      <c r="AN1316" t="s">
        <v>1861</v>
      </c>
      <c r="AV1316" s="8">
        <v>43572</v>
      </c>
      <c r="AW1316">
        <v>1</v>
      </c>
    </row>
    <row r="1317" spans="1:49" x14ac:dyDescent="0.25">
      <c r="A1317">
        <v>20</v>
      </c>
      <c r="C1317" t="s">
        <v>201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X1317" s="8">
        <v>43516</v>
      </c>
      <c r="AB1317" t="s">
        <v>86</v>
      </c>
      <c r="AC1317" t="str">
        <f t="shared" si="25"/>
        <v>A2-6SO-E3</v>
      </c>
      <c r="AD1317" s="8">
        <v>43574</v>
      </c>
      <c r="AE1317" s="84">
        <v>58</v>
      </c>
      <c r="AF1317" t="s">
        <v>179</v>
      </c>
      <c r="AG1317" t="s">
        <v>956</v>
      </c>
      <c r="AH1317" s="8">
        <v>43574</v>
      </c>
      <c r="AI1317">
        <v>5</v>
      </c>
      <c r="AJ1317">
        <v>1</v>
      </c>
      <c r="AK1317" s="53">
        <v>0.60069444444444442</v>
      </c>
      <c r="AL1317" s="8">
        <v>43583</v>
      </c>
      <c r="AM1317" s="53">
        <v>0.84027777777777779</v>
      </c>
      <c r="AN1317" t="s">
        <v>1895</v>
      </c>
      <c r="AO1317">
        <v>6</v>
      </c>
      <c r="AP1317">
        <v>24</v>
      </c>
      <c r="AQ1317" s="8">
        <v>43614</v>
      </c>
      <c r="AR1317" s="53">
        <v>0.83333333333333337</v>
      </c>
      <c r="AV1317" s="8">
        <v>43572</v>
      </c>
      <c r="AW1317">
        <v>1</v>
      </c>
    </row>
    <row r="1318" spans="1:49" x14ac:dyDescent="0.25">
      <c r="A1318">
        <v>21</v>
      </c>
      <c r="C1318" t="s">
        <v>201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X1318" s="8">
        <v>43516</v>
      </c>
      <c r="AB1318" t="s">
        <v>86</v>
      </c>
      <c r="AC1318" t="str">
        <f t="shared" si="25"/>
        <v>A2-6SO-E4</v>
      </c>
      <c r="AD1318" s="8">
        <v>43550</v>
      </c>
      <c r="AE1318" s="84">
        <f>AD1318-X1318</f>
        <v>34</v>
      </c>
      <c r="AF1318" t="s">
        <v>304</v>
      </c>
      <c r="AG1318" t="s">
        <v>956</v>
      </c>
      <c r="AH1318" s="8">
        <v>43550</v>
      </c>
      <c r="AI1318">
        <v>30</v>
      </c>
      <c r="AJ1318">
        <v>1</v>
      </c>
      <c r="AK1318" s="53">
        <v>0.70486111111111116</v>
      </c>
      <c r="AL1318" s="8">
        <v>43559</v>
      </c>
      <c r="AM1318" s="53">
        <v>0.86111111111111116</v>
      </c>
      <c r="AO1318">
        <v>3</v>
      </c>
      <c r="AP1318">
        <v>6</v>
      </c>
      <c r="AQ1318" s="8">
        <v>43559</v>
      </c>
      <c r="AR1318" s="53">
        <v>0.86111111111111116</v>
      </c>
      <c r="AS1318" s="8">
        <v>43607</v>
      </c>
      <c r="AT1318" s="53">
        <v>0.83680555555555547</v>
      </c>
      <c r="AU1318" t="s">
        <v>1765</v>
      </c>
      <c r="AV1318" s="8">
        <v>43607</v>
      </c>
      <c r="AW1318">
        <v>1</v>
      </c>
    </row>
    <row r="1319" spans="1:49" x14ac:dyDescent="0.25">
      <c r="A1319">
        <v>22</v>
      </c>
      <c r="C1319" t="s">
        <v>201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X1319" s="8">
        <v>43516</v>
      </c>
      <c r="AB1319" t="s">
        <v>86</v>
      </c>
      <c r="AC1319" t="str">
        <f t="shared" si="25"/>
        <v>A2-6SO-E5</v>
      </c>
      <c r="AD1319" s="8">
        <v>43590</v>
      </c>
      <c r="AE1319" s="84">
        <f>AD1319-X1319</f>
        <v>74</v>
      </c>
      <c r="AF1319" t="s">
        <v>305</v>
      </c>
      <c r="AG1319" t="s">
        <v>956</v>
      </c>
      <c r="AN1319" t="s">
        <v>1765</v>
      </c>
      <c r="AV1319" s="8">
        <v>43590</v>
      </c>
      <c r="AW1319">
        <v>1</v>
      </c>
    </row>
    <row r="1320" spans="1:49" x14ac:dyDescent="0.25">
      <c r="A1320">
        <v>23</v>
      </c>
      <c r="C1320" t="s">
        <v>201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X1320" s="8">
        <v>43516</v>
      </c>
      <c r="AB1320" t="s">
        <v>86</v>
      </c>
      <c r="AC1320" t="str">
        <f t="shared" si="25"/>
        <v>A2-6SO-E6</v>
      </c>
      <c r="AD1320" s="8">
        <v>43580</v>
      </c>
      <c r="AE1320" s="84">
        <f>AD1320-X1320</f>
        <v>64</v>
      </c>
      <c r="AF1320" t="s">
        <v>156</v>
      </c>
      <c r="AG1320" t="s">
        <v>956</v>
      </c>
    </row>
    <row r="1321" spans="1:49" x14ac:dyDescent="0.25">
      <c r="A1321">
        <v>24</v>
      </c>
      <c r="C1321" t="s">
        <v>201</v>
      </c>
      <c r="G1321" s="1" t="s">
        <v>187</v>
      </c>
      <c r="I1321" s="1" t="s">
        <v>67</v>
      </c>
      <c r="J1321">
        <v>6</v>
      </c>
      <c r="K1321" t="s">
        <v>60</v>
      </c>
      <c r="W1321" s="1" t="s">
        <v>82</v>
      </c>
      <c r="X1321" s="8">
        <v>43516</v>
      </c>
      <c r="AB1321" t="s">
        <v>86</v>
      </c>
      <c r="AC1321" t="str">
        <f t="shared" si="25"/>
        <v>A2-6SO-E7</v>
      </c>
      <c r="AD1321" s="8">
        <v>43580</v>
      </c>
      <c r="AE1321" s="84">
        <v>64</v>
      </c>
      <c r="AF1321" t="s">
        <v>131</v>
      </c>
      <c r="AG1321" t="s">
        <v>956</v>
      </c>
      <c r="AH1321" s="8">
        <v>43601</v>
      </c>
      <c r="AI1321">
        <v>32</v>
      </c>
      <c r="AJ1321">
        <v>1</v>
      </c>
      <c r="AK1321" s="53">
        <v>0.87847222222222221</v>
      </c>
      <c r="AL1321" s="8">
        <v>43607</v>
      </c>
      <c r="AM1321" s="53">
        <v>0.72916666666666663</v>
      </c>
      <c r="AV1321" s="8">
        <v>43607</v>
      </c>
      <c r="AW1321">
        <v>0</v>
      </c>
    </row>
    <row r="1322" spans="1:49" x14ac:dyDescent="0.25">
      <c r="A1322">
        <v>25</v>
      </c>
      <c r="C1322" t="s">
        <v>201</v>
      </c>
      <c r="G1322" s="1" t="s">
        <v>187</v>
      </c>
      <c r="I1322" s="1" t="s">
        <v>67</v>
      </c>
      <c r="J1322">
        <v>6</v>
      </c>
      <c r="K1322" t="s">
        <v>60</v>
      </c>
      <c r="W1322" s="1" t="s">
        <v>82</v>
      </c>
      <c r="X1322" s="8">
        <v>43516</v>
      </c>
      <c r="AB1322" t="s">
        <v>86</v>
      </c>
      <c r="AC1322" t="str">
        <f t="shared" si="25"/>
        <v>A2-6SO-E8</v>
      </c>
      <c r="AD1322" s="8">
        <v>43560</v>
      </c>
      <c r="AE1322" s="84">
        <f>AD1322-X1322</f>
        <v>44</v>
      </c>
      <c r="AF1322" t="s">
        <v>292</v>
      </c>
      <c r="AG1322" t="s">
        <v>956</v>
      </c>
      <c r="AH1322" s="8">
        <v>43560</v>
      </c>
      <c r="AI1322">
        <v>32</v>
      </c>
      <c r="AJ1322">
        <v>1</v>
      </c>
      <c r="AK1322" s="53">
        <v>0.81944444444444453</v>
      </c>
      <c r="AL1322" s="8">
        <v>43563</v>
      </c>
      <c r="AM1322" s="53">
        <v>0.67361111111111116</v>
      </c>
      <c r="AV1322" s="8">
        <v>43563</v>
      </c>
      <c r="AW1322">
        <v>0</v>
      </c>
    </row>
    <row r="1323" spans="1:49" x14ac:dyDescent="0.25">
      <c r="A1323">
        <v>26</v>
      </c>
      <c r="C1323" t="s">
        <v>201</v>
      </c>
      <c r="G1323" s="1" t="s">
        <v>187</v>
      </c>
      <c r="I1323" s="1" t="s">
        <v>67</v>
      </c>
      <c r="J1323">
        <v>6</v>
      </c>
      <c r="K1323" t="s">
        <v>60</v>
      </c>
      <c r="W1323" s="1" t="s">
        <v>82</v>
      </c>
      <c r="X1323" s="8">
        <v>43516</v>
      </c>
      <c r="AB1323" t="s">
        <v>86</v>
      </c>
      <c r="AC1323" t="str">
        <f t="shared" si="25"/>
        <v>A2-6SO-E9</v>
      </c>
      <c r="AD1323" s="8">
        <v>43586</v>
      </c>
      <c r="AE1323" s="84">
        <f>AD1323-X1323</f>
        <v>70</v>
      </c>
      <c r="AF1323" t="s">
        <v>167</v>
      </c>
      <c r="AG1323" t="s">
        <v>956</v>
      </c>
      <c r="AN1323" t="s">
        <v>1765</v>
      </c>
      <c r="AV1323" s="8">
        <v>43586</v>
      </c>
      <c r="AW1323">
        <v>1</v>
      </c>
    </row>
    <row r="1324" spans="1:49" x14ac:dyDescent="0.25">
      <c r="A1324">
        <v>27</v>
      </c>
      <c r="C1324" t="s">
        <v>201</v>
      </c>
      <c r="G1324" s="1" t="s">
        <v>187</v>
      </c>
      <c r="I1324" s="1" t="s">
        <v>67</v>
      </c>
      <c r="J1324">
        <v>6</v>
      </c>
      <c r="K1324" t="s">
        <v>60</v>
      </c>
      <c r="W1324" s="1" t="s">
        <v>82</v>
      </c>
      <c r="X1324" s="8">
        <v>43516</v>
      </c>
      <c r="AB1324" t="s">
        <v>86</v>
      </c>
      <c r="AC1324" t="str">
        <f t="shared" si="25"/>
        <v>A2-6SO-E10</v>
      </c>
      <c r="AD1324" s="8">
        <v>43572</v>
      </c>
      <c r="AE1324" s="84">
        <f>AD1324-X1324</f>
        <v>56</v>
      </c>
      <c r="AF1324" t="s">
        <v>248</v>
      </c>
      <c r="AG1324" t="s">
        <v>956</v>
      </c>
      <c r="AH1324" s="8">
        <v>43572</v>
      </c>
      <c r="AI1324">
        <v>8</v>
      </c>
      <c r="AJ1324">
        <v>2</v>
      </c>
      <c r="AK1324" s="53">
        <v>0.86458333333333337</v>
      </c>
      <c r="AL1324" s="8">
        <v>43580</v>
      </c>
      <c r="AM1324" s="53">
        <v>0.83333333333333337</v>
      </c>
      <c r="AO1324">
        <v>6</v>
      </c>
      <c r="AP1324">
        <v>19</v>
      </c>
      <c r="AQ1324" s="8">
        <v>43580</v>
      </c>
      <c r="AR1324" s="53">
        <v>0.83333333333333337</v>
      </c>
      <c r="AS1324" s="8">
        <v>43611</v>
      </c>
      <c r="AT1324" s="53">
        <v>0.84027777777777779</v>
      </c>
      <c r="AU1324" t="s">
        <v>1765</v>
      </c>
      <c r="AV1324" s="8">
        <v>43611</v>
      </c>
      <c r="AW1324">
        <v>1</v>
      </c>
    </row>
    <row r="1325" spans="1:49" x14ac:dyDescent="0.25">
      <c r="A1325">
        <v>1</v>
      </c>
      <c r="C1325" t="s">
        <v>58</v>
      </c>
      <c r="G1325" s="1" t="s">
        <v>187</v>
      </c>
      <c r="I1325" s="1" t="s">
        <v>67</v>
      </c>
      <c r="J1325">
        <v>6</v>
      </c>
      <c r="K1325" t="s">
        <v>60</v>
      </c>
      <c r="W1325" s="1" t="s">
        <v>82</v>
      </c>
      <c r="AB1325" t="s">
        <v>85</v>
      </c>
      <c r="AC1325" t="s">
        <v>1021</v>
      </c>
      <c r="AD1325" s="8">
        <v>43372</v>
      </c>
      <c r="AE1325" s="84">
        <v>24</v>
      </c>
      <c r="AG1325" t="s">
        <v>593</v>
      </c>
      <c r="AI1325">
        <v>11</v>
      </c>
      <c r="AJ1325">
        <v>6</v>
      </c>
      <c r="AK1325" s="53">
        <v>0.47916666666666669</v>
      </c>
      <c r="AL1325" s="8">
        <v>43379</v>
      </c>
      <c r="AM1325" s="53">
        <v>0.375</v>
      </c>
      <c r="AV1325" s="8">
        <v>43379</v>
      </c>
      <c r="AW1325">
        <v>0</v>
      </c>
    </row>
    <row r="1326" spans="1:49" x14ac:dyDescent="0.25">
      <c r="A1326">
        <v>2</v>
      </c>
      <c r="C1326" t="s">
        <v>58</v>
      </c>
      <c r="G1326" s="1" t="s">
        <v>187</v>
      </c>
      <c r="I1326" s="1" t="s">
        <v>67</v>
      </c>
      <c r="J1326">
        <v>6</v>
      </c>
      <c r="K1326" t="s">
        <v>60</v>
      </c>
      <c r="W1326" s="1" t="s">
        <v>82</v>
      </c>
      <c r="AB1326" t="s">
        <v>85</v>
      </c>
      <c r="AC1326" t="s">
        <v>1023</v>
      </c>
      <c r="AD1326" s="8">
        <v>43373</v>
      </c>
      <c r="AE1326" s="84">
        <v>25</v>
      </c>
      <c r="AG1326" t="s">
        <v>593</v>
      </c>
      <c r="AI1326">
        <v>29</v>
      </c>
      <c r="AJ1326">
        <v>6</v>
      </c>
      <c r="AK1326" s="53">
        <v>0.52777777777777779</v>
      </c>
      <c r="AL1326" s="8">
        <v>43381</v>
      </c>
      <c r="AM1326" s="53">
        <v>0.84375</v>
      </c>
      <c r="AV1326" s="8">
        <v>43381</v>
      </c>
      <c r="AW1326">
        <v>0</v>
      </c>
    </row>
    <row r="1327" spans="1:49" x14ac:dyDescent="0.25">
      <c r="A1327">
        <v>3</v>
      </c>
      <c r="C1327" t="s">
        <v>58</v>
      </c>
      <c r="G1327" s="1" t="s">
        <v>187</v>
      </c>
      <c r="I1327" s="1" t="s">
        <v>67</v>
      </c>
      <c r="J1327">
        <v>6</v>
      </c>
      <c r="K1327" t="s">
        <v>60</v>
      </c>
      <c r="W1327" s="1" t="s">
        <v>82</v>
      </c>
      <c r="AB1327" t="s">
        <v>85</v>
      </c>
      <c r="AC1327" t="s">
        <v>1175</v>
      </c>
      <c r="AD1327" s="8">
        <v>43376</v>
      </c>
      <c r="AE1327" s="84">
        <v>28</v>
      </c>
      <c r="AG1327" t="s">
        <v>593</v>
      </c>
      <c r="AI1327">
        <v>12</v>
      </c>
      <c r="AJ1327">
        <v>2</v>
      </c>
      <c r="AK1327" s="53">
        <v>0.46875</v>
      </c>
      <c r="AL1327" s="8">
        <v>43384</v>
      </c>
      <c r="AM1327" s="53">
        <v>0.875</v>
      </c>
      <c r="AV1327" s="8">
        <v>43384</v>
      </c>
      <c r="AW1327">
        <v>0</v>
      </c>
    </row>
    <row r="1328" spans="1:49" x14ac:dyDescent="0.25">
      <c r="A1328">
        <v>4</v>
      </c>
      <c r="C1328" t="s">
        <v>58</v>
      </c>
      <c r="G1328" s="1" t="s">
        <v>187</v>
      </c>
      <c r="I1328" s="1" t="s">
        <v>67</v>
      </c>
      <c r="J1328">
        <v>6</v>
      </c>
      <c r="K1328" t="s">
        <v>60</v>
      </c>
      <c r="W1328" s="1" t="s">
        <v>82</v>
      </c>
      <c r="AB1328" t="s">
        <v>85</v>
      </c>
      <c r="AC1328" t="s">
        <v>1200</v>
      </c>
      <c r="AD1328" s="8">
        <v>43378</v>
      </c>
      <c r="AE1328" s="84">
        <v>30</v>
      </c>
      <c r="AG1328" t="s">
        <v>956</v>
      </c>
      <c r="AI1328">
        <v>5</v>
      </c>
      <c r="AJ1328">
        <v>1</v>
      </c>
      <c r="AK1328" s="53">
        <v>0.49305555555555558</v>
      </c>
      <c r="AL1328" s="8">
        <v>43387</v>
      </c>
      <c r="AM1328" s="53">
        <v>0.83333333333333337</v>
      </c>
      <c r="AO1328">
        <v>5</v>
      </c>
      <c r="AP1328">
        <v>9</v>
      </c>
      <c r="AQ1328" s="8">
        <v>43387</v>
      </c>
      <c r="AR1328" s="53">
        <v>0.83333333333333337</v>
      </c>
      <c r="AS1328" s="8">
        <v>43420</v>
      </c>
      <c r="AT1328" s="53">
        <v>0.83333333333333337</v>
      </c>
      <c r="AV1328" s="8">
        <v>43420</v>
      </c>
      <c r="AW1328">
        <v>0</v>
      </c>
    </row>
    <row r="1329" spans="1:49" x14ac:dyDescent="0.25">
      <c r="A1329">
        <v>5</v>
      </c>
      <c r="C1329" t="s">
        <v>58</v>
      </c>
      <c r="G1329" s="1" t="s">
        <v>187</v>
      </c>
      <c r="I1329" s="1" t="s">
        <v>67</v>
      </c>
      <c r="J1329">
        <v>6</v>
      </c>
      <c r="K1329" t="s">
        <v>60</v>
      </c>
      <c r="W1329" s="1" t="s">
        <v>82</v>
      </c>
      <c r="AB1329" t="s">
        <v>85</v>
      </c>
      <c r="AC1329" t="s">
        <v>1202</v>
      </c>
      <c r="AD1329" s="8">
        <v>43379</v>
      </c>
      <c r="AE1329" s="84">
        <v>31</v>
      </c>
      <c r="AG1329" t="s">
        <v>593</v>
      </c>
      <c r="AI1329">
        <v>6</v>
      </c>
      <c r="AJ1329">
        <v>2</v>
      </c>
      <c r="AK1329" s="53">
        <v>0.43055555555555558</v>
      </c>
      <c r="AL1329" s="8">
        <v>43379</v>
      </c>
      <c r="AM1329" s="53">
        <v>0.83333333333333337</v>
      </c>
      <c r="AV1329" s="8">
        <v>43379</v>
      </c>
      <c r="AW1329">
        <v>0</v>
      </c>
    </row>
    <row r="1330" spans="1:49" x14ac:dyDescent="0.25">
      <c r="A1330">
        <v>6</v>
      </c>
      <c r="C1330" t="s">
        <v>58</v>
      </c>
      <c r="G1330" s="1" t="s">
        <v>187</v>
      </c>
      <c r="I1330" s="1" t="s">
        <v>67</v>
      </c>
      <c r="J1330">
        <v>6</v>
      </c>
      <c r="K1330" t="s">
        <v>60</v>
      </c>
      <c r="W1330" s="1" t="s">
        <v>82</v>
      </c>
      <c r="AB1330" t="s">
        <v>85</v>
      </c>
      <c r="AC1330" t="s">
        <v>1203</v>
      </c>
      <c r="AD1330" s="8">
        <v>43379</v>
      </c>
      <c r="AE1330" s="84">
        <v>31</v>
      </c>
      <c r="AG1330" t="s">
        <v>956</v>
      </c>
      <c r="AI1330">
        <v>3</v>
      </c>
      <c r="AJ1330">
        <v>2</v>
      </c>
      <c r="AK1330" s="53">
        <v>0.43055555555555558</v>
      </c>
      <c r="AL1330" s="8">
        <v>43379</v>
      </c>
      <c r="AM1330" s="53">
        <v>0.83333333333333337</v>
      </c>
      <c r="AO1330">
        <v>5</v>
      </c>
      <c r="AP1330">
        <v>27</v>
      </c>
      <c r="AQ1330" s="8">
        <v>43387</v>
      </c>
      <c r="AR1330" s="53">
        <v>0.83333333333333337</v>
      </c>
      <c r="AS1330" s="8">
        <v>43447</v>
      </c>
      <c r="AT1330" s="53">
        <v>0.83333333333333337</v>
      </c>
      <c r="AV1330" s="8">
        <v>43447</v>
      </c>
      <c r="AW1330">
        <v>0</v>
      </c>
    </row>
    <row r="1331" spans="1:49" x14ac:dyDescent="0.25">
      <c r="A1331">
        <v>7</v>
      </c>
      <c r="C1331" t="s">
        <v>58</v>
      </c>
      <c r="G1331" s="1" t="s">
        <v>187</v>
      </c>
      <c r="I1331" s="1" t="s">
        <v>67</v>
      </c>
      <c r="K1331" t="s">
        <v>60</v>
      </c>
      <c r="W1331" s="1" t="s">
        <v>82</v>
      </c>
      <c r="AB1331" t="s">
        <v>85</v>
      </c>
      <c r="AC1331" t="s">
        <v>1709</v>
      </c>
      <c r="AD1331" s="8">
        <v>43396</v>
      </c>
      <c r="AE1331" s="84">
        <v>48</v>
      </c>
      <c r="AG1331" t="s">
        <v>956</v>
      </c>
      <c r="AK1331" s="53"/>
      <c r="AM1331" s="53"/>
      <c r="AN1331" t="s">
        <v>1758</v>
      </c>
      <c r="AR1331" s="53"/>
      <c r="AV1331" s="8">
        <v>43399</v>
      </c>
      <c r="AW1331">
        <v>0</v>
      </c>
    </row>
    <row r="1332" spans="1:49" x14ac:dyDescent="0.25">
      <c r="A1332">
        <v>8</v>
      </c>
      <c r="C1332" t="s">
        <v>58</v>
      </c>
      <c r="G1332" s="1" t="s">
        <v>187</v>
      </c>
      <c r="I1332" s="1" t="s">
        <v>67</v>
      </c>
      <c r="K1332" t="s">
        <v>60</v>
      </c>
      <c r="W1332" s="1" t="s">
        <v>82</v>
      </c>
      <c r="AB1332" t="s">
        <v>85</v>
      </c>
      <c r="AC1332" t="s">
        <v>1710</v>
      </c>
      <c r="AD1332" s="8">
        <v>43396</v>
      </c>
      <c r="AE1332" s="84">
        <v>48</v>
      </c>
      <c r="AG1332" t="s">
        <v>956</v>
      </c>
      <c r="AK1332" s="53"/>
      <c r="AM1332" s="53"/>
      <c r="AN1332" t="s">
        <v>1758</v>
      </c>
      <c r="AR1332" s="53"/>
      <c r="AV1332" s="8">
        <v>43400</v>
      </c>
      <c r="AW1332">
        <v>0</v>
      </c>
    </row>
    <row r="1333" spans="1:49" x14ac:dyDescent="0.25">
      <c r="A1333">
        <v>1</v>
      </c>
      <c r="B1333" t="s">
        <v>229</v>
      </c>
      <c r="C1333" t="s">
        <v>58</v>
      </c>
      <c r="D1333">
        <v>6.7160000000000002</v>
      </c>
      <c r="E1333" s="1" t="s">
        <v>818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O1333">
        <v>6.5140000000000002</v>
      </c>
      <c r="P1333" s="53">
        <v>0.58194444444444449</v>
      </c>
      <c r="Q1333" s="18">
        <v>0.30174768518518519</v>
      </c>
      <c r="R1333">
        <v>0.98815240000000004</v>
      </c>
      <c r="W1333" s="1" t="s">
        <v>448</v>
      </c>
      <c r="AB1333" t="s">
        <v>84</v>
      </c>
      <c r="AC1333" t="s">
        <v>822</v>
      </c>
    </row>
    <row r="1334" spans="1:49" x14ac:dyDescent="0.25">
      <c r="A1334">
        <v>2</v>
      </c>
      <c r="B1334" t="s">
        <v>229</v>
      </c>
      <c r="C1334" t="s">
        <v>58</v>
      </c>
      <c r="D1334">
        <v>7.7240000000000002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O1334">
        <v>7.641</v>
      </c>
      <c r="Q1334" s="18">
        <v>0.30261574074074077</v>
      </c>
      <c r="R1334" s="19">
        <v>6.4225130000000005E-2</v>
      </c>
      <c r="W1334" s="1" t="s">
        <v>448</v>
      </c>
      <c r="X1334" s="8">
        <v>43521</v>
      </c>
      <c r="AB1334" t="s">
        <v>86</v>
      </c>
      <c r="AC1334" t="s">
        <v>823</v>
      </c>
      <c r="AD1334" s="8">
        <v>43575</v>
      </c>
      <c r="AE1334" s="84">
        <f>AD1334-X1334</f>
        <v>54</v>
      </c>
      <c r="AF1334" t="s">
        <v>161</v>
      </c>
      <c r="AG1334" t="s">
        <v>956</v>
      </c>
      <c r="AH1334" s="8">
        <v>43575</v>
      </c>
      <c r="AI1334">
        <v>29</v>
      </c>
      <c r="AJ1334">
        <v>2</v>
      </c>
      <c r="AK1334" s="53">
        <v>0.61805555555555558</v>
      </c>
      <c r="AL1334" s="8">
        <v>43583</v>
      </c>
      <c r="AM1334" s="53">
        <v>0.84027777777777779</v>
      </c>
      <c r="AN1334" t="s">
        <v>1937</v>
      </c>
      <c r="AU1334" t="s">
        <v>1808</v>
      </c>
      <c r="AV1334" s="8">
        <v>43594</v>
      </c>
      <c r="AW1334">
        <v>0</v>
      </c>
    </row>
    <row r="1335" spans="1:49" x14ac:dyDescent="0.25">
      <c r="A1335">
        <v>3</v>
      </c>
      <c r="B1335" t="s">
        <v>229</v>
      </c>
      <c r="C1335" t="s">
        <v>201</v>
      </c>
      <c r="D1335">
        <v>9.0850000000000009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O1335">
        <v>8.8330000000000002</v>
      </c>
      <c r="Q1335" s="18">
        <v>0.30336805555555557</v>
      </c>
      <c r="R1335">
        <v>9.0464000000000003E-2</v>
      </c>
      <c r="S1335" s="74">
        <v>8.7669999999999995</v>
      </c>
      <c r="T1335" s="53">
        <v>0.43472222222222223</v>
      </c>
      <c r="U1335" s="18">
        <v>0.54421296296296295</v>
      </c>
      <c r="V1335">
        <v>0.11654630000000001</v>
      </c>
      <c r="W1335" s="1" t="s">
        <v>448</v>
      </c>
      <c r="AB1335" t="s">
        <v>85</v>
      </c>
      <c r="AC1335" t="s">
        <v>824</v>
      </c>
      <c r="AD1335" s="8">
        <v>43386</v>
      </c>
      <c r="AE1335" s="84">
        <v>33</v>
      </c>
      <c r="AF1335" t="s">
        <v>288</v>
      </c>
      <c r="AG1335" t="s">
        <v>956</v>
      </c>
      <c r="AI1335">
        <v>31</v>
      </c>
      <c r="AJ1335">
        <v>6</v>
      </c>
      <c r="AK1335" s="53">
        <v>0.57638888888888895</v>
      </c>
      <c r="AL1335" s="8">
        <v>43392</v>
      </c>
      <c r="AM1335" s="53">
        <v>0.82638888888888884</v>
      </c>
      <c r="AO1335">
        <v>4</v>
      </c>
      <c r="AP1335">
        <v>14</v>
      </c>
      <c r="AQ1335" s="8">
        <v>43392</v>
      </c>
      <c r="AR1335" s="53">
        <v>0.82638888888888884</v>
      </c>
      <c r="AS1335" s="8">
        <v>43516</v>
      </c>
      <c r="AT1335" s="53">
        <v>0.83333333333333337</v>
      </c>
      <c r="AV1335" s="8">
        <v>43516</v>
      </c>
      <c r="AW1335">
        <v>0</v>
      </c>
    </row>
    <row r="1336" spans="1:49" x14ac:dyDescent="0.25">
      <c r="A1336">
        <v>4</v>
      </c>
      <c r="B1336" t="s">
        <v>229</v>
      </c>
      <c r="C1336" t="s">
        <v>58</v>
      </c>
      <c r="D1336">
        <v>4.13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O1336">
        <v>3.9569999999999999</v>
      </c>
      <c r="Q1336" s="18">
        <v>0.3042361111111111</v>
      </c>
      <c r="R1336">
        <v>0.65791719999999998</v>
      </c>
      <c r="W1336" s="1" t="s">
        <v>448</v>
      </c>
      <c r="AB1336" t="s">
        <v>86</v>
      </c>
      <c r="AC1336" t="s">
        <v>825</v>
      </c>
      <c r="AF1336" t="s">
        <v>162</v>
      </c>
    </row>
    <row r="1337" spans="1:49" x14ac:dyDescent="0.25">
      <c r="A1337">
        <v>5</v>
      </c>
      <c r="B1337" t="s">
        <v>229</v>
      </c>
      <c r="C1337" t="s">
        <v>58</v>
      </c>
      <c r="D1337">
        <v>3.9710000000000001</v>
      </c>
      <c r="G1337" s="1" t="s">
        <v>187</v>
      </c>
      <c r="H1337" s="1" t="s">
        <v>82</v>
      </c>
      <c r="I1337" s="1" t="s">
        <v>72</v>
      </c>
      <c r="J1337">
        <v>26</v>
      </c>
      <c r="K1337" t="s">
        <v>60</v>
      </c>
      <c r="L1337">
        <v>6262</v>
      </c>
      <c r="O1337">
        <v>3.8730000000000002</v>
      </c>
      <c r="Q1337" s="18">
        <v>0.30509259259259258</v>
      </c>
      <c r="R1337">
        <v>0.57847959999999998</v>
      </c>
      <c r="S1337" s="74">
        <v>3.7879999999999998</v>
      </c>
      <c r="U1337" s="18">
        <v>0.54516203703703703</v>
      </c>
      <c r="V1337">
        <v>0.83709869999999997</v>
      </c>
      <c r="W1337" s="1" t="s">
        <v>448</v>
      </c>
      <c r="AB1337" t="s">
        <v>85</v>
      </c>
      <c r="AC1337" t="s">
        <v>826</v>
      </c>
      <c r="AD1337" s="8">
        <v>43386</v>
      </c>
      <c r="AE1337" s="84">
        <v>33</v>
      </c>
      <c r="AF1337" t="s">
        <v>246</v>
      </c>
      <c r="AG1337" t="s">
        <v>956</v>
      </c>
      <c r="AI1337">
        <v>25</v>
      </c>
      <c r="AJ1337">
        <v>6</v>
      </c>
      <c r="AK1337" s="53">
        <v>0.57638888888888895</v>
      </c>
      <c r="AL1337" s="8">
        <v>43389</v>
      </c>
      <c r="AM1337" s="53">
        <v>0.53819444444444442</v>
      </c>
      <c r="AV1337" s="8">
        <v>43389</v>
      </c>
      <c r="AW1337">
        <v>0</v>
      </c>
    </row>
    <row r="1338" spans="1:49" x14ac:dyDescent="0.25">
      <c r="A1338">
        <v>6</v>
      </c>
      <c r="B1338" t="s">
        <v>229</v>
      </c>
      <c r="C1338" t="s">
        <v>58</v>
      </c>
      <c r="D1338">
        <v>5.95</v>
      </c>
      <c r="G1338" s="1" t="s">
        <v>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0.38510416666666664</v>
      </c>
      <c r="N1338">
        <v>0.1513766</v>
      </c>
      <c r="O1338">
        <v>5.4980000000000002</v>
      </c>
      <c r="Q1338" s="18">
        <v>0.3059027777777778</v>
      </c>
      <c r="R1338">
        <v>0.12603049999999999</v>
      </c>
      <c r="W1338" s="1" t="s">
        <v>448</v>
      </c>
      <c r="AB1338" t="s">
        <v>86</v>
      </c>
      <c r="AC1338" t="s">
        <v>827</v>
      </c>
      <c r="AF1338" t="s">
        <v>138</v>
      </c>
    </row>
    <row r="1339" spans="1:49" x14ac:dyDescent="0.25">
      <c r="A1339">
        <v>7</v>
      </c>
      <c r="B1339" t="s">
        <v>229</v>
      </c>
      <c r="C1339" t="s">
        <v>58</v>
      </c>
      <c r="D1339">
        <v>5.3639999999999999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0.3878240740740741</v>
      </c>
      <c r="N1339">
        <v>0.6637478</v>
      </c>
      <c r="O1339">
        <v>5.1509999999999998</v>
      </c>
      <c r="Q1339" s="18">
        <v>0.30674768518518519</v>
      </c>
      <c r="R1339">
        <v>0.66372850000000005</v>
      </c>
      <c r="W1339" s="1" t="s">
        <v>448</v>
      </c>
      <c r="AB1339" t="s">
        <v>84</v>
      </c>
      <c r="AC1339" t="s">
        <v>828</v>
      </c>
    </row>
    <row r="1340" spans="1:49" x14ac:dyDescent="0.25">
      <c r="A1340">
        <v>8</v>
      </c>
      <c r="B1340" t="s">
        <v>229</v>
      </c>
      <c r="C1340" t="s">
        <v>58</v>
      </c>
      <c r="D1340">
        <v>4.3230000000000004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0.38877314814814817</v>
      </c>
      <c r="N1340">
        <v>0.13423889999999999</v>
      </c>
      <c r="O1340">
        <v>4.1559999999999997</v>
      </c>
      <c r="Q1340" s="18">
        <v>0.30759259259259258</v>
      </c>
      <c r="R1340">
        <v>0.11628289999999999</v>
      </c>
      <c r="S1340" s="74">
        <v>4.0449999999999999</v>
      </c>
      <c r="U1340" s="18">
        <v>0.54616898148148152</v>
      </c>
      <c r="V1340">
        <v>0.19913320000000001</v>
      </c>
      <c r="W1340" s="1" t="s">
        <v>448</v>
      </c>
      <c r="AB1340" t="s">
        <v>85</v>
      </c>
      <c r="AC1340" t="s">
        <v>829</v>
      </c>
      <c r="AF1340" t="s">
        <v>291</v>
      </c>
    </row>
    <row r="1341" spans="1:49" x14ac:dyDescent="0.25">
      <c r="A1341">
        <v>9</v>
      </c>
      <c r="B1341" t="s">
        <v>229</v>
      </c>
      <c r="C1341" t="s">
        <v>201</v>
      </c>
      <c r="D1341">
        <v>9.5329999999999995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0.38967592592592593</v>
      </c>
      <c r="N1341">
        <v>0.13781360000000001</v>
      </c>
      <c r="O1341">
        <v>9.2590000000000003</v>
      </c>
      <c r="Q1341" s="18">
        <v>0.30831018518518521</v>
      </c>
      <c r="R1341" s="19">
        <v>6.1535380000000001E-2</v>
      </c>
      <c r="W1341" s="1" t="s">
        <v>448</v>
      </c>
      <c r="X1341" s="8">
        <v>43521</v>
      </c>
      <c r="AB1341" t="s">
        <v>86</v>
      </c>
      <c r="AC1341" t="s">
        <v>830</v>
      </c>
      <c r="AD1341" s="8">
        <v>43583</v>
      </c>
      <c r="AE1341" s="84">
        <f>AD1341-X1341</f>
        <v>62</v>
      </c>
      <c r="AF1341" t="s">
        <v>292</v>
      </c>
      <c r="AG1341" t="s">
        <v>956</v>
      </c>
      <c r="AH1341" s="8">
        <v>43583</v>
      </c>
      <c r="AI1341">
        <v>9</v>
      </c>
      <c r="AJ1341">
        <v>2</v>
      </c>
      <c r="AK1341" s="53">
        <v>0.84027777777777779</v>
      </c>
      <c r="AL1341" s="8">
        <v>43592</v>
      </c>
      <c r="AM1341" s="53">
        <v>0.8125</v>
      </c>
      <c r="AN1341" t="s">
        <v>1940</v>
      </c>
      <c r="AU1341" t="s">
        <v>1808</v>
      </c>
      <c r="AV1341" s="8">
        <v>43619</v>
      </c>
      <c r="AW1341">
        <v>0</v>
      </c>
    </row>
    <row r="1342" spans="1:49" x14ac:dyDescent="0.25">
      <c r="A1342">
        <v>10</v>
      </c>
      <c r="B1342" t="s">
        <v>229</v>
      </c>
      <c r="C1342" t="s">
        <v>58</v>
      </c>
      <c r="D1342">
        <v>3.8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0.39050925925925922</v>
      </c>
      <c r="N1342">
        <v>4.7802400000000002E-2</v>
      </c>
      <c r="O1342">
        <v>3.6880000000000002</v>
      </c>
      <c r="Q1342" s="18">
        <v>0.30902777777777779</v>
      </c>
      <c r="R1342" s="19">
        <v>4.7268530000000003E-2</v>
      </c>
      <c r="W1342" s="1" t="s">
        <v>448</v>
      </c>
      <c r="AB1342" t="s">
        <v>84</v>
      </c>
      <c r="AC1342" t="s">
        <v>831</v>
      </c>
    </row>
    <row r="1343" spans="1:49" x14ac:dyDescent="0.25">
      <c r="A1343">
        <v>11</v>
      </c>
      <c r="B1343" t="s">
        <v>229</v>
      </c>
      <c r="C1343" t="s">
        <v>58</v>
      </c>
      <c r="D1343">
        <v>6.2489999999999997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0.39123842592592589</v>
      </c>
      <c r="N1343">
        <v>0.69623919999999995</v>
      </c>
      <c r="O1343">
        <v>5.8810000000000002</v>
      </c>
      <c r="Q1343" s="18">
        <v>0.30975694444444446</v>
      </c>
      <c r="R1343">
        <v>0.66155229999999998</v>
      </c>
      <c r="W1343" s="1" t="s">
        <v>448</v>
      </c>
      <c r="AB1343" t="s">
        <v>84</v>
      </c>
      <c r="AC1343" t="s">
        <v>832</v>
      </c>
    </row>
    <row r="1344" spans="1:49" x14ac:dyDescent="0.25">
      <c r="A1344">
        <v>12</v>
      </c>
      <c r="B1344" t="s">
        <v>229</v>
      </c>
      <c r="C1344" t="s">
        <v>201</v>
      </c>
      <c r="D1344">
        <v>8.4640000000000004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0.39210648148148147</v>
      </c>
      <c r="N1344" s="19">
        <v>7.2737389999999999E-2</v>
      </c>
      <c r="Q1344" s="18">
        <v>0.31064814814814817</v>
      </c>
      <c r="R1344" s="19">
        <v>6.3603369999999998E-3</v>
      </c>
      <c r="W1344" s="1" t="s">
        <v>448</v>
      </c>
      <c r="AB1344" t="s">
        <v>84</v>
      </c>
      <c r="AC1344" t="s">
        <v>833</v>
      </c>
    </row>
    <row r="1345" spans="1:49" x14ac:dyDescent="0.25">
      <c r="A1345">
        <v>13</v>
      </c>
      <c r="B1345" t="s">
        <v>229</v>
      </c>
      <c r="C1345" t="s">
        <v>58</v>
      </c>
      <c r="D1345">
        <v>6.0209999999999999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0.39297453703703705</v>
      </c>
      <c r="N1345">
        <v>0.14759140000000001</v>
      </c>
      <c r="O1345">
        <v>5.7060000000000004</v>
      </c>
      <c r="Q1345" s="18">
        <v>0.3115046296296296</v>
      </c>
      <c r="R1345">
        <v>0.46428380000000002</v>
      </c>
      <c r="S1345" s="74">
        <v>5.5720000000000001</v>
      </c>
      <c r="U1345" s="18">
        <v>0.54791666666666672</v>
      </c>
      <c r="V1345">
        <v>1.1937310000000001</v>
      </c>
      <c r="W1345" s="1" t="s">
        <v>448</v>
      </c>
      <c r="AB1345" t="s">
        <v>85</v>
      </c>
      <c r="AC1345" t="s">
        <v>834</v>
      </c>
      <c r="AD1345" s="8">
        <v>43396</v>
      </c>
      <c r="AE1345" s="84">
        <v>43</v>
      </c>
      <c r="AF1345" t="s">
        <v>123</v>
      </c>
      <c r="AG1345" t="s">
        <v>956</v>
      </c>
      <c r="AH1345" s="8">
        <v>43396</v>
      </c>
      <c r="AI1345">
        <v>6</v>
      </c>
      <c r="AJ1345">
        <v>2</v>
      </c>
      <c r="AK1345" s="53">
        <v>0.50694444444444442</v>
      </c>
      <c r="AL1345" s="8">
        <v>43404</v>
      </c>
      <c r="AM1345" s="53">
        <v>0.83333333333333337</v>
      </c>
      <c r="AN1345" t="s">
        <v>1760</v>
      </c>
      <c r="AO1345">
        <v>6</v>
      </c>
      <c r="AP1345">
        <v>5</v>
      </c>
      <c r="AQ1345" s="8">
        <v>43404</v>
      </c>
      <c r="AR1345" s="53">
        <v>0.83333333333333337</v>
      </c>
      <c r="AS1345" s="8">
        <v>43516</v>
      </c>
      <c r="AT1345" s="53">
        <v>0.83333333333333337</v>
      </c>
      <c r="AV1345" s="8">
        <v>43516</v>
      </c>
      <c r="AW1345">
        <v>0</v>
      </c>
    </row>
    <row r="1346" spans="1:49" x14ac:dyDescent="0.25">
      <c r="A1346">
        <v>14</v>
      </c>
      <c r="B1346" t="s">
        <v>229</v>
      </c>
      <c r="C1346" t="s">
        <v>58</v>
      </c>
      <c r="D1346">
        <v>3.609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0.39378472222222222</v>
      </c>
      <c r="N1346">
        <v>2.3893710000000001</v>
      </c>
      <c r="O1346">
        <v>2.282</v>
      </c>
      <c r="Q1346" s="18">
        <v>0.31255787037037036</v>
      </c>
      <c r="R1346" s="19">
        <v>2.1573169999999999E-2</v>
      </c>
      <c r="S1346" s="74">
        <v>2.2650000000000001</v>
      </c>
      <c r="U1346" s="18">
        <v>0.54994212962962963</v>
      </c>
      <c r="V1346" s="19">
        <v>4.8399999999999997E-3</v>
      </c>
      <c r="W1346" s="1" t="s">
        <v>448</v>
      </c>
      <c r="AB1346" t="s">
        <v>85</v>
      </c>
      <c r="AC1346" t="s">
        <v>835</v>
      </c>
      <c r="AD1346" s="8">
        <v>43384</v>
      </c>
      <c r="AE1346" s="84">
        <v>31</v>
      </c>
      <c r="AF1346" t="s">
        <v>147</v>
      </c>
      <c r="AG1346" t="s">
        <v>956</v>
      </c>
      <c r="AH1346" s="8">
        <v>43384</v>
      </c>
      <c r="AI1346">
        <v>4</v>
      </c>
      <c r="AJ1346">
        <v>6</v>
      </c>
      <c r="AK1346" s="53">
        <v>0.58333333333333337</v>
      </c>
      <c r="AL1346" s="8">
        <v>43391</v>
      </c>
      <c r="AM1346" s="53">
        <v>0.82638888888888884</v>
      </c>
      <c r="AO1346">
        <v>7</v>
      </c>
      <c r="AP1346">
        <v>17</v>
      </c>
      <c r="AQ1346" s="8">
        <v>43391</v>
      </c>
      <c r="AR1346" s="53">
        <v>0.82638888888888884</v>
      </c>
      <c r="AS1346" s="8">
        <v>43410</v>
      </c>
      <c r="AT1346" s="53">
        <v>0.84722222222222221</v>
      </c>
      <c r="AV1346" s="8">
        <v>43410</v>
      </c>
      <c r="AW1346">
        <v>0</v>
      </c>
    </row>
    <row r="1347" spans="1:49" x14ac:dyDescent="0.25">
      <c r="A1347">
        <v>15</v>
      </c>
      <c r="B1347" t="s">
        <v>229</v>
      </c>
      <c r="C1347" t="s">
        <v>58</v>
      </c>
      <c r="D1347">
        <v>6.1059999999999999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0.39480324074074075</v>
      </c>
      <c r="N1347" s="19">
        <v>9.1899110000000006E-2</v>
      </c>
      <c r="O1347">
        <v>6.0490000000000004</v>
      </c>
      <c r="Q1347" s="18">
        <v>0.31335648148148149</v>
      </c>
      <c r="R1347" s="19">
        <v>9.0979580000000004E-2</v>
      </c>
      <c r="S1347" s="74">
        <v>5.9870000000000001</v>
      </c>
      <c r="U1347" s="18">
        <v>0.54898148148148151</v>
      </c>
      <c r="V1347" s="19">
        <v>8.9599999999999999E-2</v>
      </c>
      <c r="W1347" s="1" t="s">
        <v>448</v>
      </c>
      <c r="AB1347" t="s">
        <v>85</v>
      </c>
      <c r="AC1347" t="s">
        <v>836</v>
      </c>
      <c r="AF1347" t="s">
        <v>170</v>
      </c>
    </row>
    <row r="1348" spans="1:49" x14ac:dyDescent="0.25">
      <c r="A1348">
        <v>16</v>
      </c>
      <c r="B1348" t="s">
        <v>229</v>
      </c>
      <c r="C1348" t="s">
        <v>201</v>
      </c>
      <c r="D1348">
        <v>4.4729999999999999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0.39553240740740742</v>
      </c>
      <c r="N1348" s="19">
        <v>8.4348380000000001E-2</v>
      </c>
      <c r="O1348">
        <v>4.3769999999999998</v>
      </c>
      <c r="Q1348" s="18">
        <v>0.31421296296296297</v>
      </c>
      <c r="R1348" s="19">
        <v>4.1845609999999998E-2</v>
      </c>
      <c r="W1348" s="1" t="s">
        <v>448</v>
      </c>
      <c r="X1348" s="8">
        <v>43521</v>
      </c>
      <c r="AB1348" t="s">
        <v>86</v>
      </c>
      <c r="AC1348" t="s">
        <v>837</v>
      </c>
      <c r="AD1348" s="8">
        <v>43599</v>
      </c>
      <c r="AE1348" s="84">
        <v>78</v>
      </c>
      <c r="AF1348" t="s">
        <v>155</v>
      </c>
      <c r="AG1348" t="s">
        <v>956</v>
      </c>
      <c r="AN1348" t="s">
        <v>1765</v>
      </c>
      <c r="AV1348" s="8">
        <v>43599</v>
      </c>
      <c r="AW1348">
        <v>1</v>
      </c>
    </row>
    <row r="1349" spans="1:49" x14ac:dyDescent="0.25">
      <c r="A1349">
        <v>17</v>
      </c>
      <c r="B1349" t="s">
        <v>229</v>
      </c>
      <c r="C1349" t="s">
        <v>58</v>
      </c>
      <c r="D1349">
        <v>4.4550000000000001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0.39627314814814812</v>
      </c>
      <c r="N1349">
        <v>0.65428649999999999</v>
      </c>
      <c r="O1349">
        <v>4.2939999999999996</v>
      </c>
      <c r="Q1349" s="18">
        <v>0.31491898148148151</v>
      </c>
      <c r="R1349">
        <v>0.62746579999999996</v>
      </c>
      <c r="S1349" s="74">
        <v>4.1609999999999996</v>
      </c>
      <c r="U1349" s="18">
        <v>0.55076388888888894</v>
      </c>
      <c r="V1349">
        <v>0.90916810000000003</v>
      </c>
      <c r="W1349" s="1" t="s">
        <v>448</v>
      </c>
      <c r="AB1349" t="s">
        <v>85</v>
      </c>
      <c r="AC1349" t="s">
        <v>838</v>
      </c>
      <c r="AD1349" s="8">
        <v>43385</v>
      </c>
      <c r="AE1349" s="84">
        <v>32</v>
      </c>
      <c r="AF1349" t="s">
        <v>162</v>
      </c>
      <c r="AG1349" t="s">
        <v>956</v>
      </c>
      <c r="AI1349">
        <v>27</v>
      </c>
      <c r="AJ1349">
        <v>2</v>
      </c>
      <c r="AK1349" s="53">
        <v>0.49305555555555558</v>
      </c>
      <c r="AL1349" s="8">
        <v>43391</v>
      </c>
      <c r="AM1349" s="53">
        <v>0.82638888888888884</v>
      </c>
      <c r="AN1349" t="s">
        <v>1020</v>
      </c>
      <c r="AV1349" s="8">
        <v>43391</v>
      </c>
      <c r="AW1349">
        <v>1</v>
      </c>
    </row>
    <row r="1350" spans="1:49" x14ac:dyDescent="0.25">
      <c r="A1350">
        <v>18</v>
      </c>
      <c r="B1350" t="s">
        <v>229</v>
      </c>
      <c r="C1350" t="s">
        <v>59</v>
      </c>
      <c r="D1350">
        <v>8.3889999999999993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0.39711805555555557</v>
      </c>
      <c r="N1350">
        <v>1.365961</v>
      </c>
      <c r="O1350">
        <v>7.9930000000000003</v>
      </c>
      <c r="Q1350" s="18">
        <v>0.31585648148148149</v>
      </c>
      <c r="R1350">
        <v>1.559315</v>
      </c>
      <c r="W1350" s="1" t="s">
        <v>448</v>
      </c>
      <c r="AB1350" t="s">
        <v>86</v>
      </c>
      <c r="AC1350" t="s">
        <v>839</v>
      </c>
      <c r="AF1350" t="s">
        <v>134</v>
      </c>
    </row>
    <row r="1351" spans="1:49" x14ac:dyDescent="0.25">
      <c r="A1351">
        <v>19</v>
      </c>
      <c r="B1351" t="s">
        <v>229</v>
      </c>
      <c r="C1351" t="s">
        <v>58</v>
      </c>
      <c r="D1351">
        <v>5.899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0.39797453703703706</v>
      </c>
      <c r="N1351">
        <v>0.89061979999999996</v>
      </c>
      <c r="O1351">
        <v>5.625</v>
      </c>
      <c r="Q1351" s="18">
        <v>0.31684027777777779</v>
      </c>
      <c r="R1351">
        <v>0.95538400000000001</v>
      </c>
      <c r="W1351" s="1" t="s">
        <v>448</v>
      </c>
      <c r="AB1351" t="s">
        <v>84</v>
      </c>
      <c r="AC1351" t="s">
        <v>840</v>
      </c>
    </row>
    <row r="1352" spans="1:49" x14ac:dyDescent="0.25">
      <c r="A1352">
        <v>20</v>
      </c>
      <c r="B1352" t="s">
        <v>229</v>
      </c>
      <c r="C1352" t="s">
        <v>58</v>
      </c>
      <c r="D1352">
        <v>6.7270000000000003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0.39879629629629632</v>
      </c>
      <c r="N1352">
        <v>0.93505079999999996</v>
      </c>
      <c r="O1352">
        <v>6.4820000000000002</v>
      </c>
      <c r="Q1352" s="18">
        <v>0.31776620370370373</v>
      </c>
      <c r="R1352">
        <v>0.91834090000000002</v>
      </c>
      <c r="W1352" s="1" t="s">
        <v>448</v>
      </c>
      <c r="AB1352" t="s">
        <v>84</v>
      </c>
      <c r="AC1352" t="s">
        <v>841</v>
      </c>
    </row>
    <row r="1353" spans="1:49" x14ac:dyDescent="0.25">
      <c r="A1353">
        <v>21</v>
      </c>
      <c r="B1353" t="s">
        <v>229</v>
      </c>
      <c r="C1353" t="s">
        <v>201</v>
      </c>
      <c r="D1353">
        <v>6.3490000000000002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0.39961805555555557</v>
      </c>
      <c r="N1353">
        <v>0.16410520000000001</v>
      </c>
      <c r="O1353">
        <v>6.2590000000000003</v>
      </c>
      <c r="Q1353" s="18">
        <v>0.31865740740740739</v>
      </c>
      <c r="R1353">
        <v>0.1574567</v>
      </c>
      <c r="S1353" s="74">
        <v>6.1449999999999996</v>
      </c>
      <c r="U1353" s="18">
        <v>0.55172453703703705</v>
      </c>
      <c r="V1353">
        <v>0.21306369999999999</v>
      </c>
      <c r="W1353" s="1" t="s">
        <v>448</v>
      </c>
      <c r="AB1353" t="s">
        <v>85</v>
      </c>
      <c r="AC1353" t="s">
        <v>842</v>
      </c>
      <c r="AF1353" t="s">
        <v>152</v>
      </c>
    </row>
    <row r="1354" spans="1:49" x14ac:dyDescent="0.25">
      <c r="A1354">
        <v>22</v>
      </c>
      <c r="B1354" t="s">
        <v>229</v>
      </c>
      <c r="C1354" t="s">
        <v>58</v>
      </c>
      <c r="D1354">
        <v>7.4909999999999997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0.40035879629629628</v>
      </c>
      <c r="N1354">
        <v>0.13587630000000001</v>
      </c>
      <c r="O1354">
        <v>7.3819999999999997</v>
      </c>
      <c r="Q1354" s="18">
        <v>0.31944444444444448</v>
      </c>
      <c r="R1354">
        <v>0.1013773</v>
      </c>
      <c r="W1354" s="1" t="s">
        <v>448</v>
      </c>
      <c r="X1354" s="8">
        <v>43521</v>
      </c>
      <c r="AB1354" t="s">
        <v>86</v>
      </c>
      <c r="AC1354" t="s">
        <v>843</v>
      </c>
      <c r="AD1354" s="8">
        <v>43579</v>
      </c>
      <c r="AE1354" s="84">
        <f>AD1354-X1354</f>
        <v>58</v>
      </c>
      <c r="AF1354" t="s">
        <v>149</v>
      </c>
      <c r="AG1354" t="s">
        <v>956</v>
      </c>
      <c r="AH1354" s="8">
        <v>43579</v>
      </c>
      <c r="AI1354">
        <v>22</v>
      </c>
      <c r="AJ1354">
        <v>1</v>
      </c>
      <c r="AK1354" s="53">
        <v>0.72222222222222221</v>
      </c>
      <c r="AL1354" s="8">
        <v>43587</v>
      </c>
      <c r="AM1354" s="53">
        <v>0.84027777777777779</v>
      </c>
      <c r="AN1354" t="s">
        <v>1895</v>
      </c>
      <c r="AU1354" t="s">
        <v>2002</v>
      </c>
      <c r="AV1354" s="8">
        <v>43619</v>
      </c>
      <c r="AW1354">
        <v>0</v>
      </c>
    </row>
    <row r="1355" spans="1:49" x14ac:dyDescent="0.25">
      <c r="A1355">
        <v>23</v>
      </c>
      <c r="B1355" t="s">
        <v>229</v>
      </c>
      <c r="C1355" t="s">
        <v>58</v>
      </c>
      <c r="D1355">
        <v>6.1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0.40107638888888886</v>
      </c>
      <c r="N1355">
        <v>0.15647630000000001</v>
      </c>
      <c r="O1355">
        <v>6.0010000000000003</v>
      </c>
      <c r="Q1355" s="18">
        <v>0.32019675925925922</v>
      </c>
      <c r="R1355">
        <v>0.113535</v>
      </c>
      <c r="S1355" s="74">
        <v>5.9610000000000003</v>
      </c>
      <c r="U1355" s="18">
        <v>0.55261574074074071</v>
      </c>
      <c r="V1355">
        <v>0.1072201</v>
      </c>
      <c r="W1355" s="1" t="s">
        <v>448</v>
      </c>
      <c r="AB1355" t="s">
        <v>85</v>
      </c>
      <c r="AC1355" t="s">
        <v>844</v>
      </c>
      <c r="AD1355" s="8">
        <v>43411</v>
      </c>
      <c r="AE1355" s="83">
        <f>AD1355-I1355</f>
        <v>58</v>
      </c>
      <c r="AF1355" t="s">
        <v>171</v>
      </c>
      <c r="AG1355" t="s">
        <v>956</v>
      </c>
      <c r="AH1355" s="8">
        <v>43411</v>
      </c>
      <c r="AI1355">
        <v>26</v>
      </c>
      <c r="AJ1355">
        <v>2</v>
      </c>
      <c r="AK1355" s="53">
        <v>0.54791666666666672</v>
      </c>
      <c r="AL1355" s="8">
        <v>43421</v>
      </c>
      <c r="AM1355" s="53">
        <v>0.84722222222222221</v>
      </c>
      <c r="AO1355">
        <v>5</v>
      </c>
      <c r="AP1355">
        <v>29</v>
      </c>
      <c r="AQ1355" s="8">
        <v>43421</v>
      </c>
      <c r="AR1355" s="53">
        <v>0.84722222222222221</v>
      </c>
      <c r="AS1355" s="8">
        <v>43430</v>
      </c>
      <c r="AT1355" s="53">
        <v>0.86111111111111116</v>
      </c>
      <c r="AV1355" s="8">
        <v>43430</v>
      </c>
      <c r="AW1355">
        <v>0</v>
      </c>
    </row>
    <row r="1356" spans="1:49" x14ac:dyDescent="0.25">
      <c r="A1356">
        <v>24</v>
      </c>
      <c r="B1356" t="s">
        <v>229</v>
      </c>
      <c r="C1356" t="s">
        <v>58</v>
      </c>
      <c r="D1356">
        <v>5.4550000000000001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0.40184027777777781</v>
      </c>
      <c r="N1356">
        <v>0.31635619999999998</v>
      </c>
      <c r="O1356">
        <v>4.9530000000000003</v>
      </c>
      <c r="Q1356" s="18">
        <v>0.32091435185185185</v>
      </c>
      <c r="R1356">
        <v>0.18737480000000001</v>
      </c>
      <c r="W1356" s="1" t="s">
        <v>448</v>
      </c>
      <c r="AB1356" t="s">
        <v>84</v>
      </c>
      <c r="AC1356" t="s">
        <v>845</v>
      </c>
    </row>
    <row r="1357" spans="1:49" x14ac:dyDescent="0.25">
      <c r="A1357">
        <v>25</v>
      </c>
      <c r="B1357" t="s">
        <v>229</v>
      </c>
      <c r="C1357" t="s">
        <v>201</v>
      </c>
      <c r="D1357">
        <v>4.0990000000000002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0.4027662037037037</v>
      </c>
      <c r="N1357">
        <v>0.28954259999999998</v>
      </c>
      <c r="O1357">
        <v>3.758</v>
      </c>
      <c r="Q1357" s="18">
        <v>0.32159722222222226</v>
      </c>
      <c r="R1357">
        <v>0.11849369999999999</v>
      </c>
      <c r="W1357" s="1" t="s">
        <v>448</v>
      </c>
      <c r="AB1357" t="s">
        <v>84</v>
      </c>
      <c r="AC1357" t="s">
        <v>846</v>
      </c>
    </row>
    <row r="1358" spans="1:49" x14ac:dyDescent="0.25">
      <c r="A1358">
        <v>26</v>
      </c>
      <c r="B1358" t="s">
        <v>229</v>
      </c>
      <c r="C1358" t="s">
        <v>58</v>
      </c>
      <c r="D1358">
        <v>7.1120000000000001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0.40368055555555554</v>
      </c>
      <c r="N1358">
        <v>1.675678</v>
      </c>
      <c r="O1358">
        <v>3.2679999999999998</v>
      </c>
      <c r="Q1358" s="18">
        <v>0.33569444444444446</v>
      </c>
      <c r="R1358" s="19">
        <v>1.865087E-2</v>
      </c>
      <c r="W1358" s="1" t="s">
        <v>448</v>
      </c>
      <c r="AB1358" t="s">
        <v>86</v>
      </c>
      <c r="AC1358" t="s">
        <v>847</v>
      </c>
      <c r="AF1358" t="s">
        <v>338</v>
      </c>
    </row>
    <row r="1359" spans="1:49" x14ac:dyDescent="0.25">
      <c r="A1359">
        <v>27</v>
      </c>
      <c r="B1359" t="s">
        <v>229</v>
      </c>
      <c r="C1359" t="s">
        <v>58</v>
      </c>
      <c r="D1359">
        <v>6.2190000000000003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0.40467592592592588</v>
      </c>
      <c r="N1359">
        <v>0.85996980000000001</v>
      </c>
      <c r="O1359">
        <v>6.0609999999999999</v>
      </c>
      <c r="Q1359" s="18">
        <v>0.33640046296296294</v>
      </c>
      <c r="R1359">
        <v>0.84583529999999996</v>
      </c>
      <c r="W1359" s="1" t="s">
        <v>448</v>
      </c>
      <c r="AB1359" t="s">
        <v>86</v>
      </c>
      <c r="AC1359" t="s">
        <v>848</v>
      </c>
      <c r="AF1359" t="s">
        <v>303</v>
      </c>
    </row>
    <row r="1360" spans="1:49" x14ac:dyDescent="0.25">
      <c r="A1360">
        <v>28</v>
      </c>
      <c r="B1360" t="s">
        <v>229</v>
      </c>
      <c r="C1360" t="s">
        <v>201</v>
      </c>
      <c r="D1360">
        <v>6.2009999999999996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0.40554398148148146</v>
      </c>
      <c r="N1360">
        <v>0.12391580000000001</v>
      </c>
      <c r="O1360">
        <v>6.1230000000000002</v>
      </c>
      <c r="Q1360" s="18">
        <v>0.33731481481481485</v>
      </c>
      <c r="R1360" s="19">
        <v>8.0150509999999994E-2</v>
      </c>
      <c r="W1360" s="1" t="s">
        <v>448</v>
      </c>
      <c r="AB1360" t="s">
        <v>84</v>
      </c>
      <c r="AC1360" t="s">
        <v>849</v>
      </c>
    </row>
    <row r="1361" spans="1:49" x14ac:dyDescent="0.25">
      <c r="A1361">
        <v>29</v>
      </c>
      <c r="B1361" t="s">
        <v>229</v>
      </c>
      <c r="C1361" t="s">
        <v>58</v>
      </c>
      <c r="D1361">
        <v>3.5619999999999998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0.40633101851851849</v>
      </c>
      <c r="N1361">
        <v>0.54812159999999999</v>
      </c>
      <c r="O1361">
        <v>3.3410000000000002</v>
      </c>
      <c r="Q1361" s="18">
        <v>0.33805555555555555</v>
      </c>
      <c r="R1361">
        <v>0.58795739999999996</v>
      </c>
      <c r="W1361" s="1" t="s">
        <v>448</v>
      </c>
      <c r="AB1361" t="s">
        <v>86</v>
      </c>
      <c r="AC1361" t="s">
        <v>850</v>
      </c>
      <c r="AF1361" t="s">
        <v>127</v>
      </c>
    </row>
    <row r="1362" spans="1:49" x14ac:dyDescent="0.25">
      <c r="A1362">
        <v>30</v>
      </c>
      <c r="B1362" t="s">
        <v>229</v>
      </c>
      <c r="C1362" t="s">
        <v>58</v>
      </c>
      <c r="D1362">
        <v>8.8930000000000007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0.42140046296296302</v>
      </c>
      <c r="N1362" s="19">
        <v>8.5335510000000003E-2</v>
      </c>
      <c r="O1362">
        <v>8.7170000000000005</v>
      </c>
      <c r="Q1362" s="18">
        <v>0.33901620370370367</v>
      </c>
      <c r="R1362" s="19">
        <v>6.9106710000000002E-2</v>
      </c>
      <c r="S1362" s="74">
        <v>8.6579999999999995</v>
      </c>
      <c r="U1362" s="18">
        <v>0.55350694444444448</v>
      </c>
      <c r="V1362" s="19">
        <v>7.0800000000000002E-2</v>
      </c>
      <c r="W1362" s="1" t="s">
        <v>448</v>
      </c>
      <c r="AB1362" t="s">
        <v>85</v>
      </c>
      <c r="AC1362" t="s">
        <v>851</v>
      </c>
      <c r="AF1362" t="s">
        <v>243</v>
      </c>
    </row>
    <row r="1363" spans="1:49" x14ac:dyDescent="0.25">
      <c r="A1363">
        <v>31</v>
      </c>
      <c r="B1363" t="s">
        <v>229</v>
      </c>
      <c r="C1363" t="s">
        <v>59</v>
      </c>
      <c r="D1363">
        <v>5.5910000000000002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0.42226851851851849</v>
      </c>
      <c r="N1363">
        <v>0.22976469999999999</v>
      </c>
      <c r="O1363">
        <v>5.476</v>
      </c>
      <c r="Q1363" s="18">
        <v>0.33987268518518521</v>
      </c>
      <c r="R1363">
        <v>0.2077051</v>
      </c>
      <c r="S1363" s="74">
        <v>5.4189999999999996</v>
      </c>
      <c r="U1363" s="18">
        <v>0.55423611111111104</v>
      </c>
      <c r="V1363">
        <v>0.29385359999999999</v>
      </c>
      <c r="W1363" s="1" t="s">
        <v>448</v>
      </c>
      <c r="AB1363" t="s">
        <v>85</v>
      </c>
      <c r="AC1363" t="s">
        <v>852</v>
      </c>
      <c r="AF1363" t="s">
        <v>125</v>
      </c>
    </row>
    <row r="1364" spans="1:49" x14ac:dyDescent="0.25">
      <c r="A1364">
        <v>32</v>
      </c>
      <c r="B1364" t="s">
        <v>229</v>
      </c>
      <c r="C1364" t="s">
        <v>58</v>
      </c>
      <c r="D1364">
        <v>6.0220000000000002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0.42311342592592593</v>
      </c>
      <c r="N1364">
        <v>1.1777820000000001</v>
      </c>
      <c r="O1364">
        <v>3.1179999999999999</v>
      </c>
      <c r="Q1364" s="18">
        <v>0.34074074074074073</v>
      </c>
      <c r="R1364" s="19">
        <v>1.472506E-2</v>
      </c>
      <c r="S1364" s="74">
        <v>3.0859999999999999</v>
      </c>
      <c r="U1364" s="18">
        <v>0.55517361111111108</v>
      </c>
      <c r="V1364" s="19">
        <v>5.11E-3</v>
      </c>
      <c r="W1364" s="1" t="s">
        <v>448</v>
      </c>
      <c r="AB1364" t="s">
        <v>85</v>
      </c>
      <c r="AC1364" t="s">
        <v>853</v>
      </c>
      <c r="AF1364" t="s">
        <v>143</v>
      </c>
    </row>
    <row r="1365" spans="1:49" x14ac:dyDescent="0.25">
      <c r="A1365">
        <v>33</v>
      </c>
      <c r="B1365" t="s">
        <v>229</v>
      </c>
      <c r="C1365" t="s">
        <v>58</v>
      </c>
      <c r="D1365">
        <v>7.673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0.42403935185185188</v>
      </c>
      <c r="N1365" s="19">
        <v>7.8681360000000006E-2</v>
      </c>
      <c r="O1365">
        <v>7.391</v>
      </c>
      <c r="Q1365" s="18">
        <v>0.34144675925925921</v>
      </c>
      <c r="R1365" s="19">
        <v>6.4036159999999995E-2</v>
      </c>
      <c r="W1365" s="1" t="s">
        <v>448</v>
      </c>
      <c r="X1365" s="8">
        <v>43521</v>
      </c>
      <c r="AB1365" t="s">
        <v>86</v>
      </c>
      <c r="AC1365" t="s">
        <v>854</v>
      </c>
      <c r="AD1365" s="8">
        <v>43584</v>
      </c>
      <c r="AE1365" s="84">
        <v>63</v>
      </c>
      <c r="AF1365" t="s">
        <v>154</v>
      </c>
      <c r="AG1365" t="s">
        <v>956</v>
      </c>
      <c r="AH1365" s="8">
        <v>43584</v>
      </c>
      <c r="AI1365">
        <v>32</v>
      </c>
      <c r="AJ1365">
        <v>1</v>
      </c>
      <c r="AK1365" s="53">
        <v>0.6875</v>
      </c>
      <c r="AL1365" s="8">
        <v>43592</v>
      </c>
      <c r="AM1365" s="53">
        <v>0.8125</v>
      </c>
      <c r="AN1365" t="s">
        <v>1940</v>
      </c>
      <c r="AU1365" t="s">
        <v>1808</v>
      </c>
      <c r="AV1365" s="8">
        <v>43622</v>
      </c>
      <c r="AW1365">
        <v>0</v>
      </c>
    </row>
    <row r="1366" spans="1:49" x14ac:dyDescent="0.25">
      <c r="A1366">
        <v>34</v>
      </c>
      <c r="B1366" t="s">
        <v>229</v>
      </c>
      <c r="C1366" t="s">
        <v>201</v>
      </c>
      <c r="D1366">
        <v>5.13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0.42482638888888885</v>
      </c>
      <c r="N1366">
        <v>0.14861240000000001</v>
      </c>
      <c r="O1366">
        <v>5.0259999999999998</v>
      </c>
      <c r="Q1366" s="18">
        <v>0.34219907407407407</v>
      </c>
      <c r="R1366">
        <v>0.27076159999999999</v>
      </c>
      <c r="W1366" s="1" t="s">
        <v>448</v>
      </c>
      <c r="X1366" s="8">
        <v>43521</v>
      </c>
      <c r="AB1366" t="s">
        <v>86</v>
      </c>
      <c r="AC1366" t="s">
        <v>855</v>
      </c>
      <c r="AD1366" s="8">
        <v>43597</v>
      </c>
      <c r="AE1366" s="84">
        <f>AD1366-X1366</f>
        <v>76</v>
      </c>
      <c r="AF1366" t="s">
        <v>136</v>
      </c>
      <c r="AG1366" t="s">
        <v>956</v>
      </c>
      <c r="AN1366" t="s">
        <v>1765</v>
      </c>
      <c r="AV1366" s="8">
        <v>43597</v>
      </c>
      <c r="AW1366">
        <v>1</v>
      </c>
    </row>
    <row r="1367" spans="1:49" x14ac:dyDescent="0.25">
      <c r="A1367">
        <v>35</v>
      </c>
      <c r="B1367" t="s">
        <v>229</v>
      </c>
      <c r="C1367" t="s">
        <v>58</v>
      </c>
      <c r="D1367">
        <v>4.7370000000000001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0.42570601851851847</v>
      </c>
      <c r="N1367">
        <v>0.68904500000000002</v>
      </c>
      <c r="O1367">
        <v>4.4729999999999999</v>
      </c>
      <c r="Q1367" s="18">
        <v>0.3430555555555555</v>
      </c>
      <c r="R1367">
        <v>0.65600539999999996</v>
      </c>
      <c r="S1367" s="74">
        <v>4.218</v>
      </c>
      <c r="U1367" s="18">
        <v>0.55593749999999997</v>
      </c>
      <c r="V1367">
        <v>0.85764059999999998</v>
      </c>
      <c r="W1367" s="1" t="s">
        <v>448</v>
      </c>
      <c r="AB1367" t="s">
        <v>85</v>
      </c>
      <c r="AC1367" t="s">
        <v>856</v>
      </c>
      <c r="AD1367" s="8">
        <v>43385</v>
      </c>
      <c r="AE1367" s="84">
        <v>32</v>
      </c>
      <c r="AF1367" t="s">
        <v>163</v>
      </c>
      <c r="AG1367" t="s">
        <v>956</v>
      </c>
      <c r="AI1367">
        <v>21</v>
      </c>
      <c r="AJ1367">
        <v>1</v>
      </c>
      <c r="AK1367" s="53">
        <v>0.49305555555555558</v>
      </c>
      <c r="AL1367" s="8">
        <v>43391</v>
      </c>
      <c r="AM1367" s="53">
        <v>0.82638888888888884</v>
      </c>
      <c r="AO1367">
        <v>7</v>
      </c>
      <c r="AP1367">
        <v>28</v>
      </c>
      <c r="AQ1367" s="8">
        <v>43391</v>
      </c>
      <c r="AR1367" s="53">
        <v>0.82638888888888884</v>
      </c>
      <c r="AS1367" s="8">
        <v>43483</v>
      </c>
      <c r="AT1367" s="53">
        <v>0.85416666666666663</v>
      </c>
      <c r="AV1367" s="8">
        <v>43483</v>
      </c>
      <c r="AW1367">
        <v>0</v>
      </c>
    </row>
    <row r="1368" spans="1:49" x14ac:dyDescent="0.25">
      <c r="A1368">
        <v>36</v>
      </c>
      <c r="B1368" t="s">
        <v>229</v>
      </c>
      <c r="C1368" t="s">
        <v>58</v>
      </c>
      <c r="D1368">
        <v>4.4433999999999996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0.42670138888888887</v>
      </c>
      <c r="N1368">
        <v>8.6326E-2</v>
      </c>
      <c r="O1368">
        <v>4.3369999999999997</v>
      </c>
      <c r="Q1368" s="18">
        <v>0.34406249999999999</v>
      </c>
      <c r="R1368">
        <v>7.3161799999999999E-2</v>
      </c>
      <c r="S1368" s="74">
        <v>4.2889999999999997</v>
      </c>
      <c r="U1368" s="18">
        <v>0.55693287037037031</v>
      </c>
      <c r="V1368" s="19">
        <v>7.8700000000000006E-2</v>
      </c>
      <c r="W1368" s="1" t="s">
        <v>448</v>
      </c>
      <c r="AB1368" t="s">
        <v>85</v>
      </c>
      <c r="AC1368" t="s">
        <v>857</v>
      </c>
      <c r="AF1368" t="s">
        <v>301</v>
      </c>
    </row>
    <row r="1369" spans="1:49" x14ac:dyDescent="0.25">
      <c r="A1369">
        <v>37</v>
      </c>
      <c r="B1369" t="s">
        <v>229</v>
      </c>
      <c r="C1369" t="s">
        <v>58</v>
      </c>
      <c r="D1369">
        <v>5.7119999999999997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0.42751157407407409</v>
      </c>
      <c r="N1369">
        <v>0.6607594</v>
      </c>
      <c r="O1369">
        <v>5.6</v>
      </c>
      <c r="Q1369" s="18">
        <v>0.34491898148148148</v>
      </c>
      <c r="R1369">
        <v>0.6587324</v>
      </c>
      <c r="W1369" s="1" t="s">
        <v>448</v>
      </c>
      <c r="AB1369" t="s">
        <v>86</v>
      </c>
      <c r="AC1369" t="s">
        <v>858</v>
      </c>
      <c r="AF1369" t="s">
        <v>121</v>
      </c>
    </row>
    <row r="1370" spans="1:49" x14ac:dyDescent="0.25">
      <c r="A1370">
        <v>38</v>
      </c>
      <c r="B1370" t="s">
        <v>229</v>
      </c>
      <c r="C1370" t="s">
        <v>201</v>
      </c>
      <c r="D1370">
        <v>6.2939999999999996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6262</v>
      </c>
      <c r="M1370" s="18">
        <v>0.4284722222222222</v>
      </c>
      <c r="N1370">
        <v>0.10782559999999999</v>
      </c>
      <c r="O1370">
        <v>6.2</v>
      </c>
      <c r="Q1370" s="18">
        <v>0.34590277777777773</v>
      </c>
      <c r="R1370">
        <v>7.4035699999999996E-2</v>
      </c>
      <c r="W1370" s="1" t="s">
        <v>448</v>
      </c>
      <c r="X1370" s="8">
        <v>43521</v>
      </c>
      <c r="AB1370" t="s">
        <v>86</v>
      </c>
      <c r="AC1370" t="s">
        <v>859</v>
      </c>
      <c r="AD1370" s="8">
        <v>43572</v>
      </c>
      <c r="AE1370" s="84">
        <f>AD1370-X1370</f>
        <v>51</v>
      </c>
      <c r="AF1370" t="s">
        <v>239</v>
      </c>
      <c r="AG1370" t="s">
        <v>956</v>
      </c>
      <c r="AH1370" s="8">
        <v>43572</v>
      </c>
      <c r="AI1370">
        <v>18</v>
      </c>
      <c r="AJ1370">
        <v>2</v>
      </c>
      <c r="AK1370" s="53">
        <v>0.86458333333333337</v>
      </c>
      <c r="AL1370" s="8">
        <v>43578</v>
      </c>
      <c r="AM1370" s="53">
        <v>0.65625</v>
      </c>
      <c r="AV1370" s="8">
        <v>43578</v>
      </c>
      <c r="AW1370">
        <v>0</v>
      </c>
    </row>
    <row r="1371" spans="1:49" x14ac:dyDescent="0.25">
      <c r="A1371">
        <v>39</v>
      </c>
      <c r="B1371" t="s">
        <v>229</v>
      </c>
      <c r="C1371" t="s">
        <v>58</v>
      </c>
      <c r="D1371">
        <v>4.8949999999999996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6262</v>
      </c>
      <c r="M1371" s="18">
        <v>0.42921296296296302</v>
      </c>
      <c r="N1371">
        <v>0.62826079999999995</v>
      </c>
      <c r="O1371">
        <v>4.7080000000000002</v>
      </c>
      <c r="Q1371" s="18">
        <v>0.34660879629629626</v>
      </c>
      <c r="R1371">
        <v>0.64645070000000004</v>
      </c>
      <c r="W1371" s="1" t="s">
        <v>448</v>
      </c>
      <c r="AB1371" t="s">
        <v>86</v>
      </c>
      <c r="AC1371" t="s">
        <v>860</v>
      </c>
      <c r="AF1371" t="s">
        <v>163</v>
      </c>
    </row>
    <row r="1372" spans="1:49" x14ac:dyDescent="0.25">
      <c r="A1372">
        <v>40</v>
      </c>
      <c r="B1372" t="s">
        <v>229</v>
      </c>
      <c r="C1372" t="s">
        <v>58</v>
      </c>
      <c r="D1372">
        <v>7.6040000000000001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6262</v>
      </c>
      <c r="M1372" s="18">
        <v>0.43001157407407403</v>
      </c>
      <c r="N1372">
        <v>0.17862449999999999</v>
      </c>
      <c r="O1372">
        <v>7.5049999999999999</v>
      </c>
      <c r="Q1372" s="18">
        <v>0.34770833333333334</v>
      </c>
      <c r="R1372">
        <v>0.15078040000000001</v>
      </c>
      <c r="S1372" s="74">
        <v>7.4160000000000004</v>
      </c>
      <c r="U1372" s="18">
        <v>0.55776620370370367</v>
      </c>
      <c r="V1372">
        <v>0.1736036</v>
      </c>
      <c r="W1372" s="1" t="s">
        <v>448</v>
      </c>
      <c r="AB1372" t="s">
        <v>85</v>
      </c>
      <c r="AC1372" t="s">
        <v>861</v>
      </c>
      <c r="AF1372" t="s">
        <v>137</v>
      </c>
    </row>
    <row r="1373" spans="1:49" x14ac:dyDescent="0.25">
      <c r="A1373">
        <v>41</v>
      </c>
      <c r="B1373" t="s">
        <v>229</v>
      </c>
      <c r="C1373" t="s">
        <v>58</v>
      </c>
      <c r="D1373">
        <v>2.5790000000000002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6262</v>
      </c>
      <c r="M1373" s="18">
        <v>0.43077546296296299</v>
      </c>
      <c r="N1373">
        <v>1.210699</v>
      </c>
      <c r="O1373">
        <v>1.6890000000000001</v>
      </c>
      <c r="Q1373" s="18">
        <v>0.34865740740740742</v>
      </c>
      <c r="R1373" s="19">
        <v>1.5896150000000001E-2</v>
      </c>
      <c r="W1373" s="1" t="s">
        <v>448</v>
      </c>
      <c r="AB1373" t="s">
        <v>84</v>
      </c>
      <c r="AC1373" t="s">
        <v>862</v>
      </c>
    </row>
    <row r="1374" spans="1:49" x14ac:dyDescent="0.25">
      <c r="A1374">
        <v>42</v>
      </c>
      <c r="B1374" t="s">
        <v>229</v>
      </c>
      <c r="C1374" t="s">
        <v>201</v>
      </c>
      <c r="D1374">
        <v>6.4279999999999999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6262</v>
      </c>
      <c r="M1374" s="18">
        <v>0.43174768518518519</v>
      </c>
      <c r="N1374" s="19">
        <v>6.3969129999999999E-2</v>
      </c>
      <c r="O1374">
        <v>6.2770000000000001</v>
      </c>
      <c r="Q1374" s="18">
        <v>0.34936342592592595</v>
      </c>
      <c r="R1374" s="19">
        <v>7.6388890000000001E-2</v>
      </c>
      <c r="W1374" s="1" t="s">
        <v>448</v>
      </c>
      <c r="AB1374" t="s">
        <v>84</v>
      </c>
      <c r="AC1374" t="s">
        <v>863</v>
      </c>
    </row>
    <row r="1375" spans="1:49" x14ac:dyDescent="0.25">
      <c r="A1375">
        <v>43</v>
      </c>
      <c r="B1375" t="s">
        <v>229</v>
      </c>
      <c r="C1375" t="s">
        <v>58</v>
      </c>
      <c r="D1375">
        <v>6.4720000000000004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6262</v>
      </c>
      <c r="M1375" s="18">
        <v>0.43245370370370373</v>
      </c>
      <c r="N1375">
        <v>0.1343345</v>
      </c>
      <c r="O1375">
        <v>6.1980000000000004</v>
      </c>
      <c r="Q1375" s="18">
        <v>0.35009259259259262</v>
      </c>
      <c r="R1375" s="19">
        <v>7.3853630000000003E-2</v>
      </c>
      <c r="S1375" s="74">
        <v>6.1120000000000001</v>
      </c>
      <c r="U1375" s="18">
        <v>0.55859953703703702</v>
      </c>
      <c r="V1375" s="19">
        <v>9.7100000000000006E-2</v>
      </c>
      <c r="W1375" s="1" t="s">
        <v>448</v>
      </c>
      <c r="AB1375" t="s">
        <v>85</v>
      </c>
      <c r="AC1375" t="s">
        <v>864</v>
      </c>
    </row>
    <row r="1376" spans="1:49" x14ac:dyDescent="0.25">
      <c r="A1376">
        <v>44</v>
      </c>
      <c r="B1376" t="s">
        <v>229</v>
      </c>
      <c r="C1376" t="s">
        <v>58</v>
      </c>
      <c r="D1376">
        <v>2.9670000000000001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6262</v>
      </c>
      <c r="M1376" s="18">
        <v>0.43322916666666672</v>
      </c>
      <c r="N1376">
        <v>0.81203380000000003</v>
      </c>
      <c r="O1376">
        <v>2.6920000000000002</v>
      </c>
      <c r="Q1376" s="18">
        <v>0.35091435185185182</v>
      </c>
      <c r="R1376">
        <v>0.6932545</v>
      </c>
      <c r="S1376" s="74">
        <v>2.4649999999999999</v>
      </c>
      <c r="U1376" s="18">
        <v>0.55947916666666664</v>
      </c>
      <c r="V1376">
        <v>1.263204</v>
      </c>
      <c r="W1376" s="1" t="s">
        <v>448</v>
      </c>
      <c r="AB1376" t="s">
        <v>85</v>
      </c>
      <c r="AC1376" t="s">
        <v>865</v>
      </c>
      <c r="AF1376" t="s">
        <v>241</v>
      </c>
    </row>
    <row r="1377" spans="1:49" x14ac:dyDescent="0.25">
      <c r="A1377">
        <v>45</v>
      </c>
      <c r="B1377" t="s">
        <v>229</v>
      </c>
      <c r="C1377" t="s">
        <v>58</v>
      </c>
      <c r="D1377">
        <v>4.9820000000000002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6262</v>
      </c>
      <c r="M1377" s="18">
        <v>0.43412037037037038</v>
      </c>
      <c r="N1377">
        <v>0.23955860000000001</v>
      </c>
      <c r="O1377">
        <v>4.7480000000000002</v>
      </c>
      <c r="Q1377" s="18">
        <v>0.35181712962962958</v>
      </c>
      <c r="R1377" s="19">
        <v>9.2569750000000006E-2</v>
      </c>
      <c r="W1377" s="1" t="s">
        <v>448</v>
      </c>
      <c r="AB1377" t="s">
        <v>84</v>
      </c>
      <c r="AC1377" t="s">
        <v>866</v>
      </c>
    </row>
    <row r="1378" spans="1:49" x14ac:dyDescent="0.25">
      <c r="A1378">
        <v>46</v>
      </c>
      <c r="B1378" t="s">
        <v>229</v>
      </c>
      <c r="C1378" t="s">
        <v>608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6262</v>
      </c>
      <c r="M1378" s="18">
        <v>0.43494212962962964</v>
      </c>
      <c r="N1378" s="19">
        <v>1.137646E-2</v>
      </c>
      <c r="Q1378" s="18">
        <v>0.35274305555555552</v>
      </c>
      <c r="R1378">
        <v>1.12941E-2</v>
      </c>
      <c r="U1378" s="18">
        <v>0.56049768518518517</v>
      </c>
      <c r="V1378" s="19">
        <v>3.64E-3</v>
      </c>
      <c r="W1378" s="1" t="s">
        <v>448</v>
      </c>
    </row>
    <row r="1379" spans="1:49" x14ac:dyDescent="0.25">
      <c r="A1379">
        <v>47</v>
      </c>
      <c r="B1379" t="s">
        <v>229</v>
      </c>
      <c r="C1379" t="s">
        <v>608</v>
      </c>
      <c r="E1379" s="1" t="s">
        <v>819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6262</v>
      </c>
      <c r="M1379" s="18">
        <v>0.43593750000000003</v>
      </c>
      <c r="N1379" s="19">
        <v>1.3188139999999999E-2</v>
      </c>
      <c r="P1379" s="53">
        <v>0.58888888888888891</v>
      </c>
      <c r="Q1379" s="18">
        <v>0.35337962962962965</v>
      </c>
      <c r="R1379" s="19">
        <v>1.420098E-2</v>
      </c>
      <c r="T1379" s="53">
        <v>0.4375</v>
      </c>
      <c r="U1379" s="18">
        <v>0.56119212962962961</v>
      </c>
      <c r="V1379" s="19">
        <v>4.7299999999999998E-3</v>
      </c>
      <c r="W1379" s="1" t="s">
        <v>448</v>
      </c>
    </row>
    <row r="1380" spans="1:49" x14ac:dyDescent="0.25">
      <c r="A1380">
        <v>1</v>
      </c>
      <c r="B1380" t="s">
        <v>230</v>
      </c>
      <c r="C1380" t="s">
        <v>58</v>
      </c>
      <c r="D1380">
        <v>6.867</v>
      </c>
      <c r="E1380" s="1" t="s">
        <v>820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0.38112268518518522</v>
      </c>
      <c r="N1380" s="19">
        <v>6.0061990000000003E-2</v>
      </c>
      <c r="O1380">
        <v>6.5330000000000004</v>
      </c>
      <c r="P1380" s="53">
        <v>0.58958333333333335</v>
      </c>
      <c r="Q1380" s="18">
        <v>0.30174768518518519</v>
      </c>
      <c r="R1380" s="19">
        <v>3.0678489999999999E-2</v>
      </c>
      <c r="W1380" s="1" t="s">
        <v>448</v>
      </c>
      <c r="X1380" s="8">
        <v>43517</v>
      </c>
      <c r="AB1380" t="s">
        <v>86</v>
      </c>
      <c r="AC1380" t="s">
        <v>867</v>
      </c>
      <c r="AD1380" s="8">
        <v>43580</v>
      </c>
      <c r="AE1380" s="84">
        <v>59</v>
      </c>
      <c r="AF1380" t="s">
        <v>236</v>
      </c>
      <c r="AG1380" t="s">
        <v>956</v>
      </c>
      <c r="AH1380" s="8">
        <v>43580</v>
      </c>
      <c r="AI1380">
        <v>18</v>
      </c>
      <c r="AJ1380">
        <v>2</v>
      </c>
      <c r="AK1380" s="53">
        <v>0.82986111111111116</v>
      </c>
      <c r="AL1380" s="8">
        <v>43592</v>
      </c>
      <c r="AM1380" s="53">
        <v>0.8125</v>
      </c>
      <c r="AN1380" t="s">
        <v>1940</v>
      </c>
      <c r="AO1380">
        <v>7</v>
      </c>
      <c r="AP1380">
        <v>5</v>
      </c>
      <c r="AQ1380" s="8">
        <v>43598</v>
      </c>
      <c r="AR1380" s="53">
        <v>0.84027777777777779</v>
      </c>
      <c r="AS1380" s="8">
        <v>43626</v>
      </c>
      <c r="AT1380" s="53">
        <v>0.83333333333333337</v>
      </c>
      <c r="AV1380" s="8">
        <v>43626</v>
      </c>
      <c r="AW1380">
        <v>0</v>
      </c>
    </row>
    <row r="1381" spans="1:49" x14ac:dyDescent="0.25">
      <c r="A1381">
        <v>2</v>
      </c>
      <c r="B1381" t="s">
        <v>230</v>
      </c>
      <c r="C1381" t="s">
        <v>58</v>
      </c>
      <c r="D1381">
        <v>7.298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0.38209490740740742</v>
      </c>
      <c r="N1381">
        <v>0.16440450000000001</v>
      </c>
      <c r="O1381">
        <v>6.3170000000000002</v>
      </c>
      <c r="Q1381" s="18">
        <v>0.30261574074074077</v>
      </c>
      <c r="R1381">
        <v>0.1538959</v>
      </c>
      <c r="S1381" s="74">
        <v>5.3719999999999999</v>
      </c>
      <c r="T1381" s="53">
        <v>0.4375</v>
      </c>
      <c r="U1381" s="18">
        <v>0.54421296296296295</v>
      </c>
      <c r="V1381">
        <v>0.2512701</v>
      </c>
      <c r="W1381" s="1" t="s">
        <v>448</v>
      </c>
      <c r="AB1381" t="s">
        <v>85</v>
      </c>
      <c r="AC1381" t="s">
        <v>868</v>
      </c>
      <c r="AF1381" t="s">
        <v>370</v>
      </c>
    </row>
    <row r="1382" spans="1:49" x14ac:dyDescent="0.25">
      <c r="A1382">
        <v>3</v>
      </c>
      <c r="B1382" t="s">
        <v>230</v>
      </c>
      <c r="C1382" t="s">
        <v>201</v>
      </c>
      <c r="D1382">
        <v>9.9649999999999999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0.38283564814814813</v>
      </c>
      <c r="N1382" s="19">
        <v>7.9442830000000006E-2</v>
      </c>
      <c r="O1382">
        <v>9.6859999999999999</v>
      </c>
      <c r="Q1382" s="18">
        <v>0.30336805555555557</v>
      </c>
      <c r="R1382" s="19">
        <v>7.3365169999999993E-2</v>
      </c>
      <c r="W1382" s="1" t="s">
        <v>448</v>
      </c>
      <c r="AB1382" t="s">
        <v>84</v>
      </c>
      <c r="AC1382" t="s">
        <v>869</v>
      </c>
    </row>
    <row r="1383" spans="1:49" x14ac:dyDescent="0.25">
      <c r="A1383">
        <v>4</v>
      </c>
      <c r="B1383" t="s">
        <v>230</v>
      </c>
      <c r="C1383" t="s">
        <v>58</v>
      </c>
      <c r="D1383">
        <v>6.6909999999999998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0.38357638888888884</v>
      </c>
      <c r="N1383" s="19">
        <v>6.5663959999999993E-2</v>
      </c>
      <c r="O1383">
        <v>6.57</v>
      </c>
      <c r="Q1383" s="18">
        <v>0.3042361111111111</v>
      </c>
      <c r="R1383" s="19">
        <v>4.4196069999999997E-2</v>
      </c>
      <c r="W1383" s="1" t="s">
        <v>448</v>
      </c>
      <c r="AB1383" t="s">
        <v>84</v>
      </c>
      <c r="AC1383" t="s">
        <v>870</v>
      </c>
    </row>
    <row r="1384" spans="1:49" x14ac:dyDescent="0.25">
      <c r="A1384">
        <v>5</v>
      </c>
      <c r="B1384" t="s">
        <v>230</v>
      </c>
      <c r="C1384" t="s">
        <v>58</v>
      </c>
      <c r="D1384">
        <v>8.3559999999999999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0.38510416666666664</v>
      </c>
      <c r="N1384">
        <v>0.77503659999999996</v>
      </c>
      <c r="O1384">
        <v>7.726</v>
      </c>
      <c r="Q1384" s="18">
        <v>0.30509259259259258</v>
      </c>
      <c r="R1384">
        <v>0.66525190000000001</v>
      </c>
      <c r="S1384" s="74">
        <v>7.4640000000000004</v>
      </c>
      <c r="U1384" s="18">
        <v>0.54516203703703703</v>
      </c>
      <c r="V1384">
        <v>0.97411669999999995</v>
      </c>
      <c r="W1384" s="1" t="s">
        <v>448</v>
      </c>
      <c r="AB1384" t="s">
        <v>85</v>
      </c>
      <c r="AC1384" t="s">
        <v>871</v>
      </c>
      <c r="AD1384" s="8">
        <v>43385</v>
      </c>
      <c r="AE1384" s="84">
        <v>32</v>
      </c>
      <c r="AF1384" t="s">
        <v>161</v>
      </c>
      <c r="AG1384" t="s">
        <v>956</v>
      </c>
      <c r="AI1384">
        <v>22</v>
      </c>
      <c r="AJ1384">
        <v>2</v>
      </c>
      <c r="AK1384" s="53">
        <v>0.49305555555555558</v>
      </c>
      <c r="AL1384" s="8">
        <v>43391</v>
      </c>
      <c r="AM1384" s="53">
        <v>0.82638888888888884</v>
      </c>
      <c r="AO1384">
        <v>7</v>
      </c>
      <c r="AP1384">
        <v>4</v>
      </c>
      <c r="AQ1384" s="8">
        <v>43391</v>
      </c>
      <c r="AR1384" s="53">
        <v>0.82638888888888884</v>
      </c>
      <c r="AS1384" s="8">
        <v>43468</v>
      </c>
      <c r="AT1384" s="53">
        <v>0.83333333333333337</v>
      </c>
      <c r="AV1384" s="8">
        <v>43468</v>
      </c>
      <c r="AW1384">
        <v>0</v>
      </c>
    </row>
    <row r="1385" spans="1:49" x14ac:dyDescent="0.25">
      <c r="A1385">
        <v>6</v>
      </c>
      <c r="B1385" t="s">
        <v>230</v>
      </c>
      <c r="C1385" t="s">
        <v>59</v>
      </c>
      <c r="D1385">
        <v>8.0210000000000008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0.3878240740740741</v>
      </c>
      <c r="N1385">
        <v>0.6321502</v>
      </c>
      <c r="O1385">
        <v>7.7409999999999997</v>
      </c>
      <c r="Q1385" s="18">
        <v>0.3059027777777778</v>
      </c>
      <c r="R1385">
        <v>0.57475940000000003</v>
      </c>
      <c r="W1385" s="1" t="s">
        <v>448</v>
      </c>
      <c r="AB1385" t="s">
        <v>84</v>
      </c>
      <c r="AC1385" t="s">
        <v>872</v>
      </c>
    </row>
    <row r="1386" spans="1:49" x14ac:dyDescent="0.25">
      <c r="A1386">
        <v>7</v>
      </c>
      <c r="B1386" t="s">
        <v>230</v>
      </c>
      <c r="C1386" t="s">
        <v>58</v>
      </c>
      <c r="D1386">
        <v>6.681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0.38877314814814817</v>
      </c>
      <c r="N1386">
        <v>0.1117406</v>
      </c>
      <c r="O1386">
        <v>6.6130000000000004</v>
      </c>
      <c r="Q1386" s="18">
        <v>0.30674768518518519</v>
      </c>
      <c r="R1386" s="19">
        <v>8.5103559999999995E-2</v>
      </c>
      <c r="S1386" s="74">
        <v>6.5579999999999998</v>
      </c>
      <c r="U1386" s="18">
        <v>0.54616898148148152</v>
      </c>
      <c r="V1386" s="19">
        <v>9.7500000000000003E-2</v>
      </c>
      <c r="W1386" s="1" t="s">
        <v>448</v>
      </c>
      <c r="AB1386" t="s">
        <v>85</v>
      </c>
      <c r="AC1386" t="s">
        <v>873</v>
      </c>
      <c r="AD1386" s="8">
        <v>43427</v>
      </c>
      <c r="AE1386" s="83">
        <f>AD1386-I1386</f>
        <v>74</v>
      </c>
      <c r="AF1386" t="s">
        <v>131</v>
      </c>
      <c r="AG1386" t="s">
        <v>956</v>
      </c>
      <c r="AN1386" t="s">
        <v>1796</v>
      </c>
      <c r="AV1386" s="8">
        <v>43427</v>
      </c>
      <c r="AW1386">
        <v>1</v>
      </c>
    </row>
    <row r="1387" spans="1:49" x14ac:dyDescent="0.25">
      <c r="A1387">
        <v>8</v>
      </c>
      <c r="B1387" t="s">
        <v>230</v>
      </c>
      <c r="C1387" t="s">
        <v>201</v>
      </c>
      <c r="D1387">
        <v>9.5020000000000007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0.38967592592592593</v>
      </c>
      <c r="N1387">
        <v>0.13073019999999999</v>
      </c>
      <c r="O1387">
        <v>9.1189999999999998</v>
      </c>
      <c r="Q1387" s="18">
        <v>0.30759259259259258</v>
      </c>
      <c r="R1387" s="19">
        <v>5.8181539999999997E-2</v>
      </c>
      <c r="W1387" s="1" t="s">
        <v>448</v>
      </c>
      <c r="X1387" s="8">
        <v>43521</v>
      </c>
      <c r="AB1387" t="s">
        <v>86</v>
      </c>
      <c r="AC1387" t="s">
        <v>874</v>
      </c>
      <c r="AD1387" s="8">
        <v>43572</v>
      </c>
      <c r="AE1387" s="84">
        <f>AD1387-X1387</f>
        <v>51</v>
      </c>
      <c r="AF1387" t="s">
        <v>173</v>
      </c>
      <c r="AG1387" t="s">
        <v>956</v>
      </c>
      <c r="AH1387" s="8">
        <v>43572</v>
      </c>
      <c r="AI1387">
        <v>17</v>
      </c>
      <c r="AJ1387">
        <v>2</v>
      </c>
      <c r="AK1387" s="53">
        <v>0.86458333333333337</v>
      </c>
      <c r="AL1387" s="8">
        <v>43574</v>
      </c>
      <c r="AM1387" s="53">
        <v>0.5625</v>
      </c>
      <c r="AV1387" s="8">
        <v>43574</v>
      </c>
      <c r="AW1387">
        <v>0</v>
      </c>
    </row>
    <row r="1388" spans="1:49" x14ac:dyDescent="0.25">
      <c r="A1388">
        <v>9</v>
      </c>
      <c r="B1388" t="s">
        <v>230</v>
      </c>
      <c r="C1388" t="s">
        <v>58</v>
      </c>
      <c r="D1388">
        <v>6.3630000000000004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0.39050925925925922</v>
      </c>
      <c r="N1388" s="19">
        <v>7.7089119999999997E-2</v>
      </c>
      <c r="O1388">
        <v>6.2110000000000003</v>
      </c>
      <c r="Q1388" s="18">
        <v>0.30831018518518521</v>
      </c>
      <c r="R1388">
        <v>6.5171800000000002E-2</v>
      </c>
      <c r="W1388" s="1" t="s">
        <v>448</v>
      </c>
      <c r="AB1388" t="s">
        <v>86</v>
      </c>
      <c r="AC1388" t="s">
        <v>875</v>
      </c>
      <c r="AF1388" t="s">
        <v>151</v>
      </c>
    </row>
    <row r="1389" spans="1:49" x14ac:dyDescent="0.25">
      <c r="A1389">
        <v>10</v>
      </c>
      <c r="B1389" t="s">
        <v>230</v>
      </c>
      <c r="C1389" t="s">
        <v>201</v>
      </c>
      <c r="D1389">
        <v>8.8040000000000003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0.39123842592592589</v>
      </c>
      <c r="N1389" s="19">
        <v>9.9280510000000002E-2</v>
      </c>
      <c r="O1389">
        <v>8.7129999999999992</v>
      </c>
      <c r="Q1389" s="18">
        <v>0.30902777777777779</v>
      </c>
      <c r="R1389" s="19">
        <v>6.4807939999999994E-2</v>
      </c>
      <c r="W1389" s="1" t="s">
        <v>448</v>
      </c>
      <c r="AB1389" t="s">
        <v>84</v>
      </c>
      <c r="AC1389" t="s">
        <v>876</v>
      </c>
    </row>
    <row r="1390" spans="1:49" x14ac:dyDescent="0.25">
      <c r="A1390">
        <v>11</v>
      </c>
      <c r="B1390" t="s">
        <v>230</v>
      </c>
      <c r="C1390" t="s">
        <v>58</v>
      </c>
      <c r="D1390">
        <v>5.5339999999999998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0.39210648148148147</v>
      </c>
      <c r="N1390">
        <v>0.43116490000000002</v>
      </c>
      <c r="O1390">
        <v>5.2270000000000003</v>
      </c>
      <c r="Q1390" s="18">
        <v>0.30975694444444446</v>
      </c>
      <c r="R1390">
        <v>0.42180109999999998</v>
      </c>
      <c r="W1390" s="1" t="s">
        <v>448</v>
      </c>
      <c r="AB1390" t="s">
        <v>84</v>
      </c>
      <c r="AC1390" t="s">
        <v>877</v>
      </c>
    </row>
    <row r="1391" spans="1:49" x14ac:dyDescent="0.25">
      <c r="A1391">
        <v>12</v>
      </c>
      <c r="B1391" t="s">
        <v>230</v>
      </c>
      <c r="C1391" t="s">
        <v>201</v>
      </c>
      <c r="D1391">
        <v>7.6710000000000003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0.39297453703703705</v>
      </c>
      <c r="N1391" s="19">
        <v>9.4359490000000004E-2</v>
      </c>
      <c r="O1391">
        <v>7.2839999999999998</v>
      </c>
      <c r="Q1391" s="18">
        <v>0.31064814814814817</v>
      </c>
      <c r="R1391" s="19">
        <v>3.4785709999999997E-2</v>
      </c>
      <c r="W1391" s="1" t="s">
        <v>448</v>
      </c>
      <c r="AB1391" t="s">
        <v>84</v>
      </c>
      <c r="AC1391" t="s">
        <v>878</v>
      </c>
    </row>
    <row r="1392" spans="1:49" x14ac:dyDescent="0.25">
      <c r="A1392">
        <v>13</v>
      </c>
      <c r="B1392" t="s">
        <v>230</v>
      </c>
      <c r="C1392" t="s">
        <v>58</v>
      </c>
      <c r="D1392">
        <v>7.39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0.39378472222222222</v>
      </c>
      <c r="N1392">
        <v>0.15186659999999999</v>
      </c>
      <c r="O1392">
        <v>6.4210000000000003</v>
      </c>
      <c r="Q1392" s="18">
        <v>0.3115046296296296</v>
      </c>
      <c r="R1392">
        <v>0.1394492</v>
      </c>
      <c r="W1392" s="1" t="s">
        <v>448</v>
      </c>
      <c r="AB1392" t="s">
        <v>84</v>
      </c>
      <c r="AC1392" t="s">
        <v>879</v>
      </c>
    </row>
    <row r="1393" spans="1:49" x14ac:dyDescent="0.25">
      <c r="A1393">
        <v>14</v>
      </c>
      <c r="B1393" t="s">
        <v>230</v>
      </c>
      <c r="C1393" t="s">
        <v>58</v>
      </c>
      <c r="D1393">
        <v>5.1260000000000003</v>
      </c>
      <c r="G1393" s="1" t="s">
        <v>87</v>
      </c>
      <c r="H1393" s="1" t="s">
        <v>82</v>
      </c>
      <c r="I1393" s="1" t="s">
        <v>72</v>
      </c>
      <c r="J1393">
        <v>26</v>
      </c>
      <c r="K1393" t="s">
        <v>60</v>
      </c>
      <c r="L1393">
        <v>7000</v>
      </c>
      <c r="M1393" s="18">
        <v>0.39480324074074075</v>
      </c>
      <c r="N1393" s="19">
        <v>8.0378350000000001E-2</v>
      </c>
      <c r="O1393">
        <v>5.0599999999999996</v>
      </c>
      <c r="Q1393" s="18">
        <v>0.31255787037037036</v>
      </c>
      <c r="R1393" s="19">
        <v>6.4847039999999995E-2</v>
      </c>
      <c r="W1393" s="1" t="s">
        <v>448</v>
      </c>
      <c r="AB1393" t="s">
        <v>84</v>
      </c>
      <c r="AC1393" t="s">
        <v>880</v>
      </c>
    </row>
    <row r="1394" spans="1:49" x14ac:dyDescent="0.25">
      <c r="A1394">
        <v>15</v>
      </c>
      <c r="B1394" t="s">
        <v>230</v>
      </c>
      <c r="C1394" t="s">
        <v>58</v>
      </c>
      <c r="D1394">
        <v>6.9589999999999996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0.39553240740740742</v>
      </c>
      <c r="N1394">
        <v>0.1215324</v>
      </c>
      <c r="O1394">
        <v>6.8490000000000002</v>
      </c>
      <c r="Q1394" s="18">
        <v>0.31335648148148149</v>
      </c>
      <c r="R1394" s="19">
        <v>7.1219669999999999E-2</v>
      </c>
      <c r="S1394" s="74">
        <v>6.7910000000000004</v>
      </c>
      <c r="U1394" s="18">
        <v>0.54706018518518518</v>
      </c>
      <c r="V1394">
        <v>0.1030684</v>
      </c>
      <c r="W1394" s="1" t="s">
        <v>448</v>
      </c>
      <c r="AB1394" t="s">
        <v>85</v>
      </c>
      <c r="AC1394" t="s">
        <v>881</v>
      </c>
      <c r="AD1394" s="8">
        <v>43424</v>
      </c>
      <c r="AE1394" s="83">
        <f>AD1394-I1394</f>
        <v>71</v>
      </c>
      <c r="AF1394" t="s">
        <v>146</v>
      </c>
      <c r="AG1394" t="s">
        <v>956</v>
      </c>
      <c r="AH1394" s="8">
        <v>43424</v>
      </c>
      <c r="AI1394">
        <v>25</v>
      </c>
      <c r="AJ1394">
        <v>2</v>
      </c>
      <c r="AK1394" s="53">
        <v>0.46388888888888885</v>
      </c>
      <c r="AL1394" s="8">
        <v>43435</v>
      </c>
      <c r="AM1394" s="53">
        <v>0.83333333333333337</v>
      </c>
      <c r="AO1394">
        <v>3</v>
      </c>
      <c r="AP1394">
        <v>26</v>
      </c>
      <c r="AQ1394" s="8">
        <v>43435</v>
      </c>
      <c r="AR1394" s="53">
        <v>0.83333333333333337</v>
      </c>
      <c r="AS1394" s="8">
        <v>43530</v>
      </c>
      <c r="AT1394" s="53">
        <v>0.83333333333333337</v>
      </c>
      <c r="AV1394" s="8">
        <v>43530</v>
      </c>
      <c r="AW1394">
        <v>0</v>
      </c>
    </row>
    <row r="1395" spans="1:49" x14ac:dyDescent="0.25">
      <c r="A1395">
        <v>16</v>
      </c>
      <c r="B1395" t="s">
        <v>230</v>
      </c>
      <c r="C1395" t="s">
        <v>58</v>
      </c>
      <c r="D1395">
        <v>8.7680000000000007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0.39627314814814812</v>
      </c>
      <c r="N1395" s="19">
        <v>5.3567190000000001E-2</v>
      </c>
      <c r="O1395">
        <v>8.6859999999999999</v>
      </c>
      <c r="Q1395" s="18">
        <v>0.31421296296296297</v>
      </c>
      <c r="R1395" s="19">
        <v>3.4923990000000002E-2</v>
      </c>
      <c r="W1395" s="1" t="s">
        <v>448</v>
      </c>
      <c r="X1395" s="8">
        <v>43521</v>
      </c>
      <c r="AB1395" t="s">
        <v>86</v>
      </c>
      <c r="AC1395" t="s">
        <v>882</v>
      </c>
      <c r="AD1395" s="8">
        <v>43572</v>
      </c>
      <c r="AE1395" s="84">
        <v>51</v>
      </c>
      <c r="AF1395" t="s">
        <v>288</v>
      </c>
      <c r="AG1395" t="s">
        <v>956</v>
      </c>
      <c r="AN1395" t="s">
        <v>1865</v>
      </c>
      <c r="AV1395" s="8">
        <v>43572</v>
      </c>
      <c r="AW1395">
        <v>1</v>
      </c>
    </row>
    <row r="1396" spans="1:49" x14ac:dyDescent="0.25">
      <c r="A1396">
        <v>17</v>
      </c>
      <c r="B1396" t="s">
        <v>230</v>
      </c>
      <c r="C1396" t="s">
        <v>201</v>
      </c>
      <c r="D1396">
        <v>10.502000000000001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0.39711805555555557</v>
      </c>
      <c r="N1396">
        <v>0.13470560000000001</v>
      </c>
      <c r="O1396">
        <v>9.9109999999999996</v>
      </c>
      <c r="Q1396" s="18">
        <v>0.31491898148148151</v>
      </c>
      <c r="R1396" s="19">
        <v>3.7541150000000002E-2</v>
      </c>
      <c r="W1396" s="1" t="s">
        <v>448</v>
      </c>
      <c r="X1396" s="8">
        <v>43521</v>
      </c>
      <c r="AB1396" t="s">
        <v>86</v>
      </c>
      <c r="AC1396" t="s">
        <v>883</v>
      </c>
      <c r="AD1396" s="8">
        <v>43587</v>
      </c>
      <c r="AE1396" s="84">
        <v>66</v>
      </c>
      <c r="AF1396" t="s">
        <v>147</v>
      </c>
      <c r="AG1396" t="s">
        <v>956</v>
      </c>
      <c r="AN1396" t="s">
        <v>1765</v>
      </c>
      <c r="AV1396" s="8">
        <v>43587</v>
      </c>
      <c r="AW1396">
        <v>1</v>
      </c>
    </row>
    <row r="1397" spans="1:49" x14ac:dyDescent="0.25">
      <c r="A1397">
        <v>18</v>
      </c>
      <c r="B1397" t="s">
        <v>230</v>
      </c>
      <c r="C1397" t="s">
        <v>58</v>
      </c>
      <c r="D1397">
        <v>9.0399999999999991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0.39797453703703706</v>
      </c>
      <c r="N1397" s="19">
        <v>8.0857310000000002E-2</v>
      </c>
      <c r="O1397">
        <v>8.9429999999999996</v>
      </c>
      <c r="Q1397" s="18">
        <v>0.31585648148148149</v>
      </c>
      <c r="R1397" s="19">
        <v>9.8380659999999995E-2</v>
      </c>
      <c r="W1397" s="1" t="s">
        <v>448</v>
      </c>
      <c r="X1397" s="8">
        <v>43521</v>
      </c>
      <c r="AB1397" t="s">
        <v>86</v>
      </c>
      <c r="AC1397" t="s">
        <v>884</v>
      </c>
      <c r="AD1397" s="8">
        <v>43585</v>
      </c>
      <c r="AE1397" s="84">
        <f>AD1397-X1397</f>
        <v>64</v>
      </c>
      <c r="AF1397" t="s">
        <v>159</v>
      </c>
      <c r="AG1397" t="s">
        <v>956</v>
      </c>
      <c r="AH1397" s="8">
        <v>43585</v>
      </c>
      <c r="AI1397">
        <v>27</v>
      </c>
      <c r="AJ1397">
        <v>1</v>
      </c>
      <c r="AK1397" s="53">
        <v>0.67013888888888884</v>
      </c>
      <c r="AL1397" s="8">
        <v>43594</v>
      </c>
      <c r="AM1397" s="53">
        <v>0.8125</v>
      </c>
      <c r="AN1397" t="s">
        <v>1895</v>
      </c>
      <c r="AO1397">
        <v>4</v>
      </c>
      <c r="AP1397">
        <v>4</v>
      </c>
      <c r="AQ1397" s="8">
        <v>43607</v>
      </c>
      <c r="AR1397" s="53">
        <v>0.83680555555555547</v>
      </c>
      <c r="AS1397" s="8">
        <v>43630</v>
      </c>
      <c r="AT1397" s="53">
        <v>0.94791666666666663</v>
      </c>
      <c r="AV1397" s="8">
        <v>43630</v>
      </c>
      <c r="AW1397">
        <v>0</v>
      </c>
    </row>
    <row r="1398" spans="1:49" x14ac:dyDescent="0.25">
      <c r="A1398">
        <v>19</v>
      </c>
      <c r="B1398" t="s">
        <v>230</v>
      </c>
      <c r="C1398" t="s">
        <v>58</v>
      </c>
      <c r="D1398">
        <v>6.0670000000000002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0.39879629629629632</v>
      </c>
      <c r="N1398" s="19">
        <v>6.9378090000000003E-2</v>
      </c>
      <c r="O1398">
        <v>5.9859999999999998</v>
      </c>
      <c r="Q1398" s="18">
        <v>0.31684027777777779</v>
      </c>
      <c r="R1398" s="19">
        <v>3.3720519999999997E-2</v>
      </c>
      <c r="W1398" s="1" t="s">
        <v>448</v>
      </c>
      <c r="X1398" s="8">
        <v>43521</v>
      </c>
      <c r="AB1398" t="s">
        <v>86</v>
      </c>
      <c r="AC1398" t="s">
        <v>885</v>
      </c>
      <c r="AD1398" s="8">
        <v>43590</v>
      </c>
      <c r="AE1398" s="84">
        <v>69</v>
      </c>
      <c r="AF1398" t="s">
        <v>158</v>
      </c>
      <c r="AG1398" t="s">
        <v>956</v>
      </c>
      <c r="AN1398" t="s">
        <v>1765</v>
      </c>
      <c r="AV1398" s="85">
        <v>43590</v>
      </c>
      <c r="AW1398">
        <v>1</v>
      </c>
    </row>
    <row r="1399" spans="1:49" x14ac:dyDescent="0.25">
      <c r="A1399">
        <v>20</v>
      </c>
      <c r="B1399" t="s">
        <v>230</v>
      </c>
      <c r="C1399" t="s">
        <v>201</v>
      </c>
      <c r="D1399">
        <v>9.3469999999999995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0.39961805555555557</v>
      </c>
      <c r="N1399">
        <v>0.11829050000000001</v>
      </c>
      <c r="O1399">
        <v>8.8789999999999996</v>
      </c>
      <c r="Q1399" s="18">
        <v>0.31776620370370373</v>
      </c>
      <c r="R1399" s="19">
        <v>6.3748490000000005E-2</v>
      </c>
      <c r="W1399" s="1" t="s">
        <v>448</v>
      </c>
      <c r="X1399" s="8">
        <v>43521</v>
      </c>
      <c r="AB1399" t="s">
        <v>86</v>
      </c>
      <c r="AC1399" t="s">
        <v>886</v>
      </c>
      <c r="AD1399" s="8">
        <v>43597</v>
      </c>
      <c r="AE1399" s="84">
        <f>AD1399-X1399</f>
        <v>76</v>
      </c>
      <c r="AF1399" t="s">
        <v>245</v>
      </c>
      <c r="AG1399" t="s">
        <v>956</v>
      </c>
      <c r="AN1399" t="s">
        <v>1765</v>
      </c>
      <c r="AV1399" s="8">
        <v>43597</v>
      </c>
      <c r="AW1399">
        <v>1</v>
      </c>
    </row>
    <row r="1400" spans="1:49" x14ac:dyDescent="0.25">
      <c r="A1400">
        <v>21</v>
      </c>
      <c r="B1400" t="s">
        <v>230</v>
      </c>
      <c r="C1400" t="s">
        <v>58</v>
      </c>
      <c r="D1400">
        <v>4.3140000000000001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0.40035879629629628</v>
      </c>
      <c r="N1400" s="19">
        <v>5.0350260000000001E-2</v>
      </c>
      <c r="O1400">
        <v>4.2409999999999997</v>
      </c>
      <c r="Q1400" s="18">
        <v>0.31865740740740739</v>
      </c>
      <c r="R1400" s="19">
        <v>2.606462E-2</v>
      </c>
      <c r="W1400" s="1" t="s">
        <v>448</v>
      </c>
      <c r="AB1400" t="s">
        <v>84</v>
      </c>
      <c r="AC1400" t="s">
        <v>887</v>
      </c>
    </row>
    <row r="1401" spans="1:49" x14ac:dyDescent="0.25">
      <c r="A1401">
        <v>22</v>
      </c>
      <c r="B1401" t="s">
        <v>230</v>
      </c>
      <c r="C1401" t="s">
        <v>58</v>
      </c>
      <c r="D1401">
        <v>4.093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0.40107638888888886</v>
      </c>
      <c r="N1401" s="19">
        <v>6.3123349999999995E-2</v>
      </c>
      <c r="O1401">
        <v>4.01</v>
      </c>
      <c r="Q1401" s="18">
        <v>0.31944444444444448</v>
      </c>
      <c r="R1401" s="19">
        <v>3.203346E-2</v>
      </c>
      <c r="W1401" s="1" t="s">
        <v>448</v>
      </c>
      <c r="X1401" s="8">
        <v>43521</v>
      </c>
      <c r="AB1401" t="s">
        <v>86</v>
      </c>
      <c r="AC1401" t="s">
        <v>888</v>
      </c>
      <c r="AD1401" s="8">
        <v>43579</v>
      </c>
      <c r="AE1401" s="84">
        <f>AD1401-X1401</f>
        <v>58</v>
      </c>
      <c r="AF1401" t="s">
        <v>140</v>
      </c>
      <c r="AG1401" t="s">
        <v>956</v>
      </c>
      <c r="AH1401" s="8">
        <v>43579</v>
      </c>
      <c r="AI1401">
        <v>23</v>
      </c>
      <c r="AJ1401">
        <v>1</v>
      </c>
      <c r="AK1401" s="53">
        <v>0.72222222222222221</v>
      </c>
      <c r="AL1401" s="8">
        <v>43587</v>
      </c>
      <c r="AM1401" s="53">
        <v>0.5</v>
      </c>
      <c r="AN1401" t="s">
        <v>1917</v>
      </c>
      <c r="AV1401" s="8">
        <v>43587</v>
      </c>
      <c r="AW1401">
        <v>1</v>
      </c>
    </row>
    <row r="1402" spans="1:49" x14ac:dyDescent="0.25">
      <c r="A1402">
        <v>23</v>
      </c>
      <c r="B1402" t="s">
        <v>230</v>
      </c>
      <c r="C1402" t="s">
        <v>58</v>
      </c>
      <c r="D1402">
        <v>6.7720000000000002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0.40184027777777781</v>
      </c>
      <c r="N1402" s="19">
        <v>7.1535360000000006E-2</v>
      </c>
      <c r="O1402">
        <v>6.4219999999999997</v>
      </c>
      <c r="Q1402" s="18">
        <v>0.32019675925925922</v>
      </c>
      <c r="R1402" s="19">
        <v>7.2068149999999997E-2</v>
      </c>
      <c r="S1402" s="74">
        <v>6.3739999999999997</v>
      </c>
      <c r="U1402" s="18">
        <v>0.54791666666666672</v>
      </c>
      <c r="V1402">
        <v>0.20165820000000001</v>
      </c>
      <c r="W1402" s="1" t="s">
        <v>448</v>
      </c>
      <c r="AB1402" t="s">
        <v>85</v>
      </c>
      <c r="AC1402" t="s">
        <v>889</v>
      </c>
      <c r="AD1402" s="8">
        <v>43403</v>
      </c>
      <c r="AE1402" s="83">
        <f>AD1402-I1402</f>
        <v>50</v>
      </c>
      <c r="AF1402" t="s">
        <v>150</v>
      </c>
      <c r="AG1402" t="s">
        <v>956</v>
      </c>
      <c r="AH1402" s="8">
        <v>43403</v>
      </c>
      <c r="AI1402">
        <v>8</v>
      </c>
      <c r="AJ1402">
        <v>2</v>
      </c>
      <c r="AK1402" s="53">
        <v>0.55555555555555558</v>
      </c>
      <c r="AL1402" s="8">
        <v>43412</v>
      </c>
      <c r="AM1402" s="53">
        <v>0.84375</v>
      </c>
      <c r="AO1402">
        <v>5</v>
      </c>
      <c r="AP1402">
        <v>15</v>
      </c>
      <c r="AQ1402" s="8">
        <v>43412</v>
      </c>
      <c r="AR1402" s="53">
        <v>0.84375</v>
      </c>
      <c r="AS1402" s="8">
        <v>43475</v>
      </c>
      <c r="AT1402" s="53">
        <v>0.83333333333333337</v>
      </c>
      <c r="AV1402" s="8">
        <v>43475</v>
      </c>
      <c r="AW1402">
        <v>0</v>
      </c>
    </row>
    <row r="1403" spans="1:49" x14ac:dyDescent="0.25">
      <c r="A1403">
        <v>24</v>
      </c>
      <c r="B1403" t="s">
        <v>230</v>
      </c>
      <c r="C1403" t="s">
        <v>58</v>
      </c>
      <c r="D1403">
        <v>4.3959999999999999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0.4027662037037037</v>
      </c>
      <c r="N1403" s="19">
        <v>9.1048749999999998E-2</v>
      </c>
      <c r="O1403">
        <v>4.3159999999999998</v>
      </c>
      <c r="Q1403" s="18">
        <v>0.32091435185185185</v>
      </c>
      <c r="R1403" s="19">
        <v>2.7312010000000001E-2</v>
      </c>
      <c r="W1403" s="1" t="s">
        <v>448</v>
      </c>
      <c r="X1403" s="8">
        <v>43521</v>
      </c>
      <c r="AB1403" t="s">
        <v>86</v>
      </c>
      <c r="AC1403" t="s">
        <v>890</v>
      </c>
      <c r="AD1403" s="8">
        <v>43572</v>
      </c>
      <c r="AE1403" s="84">
        <v>51</v>
      </c>
      <c r="AF1403" t="s">
        <v>168</v>
      </c>
      <c r="AG1403" t="s">
        <v>956</v>
      </c>
      <c r="AN1403" t="s">
        <v>1865</v>
      </c>
    </row>
    <row r="1404" spans="1:49" x14ac:dyDescent="0.25">
      <c r="A1404">
        <v>25</v>
      </c>
      <c r="B1404" t="s">
        <v>230</v>
      </c>
      <c r="C1404" t="s">
        <v>201</v>
      </c>
      <c r="D1404">
        <v>6.891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0.40368055555555554</v>
      </c>
      <c r="N1404" s="19">
        <v>8.4361649999999996E-2</v>
      </c>
      <c r="O1404">
        <v>6.665</v>
      </c>
      <c r="Q1404" s="18">
        <v>0.32159722222222226</v>
      </c>
      <c r="R1404" s="19">
        <v>6.559487E-2</v>
      </c>
      <c r="S1404" s="74">
        <v>6.585</v>
      </c>
      <c r="U1404" s="18">
        <v>0.54898148148148151</v>
      </c>
      <c r="V1404" s="19">
        <v>8.3500000000000005E-2</v>
      </c>
      <c r="W1404" s="1" t="s">
        <v>448</v>
      </c>
      <c r="AB1404" t="s">
        <v>85</v>
      </c>
      <c r="AC1404" t="s">
        <v>891</v>
      </c>
      <c r="AF1404" t="s">
        <v>175</v>
      </c>
    </row>
    <row r="1405" spans="1:49" x14ac:dyDescent="0.25">
      <c r="A1405">
        <v>26</v>
      </c>
      <c r="B1405" t="s">
        <v>230</v>
      </c>
      <c r="C1405" t="s">
        <v>58</v>
      </c>
      <c r="D1405">
        <v>4.5590000000000002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0.40467592592592588</v>
      </c>
      <c r="N1405">
        <v>0.1716134</v>
      </c>
      <c r="O1405">
        <v>4.3929999999999998</v>
      </c>
      <c r="Q1405" s="18">
        <v>0.33569444444444446</v>
      </c>
      <c r="R1405">
        <v>3.5681299999999999E-2</v>
      </c>
      <c r="S1405" s="74">
        <v>4.3339999999999996</v>
      </c>
      <c r="U1405" s="18">
        <v>0.54994212962962963</v>
      </c>
      <c r="V1405">
        <v>0.17214180000000001</v>
      </c>
      <c r="W1405" s="1" t="s">
        <v>448</v>
      </c>
      <c r="AB1405" t="s">
        <v>85</v>
      </c>
      <c r="AC1405" t="s">
        <v>892</v>
      </c>
      <c r="AD1405" s="8">
        <v>43405</v>
      </c>
      <c r="AE1405" s="84">
        <v>52</v>
      </c>
      <c r="AF1405" t="s">
        <v>239</v>
      </c>
      <c r="AG1405" t="s">
        <v>956</v>
      </c>
      <c r="AH1405" s="8">
        <v>43405</v>
      </c>
      <c r="AI1405">
        <v>18</v>
      </c>
      <c r="AJ1405">
        <v>2</v>
      </c>
      <c r="AK1405" s="53">
        <v>0.65972222222222221</v>
      </c>
      <c r="AL1405" s="8">
        <v>43414</v>
      </c>
      <c r="AM1405" s="53">
        <v>0.84027777777777779</v>
      </c>
      <c r="AO1405">
        <v>6</v>
      </c>
      <c r="AP1405">
        <v>25</v>
      </c>
      <c r="AQ1405" s="8">
        <v>43414</v>
      </c>
      <c r="AR1405" s="53">
        <v>0.84027777777777779</v>
      </c>
      <c r="AS1405" s="8">
        <v>43468</v>
      </c>
      <c r="AT1405" s="53">
        <v>0.83333333333333337</v>
      </c>
      <c r="AV1405" s="8">
        <v>43468</v>
      </c>
      <c r="AW1405">
        <v>0</v>
      </c>
    </row>
    <row r="1406" spans="1:49" x14ac:dyDescent="0.25">
      <c r="A1406">
        <v>27</v>
      </c>
      <c r="B1406" t="s">
        <v>230</v>
      </c>
      <c r="C1406" t="s">
        <v>58</v>
      </c>
      <c r="D1406">
        <v>3.1989999999999998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0.40554398148148146</v>
      </c>
      <c r="N1406">
        <v>0.29323670000000002</v>
      </c>
      <c r="O1406">
        <v>3.004</v>
      </c>
      <c r="Q1406" s="18">
        <v>0.33640046296296294</v>
      </c>
      <c r="R1406">
        <v>0.34326990000000002</v>
      </c>
      <c r="W1406" s="1" t="s">
        <v>448</v>
      </c>
      <c r="AB1406" t="s">
        <v>84</v>
      </c>
      <c r="AC1406" t="s">
        <v>893</v>
      </c>
    </row>
    <row r="1407" spans="1:49" x14ac:dyDescent="0.25">
      <c r="A1407">
        <v>28</v>
      </c>
      <c r="B1407" t="s">
        <v>230</v>
      </c>
      <c r="C1407" t="s">
        <v>58</v>
      </c>
      <c r="D1407">
        <v>6.335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0.40633101851851849</v>
      </c>
      <c r="N1407">
        <v>0.1046873</v>
      </c>
      <c r="O1407">
        <v>6.2770000000000001</v>
      </c>
      <c r="Q1407" s="18">
        <v>0.33731481481481485</v>
      </c>
      <c r="R1407" s="19">
        <v>6.5048990000000001E-2</v>
      </c>
      <c r="S1407" s="74">
        <v>6.2359999999999998</v>
      </c>
      <c r="U1407" s="18">
        <v>0.55076388888888894</v>
      </c>
      <c r="V1407" s="19">
        <v>9.5899999999999999E-2</v>
      </c>
      <c r="W1407" s="1" t="s">
        <v>448</v>
      </c>
      <c r="AB1407" t="s">
        <v>85</v>
      </c>
      <c r="AC1407" t="s">
        <v>894</v>
      </c>
      <c r="AF1407" t="s">
        <v>144</v>
      </c>
    </row>
    <row r="1408" spans="1:49" x14ac:dyDescent="0.25">
      <c r="A1408">
        <v>29</v>
      </c>
      <c r="B1408" t="s">
        <v>230</v>
      </c>
      <c r="C1408" t="s">
        <v>58</v>
      </c>
      <c r="D1408">
        <v>4.9560000000000004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0.42140046296296302</v>
      </c>
      <c r="N1408">
        <v>6.5354400000000007E-2</v>
      </c>
      <c r="O1408">
        <v>4.8259999999999996</v>
      </c>
      <c r="Q1408" s="18">
        <v>0.33805555555555555</v>
      </c>
      <c r="R1408" s="19">
        <v>5.4599979999999999E-2</v>
      </c>
      <c r="W1408" s="1" t="s">
        <v>448</v>
      </c>
      <c r="AB1408" t="s">
        <v>84</v>
      </c>
      <c r="AC1408" t="s">
        <v>895</v>
      </c>
    </row>
    <row r="1409" spans="1:49" x14ac:dyDescent="0.25">
      <c r="A1409">
        <v>30</v>
      </c>
      <c r="B1409" t="s">
        <v>230</v>
      </c>
      <c r="C1409" t="s">
        <v>59</v>
      </c>
      <c r="D1409">
        <v>6.29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0.42226851851851849</v>
      </c>
      <c r="N1409">
        <v>0.44820719999999997</v>
      </c>
      <c r="O1409">
        <v>6.0780000000000003</v>
      </c>
      <c r="Q1409" s="18">
        <v>0.33901620370370367</v>
      </c>
      <c r="R1409">
        <v>0.40821469999999999</v>
      </c>
      <c r="W1409" s="1" t="s">
        <v>448</v>
      </c>
      <c r="AB1409" t="s">
        <v>86</v>
      </c>
      <c r="AC1409" t="s">
        <v>896</v>
      </c>
      <c r="AF1409" t="s">
        <v>132</v>
      </c>
    </row>
    <row r="1410" spans="1:49" x14ac:dyDescent="0.25">
      <c r="A1410">
        <v>31</v>
      </c>
      <c r="B1410" t="s">
        <v>230</v>
      </c>
      <c r="C1410" t="s">
        <v>58</v>
      </c>
      <c r="D1410">
        <v>5.0940000000000003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0.42311342592592593</v>
      </c>
      <c r="N1410">
        <v>0.4677211</v>
      </c>
      <c r="O1410">
        <v>4.9800000000000004</v>
      </c>
      <c r="Q1410" s="18">
        <v>0.33987268518518521</v>
      </c>
      <c r="R1410">
        <v>0.40302660000000001</v>
      </c>
      <c r="W1410" s="1" t="s">
        <v>448</v>
      </c>
      <c r="AB1410" t="s">
        <v>86</v>
      </c>
      <c r="AC1410" t="s">
        <v>897</v>
      </c>
      <c r="AF1410" t="s">
        <v>241</v>
      </c>
    </row>
    <row r="1411" spans="1:49" x14ac:dyDescent="0.25">
      <c r="A1411">
        <v>32</v>
      </c>
      <c r="B1411" t="s">
        <v>230</v>
      </c>
      <c r="C1411" t="s">
        <v>58</v>
      </c>
      <c r="D1411">
        <v>7.0910000000000002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0.42403935185185188</v>
      </c>
      <c r="N1411" s="19">
        <v>7.5241970000000005E-2</v>
      </c>
      <c r="O1411">
        <v>6.9480000000000004</v>
      </c>
      <c r="Q1411" s="18">
        <v>0.34074074074074073</v>
      </c>
      <c r="R1411" s="19">
        <v>4.8560180000000001E-2</v>
      </c>
      <c r="W1411" s="1" t="s">
        <v>448</v>
      </c>
      <c r="AB1411" t="s">
        <v>84</v>
      </c>
      <c r="AC1411" t="s">
        <v>898</v>
      </c>
    </row>
    <row r="1412" spans="1:49" x14ac:dyDescent="0.25">
      <c r="A1412">
        <v>33</v>
      </c>
      <c r="B1412" t="s">
        <v>230</v>
      </c>
      <c r="C1412" t="s">
        <v>201</v>
      </c>
      <c r="D1412">
        <v>6.31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0.42482638888888885</v>
      </c>
      <c r="N1412" s="19">
        <v>8.0279370000000003E-2</v>
      </c>
      <c r="O1412">
        <v>5.915</v>
      </c>
      <c r="Q1412" s="18">
        <v>0.34144675925925921</v>
      </c>
      <c r="R1412" s="19">
        <v>5.0249960000000003E-2</v>
      </c>
      <c r="S1412" s="74">
        <v>5.8630000000000004</v>
      </c>
      <c r="U1412" s="18">
        <v>0.55172453703703705</v>
      </c>
      <c r="V1412" s="19">
        <v>5.8500000000000003E-2</v>
      </c>
      <c r="W1412" s="1" t="s">
        <v>448</v>
      </c>
      <c r="AB1412" t="s">
        <v>85</v>
      </c>
      <c r="AC1412" t="s">
        <v>899</v>
      </c>
      <c r="AD1412" s="8">
        <v>43423</v>
      </c>
      <c r="AE1412" s="83">
        <f>AD1412-I1412</f>
        <v>70</v>
      </c>
      <c r="AF1412" t="s">
        <v>302</v>
      </c>
      <c r="AG1412" t="s">
        <v>956</v>
      </c>
      <c r="AH1412" s="8">
        <v>43423</v>
      </c>
      <c r="AI1412">
        <v>5</v>
      </c>
      <c r="AJ1412">
        <v>1</v>
      </c>
      <c r="AK1412" s="53">
        <v>0.47222222222222227</v>
      </c>
      <c r="AL1412" s="8">
        <v>43435</v>
      </c>
      <c r="AM1412" s="53">
        <v>0.83333333333333337</v>
      </c>
      <c r="AO1412">
        <v>3</v>
      </c>
      <c r="AP1412">
        <v>6</v>
      </c>
      <c r="AQ1412" s="8">
        <v>43435</v>
      </c>
      <c r="AR1412" s="53">
        <v>0.83333333333333337</v>
      </c>
      <c r="AS1412" s="8">
        <v>43523</v>
      </c>
      <c r="AT1412" s="53">
        <v>0.875</v>
      </c>
      <c r="AV1412" s="8">
        <v>43523</v>
      </c>
      <c r="AW1412">
        <v>0</v>
      </c>
    </row>
    <row r="1413" spans="1:49" x14ac:dyDescent="0.25">
      <c r="A1413">
        <v>34</v>
      </c>
      <c r="B1413" t="s">
        <v>230</v>
      </c>
      <c r="C1413" t="s">
        <v>58</v>
      </c>
      <c r="D1413">
        <v>4.8019999999999996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0.42570601851851847</v>
      </c>
      <c r="N1413">
        <v>0.20023340000000001</v>
      </c>
      <c r="O1413">
        <v>3.06</v>
      </c>
      <c r="Q1413" s="18">
        <v>0.34219907407407407</v>
      </c>
      <c r="R1413" s="19">
        <v>9.9212590000000003E-2</v>
      </c>
      <c r="W1413" s="1" t="s">
        <v>448</v>
      </c>
      <c r="AB1413" t="s">
        <v>84</v>
      </c>
      <c r="AC1413" t="s">
        <v>900</v>
      </c>
    </row>
    <row r="1414" spans="1:49" x14ac:dyDescent="0.25">
      <c r="A1414">
        <v>35</v>
      </c>
      <c r="B1414" t="s">
        <v>230</v>
      </c>
      <c r="C1414" t="s">
        <v>201</v>
      </c>
      <c r="D1414">
        <v>8.8569999999999993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0.42670138888888887</v>
      </c>
      <c r="N1414" s="19">
        <v>6.3372339999999999E-2</v>
      </c>
      <c r="O1414">
        <v>8.5640000000000001</v>
      </c>
      <c r="Q1414" s="18">
        <v>0.3430555555555555</v>
      </c>
      <c r="R1414" s="19">
        <v>6.8668549999999995E-2</v>
      </c>
      <c r="S1414" s="74">
        <v>8.4890000000000008</v>
      </c>
      <c r="U1414" s="18">
        <v>0.55261574074074071</v>
      </c>
      <c r="V1414" s="19">
        <v>9.3899999999999997E-2</v>
      </c>
      <c r="W1414" s="1" t="s">
        <v>448</v>
      </c>
      <c r="AB1414" t="s">
        <v>85</v>
      </c>
      <c r="AC1414" t="s">
        <v>901</v>
      </c>
      <c r="AF1414" t="s">
        <v>177</v>
      </c>
    </row>
    <row r="1415" spans="1:49" x14ac:dyDescent="0.25">
      <c r="A1415">
        <v>36</v>
      </c>
      <c r="B1415" t="s">
        <v>230</v>
      </c>
      <c r="C1415" t="s">
        <v>201</v>
      </c>
      <c r="D1415">
        <v>5.742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0.42751157407407409</v>
      </c>
      <c r="N1415">
        <v>0.42643259999999999</v>
      </c>
      <c r="O1415">
        <v>5.556</v>
      </c>
      <c r="Q1415" s="18">
        <v>0.34406249999999999</v>
      </c>
      <c r="R1415">
        <v>0.39896949999999998</v>
      </c>
      <c r="W1415" s="1" t="s">
        <v>448</v>
      </c>
      <c r="AB1415" t="s">
        <v>86</v>
      </c>
      <c r="AC1415" t="s">
        <v>902</v>
      </c>
      <c r="AF1415" t="s">
        <v>179</v>
      </c>
    </row>
    <row r="1416" spans="1:49" x14ac:dyDescent="0.25">
      <c r="A1416">
        <v>37</v>
      </c>
      <c r="B1416" t="s">
        <v>230</v>
      </c>
      <c r="C1416" t="s">
        <v>201</v>
      </c>
      <c r="D1416">
        <v>5.6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0.4284722222222222</v>
      </c>
      <c r="N1416">
        <v>4.5570199999999998E-2</v>
      </c>
      <c r="O1416">
        <v>5.2880000000000003</v>
      </c>
      <c r="Q1416" s="18">
        <v>0.34491898148148148</v>
      </c>
      <c r="R1416" s="19">
        <v>3.8742060000000002E-2</v>
      </c>
      <c r="S1416" s="74">
        <v>5.2290000000000001</v>
      </c>
      <c r="U1416" s="18">
        <v>0.55350694444444448</v>
      </c>
      <c r="V1416" s="19">
        <v>3.9300000000000002E-2</v>
      </c>
      <c r="W1416" s="1" t="s">
        <v>448</v>
      </c>
      <c r="AB1416" t="s">
        <v>85</v>
      </c>
      <c r="AC1416" t="s">
        <v>903</v>
      </c>
      <c r="AF1416" t="s">
        <v>129</v>
      </c>
    </row>
    <row r="1417" spans="1:49" x14ac:dyDescent="0.25">
      <c r="A1417">
        <v>38</v>
      </c>
      <c r="B1417" t="s">
        <v>230</v>
      </c>
      <c r="C1417" t="s">
        <v>201</v>
      </c>
      <c r="D1417">
        <v>5.4820000000000002</v>
      </c>
      <c r="G1417" s="1" t="s">
        <v>187</v>
      </c>
      <c r="H1417" s="1" t="s">
        <v>82</v>
      </c>
      <c r="I1417" s="1" t="s">
        <v>72</v>
      </c>
      <c r="J1417">
        <v>11</v>
      </c>
      <c r="K1417" t="s">
        <v>60</v>
      </c>
      <c r="L1417">
        <v>7000</v>
      </c>
      <c r="M1417" s="18">
        <v>0.42921296296296302</v>
      </c>
      <c r="N1417" s="19">
        <v>7.0874580000000006E-2</v>
      </c>
      <c r="O1417">
        <v>5.4269999999999996</v>
      </c>
      <c r="Q1417" s="18">
        <v>0.34590277777777773</v>
      </c>
      <c r="R1417" s="19">
        <v>3.3787589999999999E-2</v>
      </c>
      <c r="W1417" s="1" t="s">
        <v>448</v>
      </c>
      <c r="X1417" s="8">
        <v>43521</v>
      </c>
      <c r="AB1417" t="s">
        <v>86</v>
      </c>
      <c r="AC1417" t="s">
        <v>904</v>
      </c>
      <c r="AD1417" s="8">
        <v>43588</v>
      </c>
      <c r="AE1417" s="84">
        <f>AD1417-X1417</f>
        <v>67</v>
      </c>
      <c r="AF1417" t="s">
        <v>244</v>
      </c>
      <c r="AG1417" t="s">
        <v>956</v>
      </c>
      <c r="AN1417" t="s">
        <v>1765</v>
      </c>
      <c r="AV1417" s="8">
        <v>43588</v>
      </c>
      <c r="AW1417">
        <v>1</v>
      </c>
    </row>
    <row r="1418" spans="1:49" x14ac:dyDescent="0.25">
      <c r="A1418">
        <v>39</v>
      </c>
      <c r="B1418" t="s">
        <v>230</v>
      </c>
      <c r="C1418" t="s">
        <v>201</v>
      </c>
      <c r="D1418">
        <v>5.2889999999999997</v>
      </c>
      <c r="G1418" s="1" t="s">
        <v>187</v>
      </c>
      <c r="H1418" s="1" t="s">
        <v>82</v>
      </c>
      <c r="I1418" s="1" t="s">
        <v>72</v>
      </c>
      <c r="J1418">
        <v>11</v>
      </c>
      <c r="K1418" t="s">
        <v>60</v>
      </c>
      <c r="L1418">
        <v>7000</v>
      </c>
      <c r="M1418" s="18">
        <v>0.43001157407407403</v>
      </c>
      <c r="N1418" s="19">
        <v>6.8999539999999998E-2</v>
      </c>
      <c r="O1418">
        <v>5.21</v>
      </c>
      <c r="Q1418" s="18">
        <v>0.34660879629629626</v>
      </c>
      <c r="R1418">
        <v>3.2843499999999998E-2</v>
      </c>
      <c r="W1418" s="1" t="s">
        <v>448</v>
      </c>
      <c r="AB1418" t="s">
        <v>84</v>
      </c>
      <c r="AC1418" t="s">
        <v>905</v>
      </c>
    </row>
    <row r="1419" spans="1:49" x14ac:dyDescent="0.25">
      <c r="A1419">
        <v>40</v>
      </c>
      <c r="B1419" t="s">
        <v>230</v>
      </c>
      <c r="C1419" t="s">
        <v>58</v>
      </c>
      <c r="D1419">
        <v>6.351</v>
      </c>
      <c r="G1419" s="1" t="s">
        <v>187</v>
      </c>
      <c r="H1419" s="1" t="s">
        <v>82</v>
      </c>
      <c r="I1419" s="1" t="s">
        <v>72</v>
      </c>
      <c r="J1419">
        <v>11</v>
      </c>
      <c r="K1419" t="s">
        <v>60</v>
      </c>
      <c r="L1419">
        <v>7000</v>
      </c>
      <c r="M1419" s="18">
        <v>0.43077546296296299</v>
      </c>
      <c r="N1419">
        <v>1.0026040000000001</v>
      </c>
      <c r="O1419">
        <v>6.0389999999999997</v>
      </c>
      <c r="Q1419" s="18">
        <v>0.34770833333333334</v>
      </c>
      <c r="R1419">
        <v>1.0704009999999999</v>
      </c>
      <c r="S1419" s="74">
        <v>5.7409999999999997</v>
      </c>
      <c r="U1419" s="18">
        <v>0.55423611111111104</v>
      </c>
      <c r="V1419">
        <v>1.3159259999999999</v>
      </c>
      <c r="W1419" s="1" t="s">
        <v>448</v>
      </c>
      <c r="AB1419" t="s">
        <v>85</v>
      </c>
      <c r="AC1419" t="s">
        <v>906</v>
      </c>
      <c r="AF1419" t="s">
        <v>176</v>
      </c>
    </row>
    <row r="1420" spans="1:49" x14ac:dyDescent="0.25">
      <c r="A1420">
        <v>41</v>
      </c>
      <c r="B1420" t="s">
        <v>230</v>
      </c>
      <c r="C1420" t="s">
        <v>58</v>
      </c>
      <c r="D1420">
        <v>7.6289999999999996</v>
      </c>
      <c r="G1420" s="1" t="s">
        <v>187</v>
      </c>
      <c r="H1420" s="1" t="s">
        <v>82</v>
      </c>
      <c r="I1420" s="1" t="s">
        <v>72</v>
      </c>
      <c r="J1420">
        <v>11</v>
      </c>
      <c r="K1420" t="s">
        <v>60</v>
      </c>
      <c r="L1420">
        <v>7000</v>
      </c>
      <c r="M1420" s="18">
        <v>0.43174768518518519</v>
      </c>
      <c r="N1420" s="19">
        <v>4.4657259999999997E-2</v>
      </c>
      <c r="O1420">
        <v>7.5119999999999996</v>
      </c>
      <c r="Q1420" s="18">
        <v>0.34865740740740742</v>
      </c>
      <c r="R1420" s="19">
        <v>7.9215530000000006E-2</v>
      </c>
      <c r="W1420" s="1" t="s">
        <v>448</v>
      </c>
      <c r="AB1420" t="s">
        <v>84</v>
      </c>
      <c r="AC1420" t="s">
        <v>907</v>
      </c>
    </row>
    <row r="1421" spans="1:49" x14ac:dyDescent="0.25">
      <c r="A1421">
        <v>42</v>
      </c>
      <c r="B1421" t="s">
        <v>230</v>
      </c>
      <c r="C1421" t="s">
        <v>201</v>
      </c>
      <c r="D1421">
        <v>8.1120000000000001</v>
      </c>
      <c r="G1421" s="1" t="s">
        <v>187</v>
      </c>
      <c r="H1421" s="1" t="s">
        <v>82</v>
      </c>
      <c r="I1421" s="1" t="s">
        <v>72</v>
      </c>
      <c r="J1421">
        <v>11</v>
      </c>
      <c r="K1421" t="s">
        <v>60</v>
      </c>
      <c r="L1421">
        <v>7000</v>
      </c>
      <c r="M1421" s="18">
        <v>0.43245370370370373</v>
      </c>
      <c r="N1421" s="19">
        <v>6.3304849999999996E-2</v>
      </c>
      <c r="O1421">
        <v>7.7240000000000002</v>
      </c>
      <c r="Q1421" s="18">
        <v>0.34936342592592595</v>
      </c>
      <c r="R1421">
        <v>8.9052099999999995E-2</v>
      </c>
      <c r="S1421" s="74">
        <v>7.6689999999999996</v>
      </c>
      <c r="U1421" s="18">
        <v>0.55517361111111108</v>
      </c>
      <c r="V1421" s="19">
        <v>8.7099999999999997E-2</v>
      </c>
      <c r="W1421" s="1" t="s">
        <v>448</v>
      </c>
      <c r="AB1421" t="s">
        <v>85</v>
      </c>
      <c r="AC1421" t="s">
        <v>908</v>
      </c>
      <c r="AD1421" s="8">
        <v>43427</v>
      </c>
      <c r="AE1421" s="83">
        <f>AD1421-I1421</f>
        <v>74</v>
      </c>
      <c r="AF1421" t="s">
        <v>151</v>
      </c>
      <c r="AG1421" t="s">
        <v>956</v>
      </c>
      <c r="AN1421" t="s">
        <v>1796</v>
      </c>
      <c r="AV1421" s="8">
        <v>43427</v>
      </c>
      <c r="AW1421">
        <v>1</v>
      </c>
    </row>
    <row r="1422" spans="1:49" x14ac:dyDescent="0.25">
      <c r="A1422">
        <v>43</v>
      </c>
      <c r="B1422" t="s">
        <v>230</v>
      </c>
      <c r="C1422" t="s">
        <v>58</v>
      </c>
      <c r="D1422">
        <v>7.4859999999999998</v>
      </c>
      <c r="G1422" s="1" t="s">
        <v>187</v>
      </c>
      <c r="H1422" s="1" t="s">
        <v>82</v>
      </c>
      <c r="I1422" s="1" t="s">
        <v>72</v>
      </c>
      <c r="J1422">
        <v>11</v>
      </c>
      <c r="K1422" t="s">
        <v>60</v>
      </c>
      <c r="L1422">
        <v>7000</v>
      </c>
      <c r="M1422" s="18">
        <v>0.43322916666666672</v>
      </c>
      <c r="N1422" s="19">
        <v>7.7747960000000005E-2</v>
      </c>
      <c r="O1422">
        <v>7.1950000000000003</v>
      </c>
      <c r="Q1422" s="18">
        <v>0.35009259259259262</v>
      </c>
      <c r="R1422" s="19">
        <v>3.3034819999999999E-2</v>
      </c>
      <c r="W1422" s="1" t="s">
        <v>448</v>
      </c>
      <c r="X1422" s="8">
        <v>43521</v>
      </c>
      <c r="AB1422" t="s">
        <v>86</v>
      </c>
      <c r="AC1422" t="s">
        <v>909</v>
      </c>
      <c r="AD1422" s="8">
        <v>43583</v>
      </c>
      <c r="AE1422" s="84">
        <f>AD1422-X1422</f>
        <v>62</v>
      </c>
      <c r="AF1422" t="s">
        <v>156</v>
      </c>
      <c r="AG1422" t="s">
        <v>956</v>
      </c>
      <c r="AN1422" t="s">
        <v>1701</v>
      </c>
      <c r="AV1422" s="8">
        <v>43583</v>
      </c>
      <c r="AW1422">
        <v>0</v>
      </c>
    </row>
    <row r="1423" spans="1:49" x14ac:dyDescent="0.25">
      <c r="A1423">
        <v>44</v>
      </c>
      <c r="B1423" t="s">
        <v>230</v>
      </c>
      <c r="C1423" t="s">
        <v>58</v>
      </c>
      <c r="D1423">
        <v>7.1859999999999999</v>
      </c>
      <c r="G1423" s="1" t="s">
        <v>187</v>
      </c>
      <c r="H1423" s="1" t="s">
        <v>82</v>
      </c>
      <c r="I1423" s="1" t="s">
        <v>72</v>
      </c>
      <c r="J1423">
        <v>11</v>
      </c>
      <c r="K1423" t="s">
        <v>60</v>
      </c>
      <c r="L1423">
        <v>7000</v>
      </c>
      <c r="M1423" s="18">
        <v>0.43412037037037038</v>
      </c>
      <c r="N1423" s="19">
        <v>9.6424140000000005E-2</v>
      </c>
      <c r="O1423">
        <v>6.9249999999999998</v>
      </c>
      <c r="Q1423" s="18">
        <v>0.35091435185185182</v>
      </c>
      <c r="R1423" s="19">
        <v>8.4707229999999994E-2</v>
      </c>
      <c r="W1423" s="1" t="s">
        <v>448</v>
      </c>
      <c r="AB1423" t="s">
        <v>84</v>
      </c>
      <c r="AC1423" t="s">
        <v>910</v>
      </c>
    </row>
    <row r="1424" spans="1:49" x14ac:dyDescent="0.25">
      <c r="A1424">
        <v>45</v>
      </c>
      <c r="B1424" t="s">
        <v>230</v>
      </c>
      <c r="C1424" t="s">
        <v>58</v>
      </c>
      <c r="D1424">
        <v>7.4470000000000001</v>
      </c>
      <c r="G1424" s="1" t="s">
        <v>187</v>
      </c>
      <c r="H1424" s="1" t="s">
        <v>82</v>
      </c>
      <c r="I1424" s="1" t="s">
        <v>72</v>
      </c>
      <c r="J1424">
        <v>11</v>
      </c>
      <c r="K1424" t="s">
        <v>60</v>
      </c>
      <c r="L1424">
        <v>7000</v>
      </c>
      <c r="M1424" s="18">
        <v>0.43494212962962964</v>
      </c>
      <c r="N1424">
        <v>0.82364400000000004</v>
      </c>
      <c r="O1424">
        <v>6.9390000000000001</v>
      </c>
      <c r="Q1424" s="18">
        <v>0.35181712962962958</v>
      </c>
      <c r="R1424">
        <v>0.73800909999999997</v>
      </c>
      <c r="W1424" s="1" t="s">
        <v>448</v>
      </c>
      <c r="AB1424" t="s">
        <v>84</v>
      </c>
      <c r="AC1424" t="s">
        <v>911</v>
      </c>
    </row>
    <row r="1425" spans="1:49" x14ac:dyDescent="0.25">
      <c r="A1425">
        <v>46</v>
      </c>
      <c r="B1425" t="s">
        <v>230</v>
      </c>
      <c r="C1425" t="s">
        <v>608</v>
      </c>
      <c r="G1425" s="1" t="s">
        <v>187</v>
      </c>
      <c r="H1425" s="1" t="s">
        <v>82</v>
      </c>
      <c r="I1425" s="1" t="s">
        <v>72</v>
      </c>
      <c r="J1425">
        <v>11</v>
      </c>
      <c r="K1425" t="s">
        <v>60</v>
      </c>
      <c r="L1425">
        <v>7000</v>
      </c>
      <c r="M1425" s="18">
        <v>0.43593750000000003</v>
      </c>
      <c r="N1425" s="19">
        <v>7.2502199999999999E-3</v>
      </c>
      <c r="Q1425" s="18">
        <v>0.35274305555555552</v>
      </c>
      <c r="R1425" s="19">
        <v>6.5902249999999999E-3</v>
      </c>
      <c r="U1425" s="18">
        <v>0.55593749999999997</v>
      </c>
      <c r="V1425" s="19">
        <v>5.8700000000000002E-3</v>
      </c>
      <c r="W1425" s="1" t="s">
        <v>448</v>
      </c>
    </row>
    <row r="1426" spans="1:49" x14ac:dyDescent="0.25">
      <c r="A1426">
        <v>47</v>
      </c>
      <c r="B1426" t="s">
        <v>230</v>
      </c>
      <c r="C1426" t="s">
        <v>608</v>
      </c>
      <c r="E1426" s="1" t="s">
        <v>821</v>
      </c>
      <c r="G1426" s="1" t="s">
        <v>187</v>
      </c>
      <c r="H1426" s="1" t="s">
        <v>82</v>
      </c>
      <c r="I1426" s="1" t="s">
        <v>72</v>
      </c>
      <c r="J1426">
        <v>11</v>
      </c>
      <c r="K1426" t="s">
        <v>60</v>
      </c>
      <c r="L1426">
        <v>7000</v>
      </c>
      <c r="M1426" s="18">
        <v>0.43659722222222225</v>
      </c>
      <c r="N1426" s="19">
        <v>9.0470129999999996E-3</v>
      </c>
      <c r="P1426" s="53">
        <v>0.59583333333333333</v>
      </c>
      <c r="Q1426" s="18">
        <v>0.35337962962962965</v>
      </c>
      <c r="R1426" s="19">
        <v>7.8548769999999997E-3</v>
      </c>
      <c r="T1426" s="53">
        <v>0.44027777777777777</v>
      </c>
      <c r="U1426" s="18">
        <v>0.55693287037037031</v>
      </c>
      <c r="V1426" s="19">
        <v>6.7499999999999999E-3</v>
      </c>
      <c r="W1426" s="1" t="s">
        <v>448</v>
      </c>
    </row>
    <row r="1427" spans="1:49" x14ac:dyDescent="0.25">
      <c r="A1427">
        <v>1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202</v>
      </c>
      <c r="W1427" s="1" t="s">
        <v>197</v>
      </c>
      <c r="AB1427" t="s">
        <v>85</v>
      </c>
      <c r="AC1427" t="str">
        <f>"A2-7"&amp;AB1427&amp;"-"&amp;AF1427</f>
        <v>A2-7RT-A1</v>
      </c>
      <c r="AD1427" s="8">
        <v>43403</v>
      </c>
      <c r="AE1427" s="83">
        <f>AD1427-I1427</f>
        <v>54</v>
      </c>
      <c r="AF1427" t="s">
        <v>247</v>
      </c>
      <c r="AG1427" t="s">
        <v>956</v>
      </c>
      <c r="AN1427" t="s">
        <v>1765</v>
      </c>
      <c r="AV1427" s="8">
        <v>43403</v>
      </c>
      <c r="AW1427">
        <v>1</v>
      </c>
    </row>
    <row r="1428" spans="1:49" x14ac:dyDescent="0.25">
      <c r="A1428">
        <v>2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202</v>
      </c>
      <c r="W1428" s="1" t="s">
        <v>197</v>
      </c>
      <c r="AB1428" t="s">
        <v>85</v>
      </c>
      <c r="AC1428" t="str">
        <f>"A2-7"&amp;AB1428&amp;"-"&amp;AF1428</f>
        <v>A2-7RT-A2</v>
      </c>
      <c r="AF1428" t="s">
        <v>120</v>
      </c>
    </row>
    <row r="1429" spans="1:49" x14ac:dyDescent="0.25">
      <c r="A1429">
        <v>1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202</v>
      </c>
      <c r="W1429" s="1" t="s">
        <v>197</v>
      </c>
      <c r="X1429" s="8">
        <v>43517</v>
      </c>
      <c r="AB1429" t="s">
        <v>86</v>
      </c>
      <c r="AC1429" t="str">
        <f>"A2-7"&amp;AB1429&amp;"-"&amp;AF1429</f>
        <v>A2-7SO-A1</v>
      </c>
      <c r="AD1429" s="8">
        <v>43580</v>
      </c>
      <c r="AE1429" s="84">
        <v>63</v>
      </c>
      <c r="AF1429" t="s">
        <v>247</v>
      </c>
      <c r="AG1429" t="s">
        <v>956</v>
      </c>
      <c r="AN1429" t="s">
        <v>1808</v>
      </c>
      <c r="AV1429" s="8">
        <v>43584</v>
      </c>
      <c r="AW1429">
        <v>0</v>
      </c>
    </row>
    <row r="1430" spans="1:49" x14ac:dyDescent="0.25">
      <c r="A1430">
        <v>2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202</v>
      </c>
      <c r="W1430" s="1" t="s">
        <v>197</v>
      </c>
      <c r="X1430" s="8">
        <v>43517</v>
      </c>
      <c r="AB1430" t="s">
        <v>86</v>
      </c>
      <c r="AC1430" t="str">
        <f>"A2-7"&amp;AB1430&amp;"-"&amp;AF1430</f>
        <v>A2-7SO-A2</v>
      </c>
      <c r="AD1430" s="8">
        <v>43565</v>
      </c>
      <c r="AE1430" s="84">
        <v>48</v>
      </c>
      <c r="AF1430" t="s">
        <v>120</v>
      </c>
      <c r="AG1430" t="s">
        <v>956</v>
      </c>
      <c r="AH1430" s="8">
        <v>43566</v>
      </c>
      <c r="AI1430">
        <v>22</v>
      </c>
      <c r="AJ1430">
        <v>1</v>
      </c>
      <c r="AK1430" s="53">
        <v>0.94097222222222221</v>
      </c>
      <c r="AL1430" s="8">
        <v>43577</v>
      </c>
      <c r="AM1430" s="53">
        <v>0.90972222222222221</v>
      </c>
      <c r="AN1430" t="s">
        <v>1895</v>
      </c>
      <c r="AU1430" t="s">
        <v>1812</v>
      </c>
      <c r="AV1430" s="8">
        <v>43605</v>
      </c>
      <c r="AW1430">
        <v>0</v>
      </c>
    </row>
    <row r="1431" spans="1:49" x14ac:dyDescent="0.25">
      <c r="A1431">
        <v>1</v>
      </c>
      <c r="C1431" t="s">
        <v>59</v>
      </c>
      <c r="G1431" s="1" t="s">
        <v>87</v>
      </c>
      <c r="I1431" s="1" t="s">
        <v>68</v>
      </c>
      <c r="J1431">
        <v>22</v>
      </c>
      <c r="K1431" t="s">
        <v>60</v>
      </c>
      <c r="W1431" s="1" t="s">
        <v>197</v>
      </c>
      <c r="AB1431" t="s">
        <v>84</v>
      </c>
      <c r="AC1431" t="s">
        <v>912</v>
      </c>
    </row>
    <row r="1432" spans="1:49" x14ac:dyDescent="0.25">
      <c r="A1432">
        <v>2</v>
      </c>
      <c r="C1432" t="s">
        <v>59</v>
      </c>
      <c r="G1432" s="1" t="s">
        <v>87</v>
      </c>
      <c r="I1432" s="1" t="s">
        <v>68</v>
      </c>
      <c r="J1432">
        <v>22</v>
      </c>
      <c r="K1432" t="s">
        <v>60</v>
      </c>
      <c r="W1432" s="1" t="s">
        <v>197</v>
      </c>
      <c r="AB1432" t="s">
        <v>84</v>
      </c>
      <c r="AC1432" t="s">
        <v>913</v>
      </c>
    </row>
    <row r="1433" spans="1:49" x14ac:dyDescent="0.25">
      <c r="A1433">
        <v>3</v>
      </c>
      <c r="C1433" t="s">
        <v>59</v>
      </c>
      <c r="G1433" s="1" t="s">
        <v>87</v>
      </c>
      <c r="I1433" s="1" t="s">
        <v>68</v>
      </c>
      <c r="J1433">
        <v>22</v>
      </c>
      <c r="K1433" t="s">
        <v>60</v>
      </c>
      <c r="W1433" s="1" t="s">
        <v>197</v>
      </c>
      <c r="AB1433" t="s">
        <v>85</v>
      </c>
      <c r="AC1433" t="str">
        <f t="shared" ref="AC1433:AC1438" si="26">"A2-7"&amp;AB1433&amp;"-"&amp;AF1433</f>
        <v>A2-7RT-A3</v>
      </c>
      <c r="AF1433" t="s">
        <v>245</v>
      </c>
    </row>
    <row r="1434" spans="1:49" x14ac:dyDescent="0.25">
      <c r="A1434">
        <v>4</v>
      </c>
      <c r="C1434" t="s">
        <v>59</v>
      </c>
      <c r="G1434" s="1" t="s">
        <v>87</v>
      </c>
      <c r="I1434" s="1" t="s">
        <v>68</v>
      </c>
      <c r="J1434">
        <v>22</v>
      </c>
      <c r="K1434" t="s">
        <v>60</v>
      </c>
      <c r="W1434" s="1" t="s">
        <v>197</v>
      </c>
      <c r="AB1434" t="s">
        <v>85</v>
      </c>
      <c r="AC1434" t="str">
        <f t="shared" si="26"/>
        <v>A2-7RT-A4</v>
      </c>
      <c r="AF1434" t="s">
        <v>252</v>
      </c>
    </row>
    <row r="1435" spans="1:49" x14ac:dyDescent="0.25">
      <c r="A1435">
        <v>5</v>
      </c>
      <c r="C1435" t="s">
        <v>59</v>
      </c>
      <c r="G1435" s="1" t="s">
        <v>87</v>
      </c>
      <c r="I1435" s="1" t="s">
        <v>68</v>
      </c>
      <c r="J1435">
        <v>22</v>
      </c>
      <c r="K1435" t="s">
        <v>60</v>
      </c>
      <c r="W1435" s="1" t="s">
        <v>197</v>
      </c>
      <c r="AB1435" t="s">
        <v>85</v>
      </c>
      <c r="AC1435" t="str">
        <f t="shared" si="26"/>
        <v>A2-7RT-A5</v>
      </c>
      <c r="AF1435" t="s">
        <v>246</v>
      </c>
    </row>
    <row r="1436" spans="1:49" x14ac:dyDescent="0.25">
      <c r="A1436">
        <v>3</v>
      </c>
      <c r="C1436" t="s">
        <v>59</v>
      </c>
      <c r="G1436" s="1" t="s">
        <v>87</v>
      </c>
      <c r="I1436" s="1" t="s">
        <v>68</v>
      </c>
      <c r="J1436">
        <v>22</v>
      </c>
      <c r="K1436" t="s">
        <v>60</v>
      </c>
      <c r="W1436" s="1" t="s">
        <v>197</v>
      </c>
      <c r="X1436" s="8">
        <v>43517</v>
      </c>
      <c r="AB1436" t="s">
        <v>86</v>
      </c>
      <c r="AC1436" t="str">
        <f t="shared" si="26"/>
        <v>A2-7SO-A3</v>
      </c>
      <c r="AD1436" s="8">
        <v>43575</v>
      </c>
      <c r="AE1436" s="84">
        <v>58</v>
      </c>
      <c r="AF1436" t="s">
        <v>245</v>
      </c>
      <c r="AG1436" t="s">
        <v>956</v>
      </c>
      <c r="AH1436" s="8">
        <v>43590</v>
      </c>
      <c r="AI1436">
        <v>14</v>
      </c>
      <c r="AJ1436">
        <v>2</v>
      </c>
      <c r="AK1436" s="53">
        <v>0.63750000000000007</v>
      </c>
      <c r="AL1436" s="8">
        <v>43598</v>
      </c>
      <c r="AM1436" s="53">
        <v>0.68055555555555547</v>
      </c>
      <c r="AV1436" s="8">
        <v>43598</v>
      </c>
      <c r="AW1436">
        <v>0</v>
      </c>
    </row>
    <row r="1437" spans="1:49" x14ac:dyDescent="0.25">
      <c r="A1437">
        <v>4</v>
      </c>
      <c r="C1437" t="s">
        <v>59</v>
      </c>
      <c r="G1437" s="1" t="s">
        <v>87</v>
      </c>
      <c r="I1437" s="1" t="s">
        <v>68</v>
      </c>
      <c r="J1437">
        <v>22</v>
      </c>
      <c r="K1437" t="s">
        <v>60</v>
      </c>
      <c r="W1437" s="1" t="s">
        <v>197</v>
      </c>
      <c r="X1437" s="8">
        <v>43517</v>
      </c>
      <c r="AB1437" t="s">
        <v>86</v>
      </c>
      <c r="AC1437" t="str">
        <f t="shared" si="26"/>
        <v>A2-7SO-A4</v>
      </c>
      <c r="AD1437" s="8">
        <v>43584</v>
      </c>
      <c r="AE1437" s="84">
        <f>AD1437-X1437</f>
        <v>67</v>
      </c>
      <c r="AF1437" t="s">
        <v>252</v>
      </c>
      <c r="AG1437" t="s">
        <v>956</v>
      </c>
      <c r="AN1437" t="s">
        <v>1765</v>
      </c>
      <c r="AV1437" s="8">
        <v>43584</v>
      </c>
      <c r="AW1437">
        <v>1</v>
      </c>
    </row>
    <row r="1438" spans="1:49" x14ac:dyDescent="0.25">
      <c r="A1438">
        <v>5</v>
      </c>
      <c r="C1438" t="s">
        <v>59</v>
      </c>
      <c r="G1438" s="1" t="s">
        <v>87</v>
      </c>
      <c r="I1438" s="1" t="s">
        <v>68</v>
      </c>
      <c r="J1438">
        <v>22</v>
      </c>
      <c r="K1438" t="s">
        <v>60</v>
      </c>
      <c r="W1438" s="1" t="s">
        <v>197</v>
      </c>
      <c r="X1438" s="8">
        <v>43517</v>
      </c>
      <c r="AB1438" t="s">
        <v>86</v>
      </c>
      <c r="AC1438" t="str">
        <f t="shared" si="26"/>
        <v>A2-7SO-A5</v>
      </c>
      <c r="AD1438" s="8">
        <v>43587</v>
      </c>
      <c r="AE1438" s="84">
        <v>70</v>
      </c>
      <c r="AF1438" t="s">
        <v>246</v>
      </c>
      <c r="AG1438" t="s">
        <v>956</v>
      </c>
      <c r="AN1438" t="s">
        <v>1765</v>
      </c>
      <c r="AV1438" s="8">
        <v>43587</v>
      </c>
      <c r="AW1438">
        <v>1</v>
      </c>
    </row>
    <row r="1439" spans="1:49" x14ac:dyDescent="0.25">
      <c r="A1439">
        <v>3</v>
      </c>
      <c r="C1439" t="s">
        <v>59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914</v>
      </c>
    </row>
    <row r="1440" spans="1:49" x14ac:dyDescent="0.25">
      <c r="A1440">
        <v>4</v>
      </c>
      <c r="C1440" t="s">
        <v>59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915</v>
      </c>
    </row>
    <row r="1441" spans="1:49" x14ac:dyDescent="0.25">
      <c r="A1441">
        <v>6</v>
      </c>
      <c r="C1441" t="s">
        <v>59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>"A2-7"&amp;AB1441&amp;"-"&amp;AF1441</f>
        <v>A2-7RT-A6</v>
      </c>
      <c r="AD1441" s="8">
        <v>43413</v>
      </c>
      <c r="AE1441" s="83">
        <f>AD1441-I1441</f>
        <v>64</v>
      </c>
      <c r="AF1441" t="s">
        <v>244</v>
      </c>
      <c r="AG1441" t="s">
        <v>956</v>
      </c>
      <c r="AH1441" s="8">
        <v>43413</v>
      </c>
      <c r="AI1441">
        <v>31</v>
      </c>
      <c r="AJ1441">
        <v>2</v>
      </c>
      <c r="AK1441" s="53">
        <v>0.48958333333333331</v>
      </c>
      <c r="AL1441" s="8">
        <v>43421</v>
      </c>
      <c r="AM1441" s="53">
        <v>0.84722222222222221</v>
      </c>
      <c r="AO1441">
        <v>4</v>
      </c>
      <c r="AP1441">
        <v>31</v>
      </c>
      <c r="AQ1441" s="8">
        <v>43421</v>
      </c>
      <c r="AR1441" s="53">
        <v>0.84722222222222221</v>
      </c>
      <c r="AS1441" s="8">
        <v>43516</v>
      </c>
      <c r="AT1441" s="53">
        <v>0.83333333333333337</v>
      </c>
      <c r="AV1441" s="8">
        <v>43516</v>
      </c>
      <c r="AW1441">
        <v>0</v>
      </c>
    </row>
    <row r="1442" spans="1:49" x14ac:dyDescent="0.25">
      <c r="A1442">
        <v>7</v>
      </c>
      <c r="C1442" t="s">
        <v>59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>"A2-7"&amp;AB1442&amp;"-"&amp;AF1442</f>
        <v>A2-7RT-A7</v>
      </c>
      <c r="AF1442" t="s">
        <v>164</v>
      </c>
    </row>
    <row r="1443" spans="1:49" x14ac:dyDescent="0.25">
      <c r="A1443">
        <v>6</v>
      </c>
      <c r="C1443" t="s">
        <v>59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X1443" s="8">
        <v>43517</v>
      </c>
      <c r="AB1443" t="s">
        <v>86</v>
      </c>
      <c r="AC1443" t="str">
        <f>"A2-7"&amp;AB1443&amp;"-"&amp;AF1443</f>
        <v>A2-7SO-A6</v>
      </c>
      <c r="AD1443" s="8">
        <v>43564</v>
      </c>
      <c r="AE1443" s="84">
        <f>AD1443-X1443</f>
        <v>47</v>
      </c>
      <c r="AF1443" t="s">
        <v>244</v>
      </c>
      <c r="AG1443" t="s">
        <v>956</v>
      </c>
      <c r="AH1443" s="8">
        <v>43566</v>
      </c>
      <c r="AI1443">
        <v>12</v>
      </c>
      <c r="AJ1443">
        <v>1</v>
      </c>
      <c r="AK1443" s="53">
        <v>0.94097222222222221</v>
      </c>
      <c r="AL1443" s="8">
        <v>43577</v>
      </c>
      <c r="AM1443" s="53">
        <v>0.90972222222222221</v>
      </c>
      <c r="AN1443" t="s">
        <v>1895</v>
      </c>
      <c r="AO1443">
        <v>4</v>
      </c>
      <c r="AP1443">
        <v>10</v>
      </c>
      <c r="AQ1443" s="8">
        <v>43607</v>
      </c>
      <c r="AR1443" s="53">
        <v>0.83680555555555547</v>
      </c>
      <c r="AS1443" s="8">
        <v>43630</v>
      </c>
      <c r="AT1443" s="53">
        <v>0.94791666666666663</v>
      </c>
      <c r="AV1443" s="8">
        <v>43630</v>
      </c>
      <c r="AW1443">
        <v>0</v>
      </c>
    </row>
    <row r="1444" spans="1:49" x14ac:dyDescent="0.25">
      <c r="A1444">
        <v>7</v>
      </c>
      <c r="C1444" t="s">
        <v>59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>"A2-7"&amp;AB1444&amp;"-"&amp;AF1444</f>
        <v>A2-7SO-A7</v>
      </c>
      <c r="AF1444" t="s">
        <v>164</v>
      </c>
    </row>
    <row r="1445" spans="1:49" x14ac:dyDescent="0.25">
      <c r="A1445">
        <v>5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916</v>
      </c>
    </row>
    <row r="1446" spans="1:49" x14ac:dyDescent="0.25">
      <c r="A1446">
        <v>6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917</v>
      </c>
    </row>
    <row r="1447" spans="1:49" x14ac:dyDescent="0.25">
      <c r="A1447">
        <v>7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918</v>
      </c>
    </row>
    <row r="1448" spans="1:49" x14ac:dyDescent="0.25">
      <c r="A1448">
        <v>8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919</v>
      </c>
    </row>
    <row r="1449" spans="1:49" x14ac:dyDescent="0.25">
      <c r="A1449">
        <v>9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920</v>
      </c>
    </row>
    <row r="1450" spans="1:49" x14ac:dyDescent="0.25">
      <c r="A1450">
        <v>10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921</v>
      </c>
    </row>
    <row r="1451" spans="1:49" x14ac:dyDescent="0.25">
      <c r="A1451">
        <v>8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62" si="27">"A2-7"&amp;AB1451&amp;"-"&amp;AF1451</f>
        <v>A2-7RT-C1</v>
      </c>
      <c r="AD1451" s="8">
        <v>43380</v>
      </c>
      <c r="AE1451" s="84">
        <v>31</v>
      </c>
      <c r="AF1451" t="s">
        <v>146</v>
      </c>
      <c r="AG1451" t="s">
        <v>956</v>
      </c>
      <c r="AI1451">
        <v>16</v>
      </c>
      <c r="AJ1451">
        <v>1</v>
      </c>
      <c r="AK1451" s="53">
        <v>0.52430555555555558</v>
      </c>
      <c r="AL1451" s="8">
        <v>43392</v>
      </c>
      <c r="AM1451" s="53">
        <v>0.47222222222222227</v>
      </c>
      <c r="AR1451" s="53"/>
      <c r="AV1451" s="8">
        <v>43392</v>
      </c>
      <c r="AW1451">
        <v>0</v>
      </c>
    </row>
    <row r="1452" spans="1:49" x14ac:dyDescent="0.25">
      <c r="A1452">
        <v>9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7"/>
        <v>A2-7RT-C2</v>
      </c>
      <c r="AD1452" s="8">
        <v>43393</v>
      </c>
      <c r="AE1452" s="84">
        <v>44</v>
      </c>
      <c r="AF1452" t="s">
        <v>149</v>
      </c>
      <c r="AG1452" t="s">
        <v>956</v>
      </c>
      <c r="AH1452" s="8">
        <v>43400</v>
      </c>
      <c r="AI1452">
        <v>11</v>
      </c>
      <c r="AJ1452">
        <v>2</v>
      </c>
      <c r="AK1452" s="53">
        <v>2.0833333333333332E-2</v>
      </c>
      <c r="AL1452" s="8">
        <v>43468</v>
      </c>
      <c r="AM1452" s="53">
        <v>0.83333333333333337</v>
      </c>
      <c r="AN1452" t="s">
        <v>1761</v>
      </c>
      <c r="AO1452">
        <v>3</v>
      </c>
      <c r="AP1452">
        <v>28</v>
      </c>
      <c r="AQ1452" s="8">
        <v>43468</v>
      </c>
      <c r="AR1452" s="53">
        <v>0.83333333333333337</v>
      </c>
      <c r="AS1452" s="8">
        <v>43516</v>
      </c>
      <c r="AT1452" s="53">
        <v>0.83333333333333337</v>
      </c>
      <c r="AV1452" s="8">
        <v>43516</v>
      </c>
      <c r="AW1452">
        <v>0</v>
      </c>
    </row>
    <row r="1453" spans="1:49" x14ac:dyDescent="0.25">
      <c r="A1453">
        <v>10</v>
      </c>
      <c r="C1453" t="s">
        <v>58</v>
      </c>
      <c r="G1453" s="1" t="s">
        <v>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7"/>
        <v>A2-7RT-C3</v>
      </c>
      <c r="AD1453" s="8">
        <v>43381</v>
      </c>
      <c r="AE1453" s="84">
        <v>32</v>
      </c>
      <c r="AF1453" t="s">
        <v>301</v>
      </c>
      <c r="AG1453" t="s">
        <v>956</v>
      </c>
      <c r="AI1453">
        <v>14</v>
      </c>
      <c r="AJ1453">
        <v>1</v>
      </c>
      <c r="AK1453" s="53">
        <v>0.54999999999999993</v>
      </c>
      <c r="AL1453" s="8">
        <v>43389</v>
      </c>
      <c r="AM1453" s="53">
        <v>0.81944444444444453</v>
      </c>
      <c r="AO1453">
        <v>7</v>
      </c>
      <c r="AP1453">
        <v>32</v>
      </c>
      <c r="AQ1453" s="8">
        <v>43389</v>
      </c>
      <c r="AR1453" s="53">
        <v>0.81944444444444453</v>
      </c>
      <c r="AS1453" s="8">
        <v>43430</v>
      </c>
      <c r="AT1453" s="53">
        <v>0.86111111111111116</v>
      </c>
      <c r="AV1453" s="8">
        <v>43430</v>
      </c>
      <c r="AW1453">
        <v>0</v>
      </c>
    </row>
    <row r="1454" spans="1:49" x14ac:dyDescent="0.25">
      <c r="A1454">
        <v>11</v>
      </c>
      <c r="C1454" t="s">
        <v>58</v>
      </c>
      <c r="G1454" s="1" t="s">
        <v>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7"/>
        <v>A2-7RT-C4</v>
      </c>
      <c r="AD1454" s="8">
        <v>43378</v>
      </c>
      <c r="AE1454" s="84">
        <v>29</v>
      </c>
      <c r="AF1454" t="s">
        <v>161</v>
      </c>
      <c r="AG1454" t="s">
        <v>956</v>
      </c>
      <c r="AI1454">
        <v>4</v>
      </c>
      <c r="AJ1454">
        <v>1</v>
      </c>
      <c r="AK1454" s="53">
        <v>0.49305555555555558</v>
      </c>
      <c r="AL1454" s="8">
        <v>43387</v>
      </c>
      <c r="AM1454" s="53">
        <v>0.83333333333333337</v>
      </c>
    </row>
    <row r="1455" spans="1:49" x14ac:dyDescent="0.25">
      <c r="A1455">
        <v>12</v>
      </c>
      <c r="C1455" t="s">
        <v>58</v>
      </c>
      <c r="G1455" s="1" t="s">
        <v>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7"/>
        <v>A2-7RT-C5</v>
      </c>
      <c r="AF1455" t="s">
        <v>123</v>
      </c>
    </row>
    <row r="1456" spans="1:49" x14ac:dyDescent="0.25">
      <c r="A1456">
        <v>13</v>
      </c>
      <c r="C1456" t="s">
        <v>58</v>
      </c>
      <c r="G1456" s="1" t="s">
        <v>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7"/>
        <v>A2-7RT-C6</v>
      </c>
      <c r="AF1456" t="s">
        <v>168</v>
      </c>
    </row>
    <row r="1457" spans="1:49" x14ac:dyDescent="0.25">
      <c r="A1457">
        <v>8</v>
      </c>
      <c r="C1457" t="s">
        <v>58</v>
      </c>
      <c r="G1457" s="1" t="s">
        <v>87</v>
      </c>
      <c r="I1457" s="1" t="s">
        <v>68</v>
      </c>
      <c r="J1457">
        <v>7</v>
      </c>
      <c r="K1457" t="s">
        <v>60</v>
      </c>
      <c r="W1457" s="1" t="s">
        <v>197</v>
      </c>
      <c r="X1457" s="8">
        <v>43517</v>
      </c>
      <c r="AB1457" t="s">
        <v>86</v>
      </c>
      <c r="AC1457" t="str">
        <f t="shared" si="27"/>
        <v>A2-7SO-C1</v>
      </c>
      <c r="AD1457" s="8">
        <v>43573</v>
      </c>
      <c r="AE1457" s="84">
        <v>56</v>
      </c>
      <c r="AF1457" t="s">
        <v>146</v>
      </c>
      <c r="AG1457" t="s">
        <v>956</v>
      </c>
      <c r="AH1457" s="8">
        <v>43573</v>
      </c>
      <c r="AI1457">
        <v>3</v>
      </c>
      <c r="AJ1457">
        <v>1</v>
      </c>
      <c r="AK1457" s="53">
        <v>0.80902777777777779</v>
      </c>
      <c r="AL1457" s="8">
        <v>43583</v>
      </c>
      <c r="AM1457" s="53">
        <v>0.84027777777777779</v>
      </c>
      <c r="AN1457" t="s">
        <v>1895</v>
      </c>
    </row>
    <row r="1458" spans="1:49" x14ac:dyDescent="0.25">
      <c r="A1458">
        <v>9</v>
      </c>
      <c r="C1458" t="s">
        <v>58</v>
      </c>
      <c r="G1458" s="1" t="s">
        <v>87</v>
      </c>
      <c r="I1458" s="1" t="s">
        <v>68</v>
      </c>
      <c r="J1458">
        <v>7</v>
      </c>
      <c r="K1458" t="s">
        <v>60</v>
      </c>
      <c r="W1458" s="1" t="s">
        <v>197</v>
      </c>
      <c r="X1458" s="8">
        <v>43517</v>
      </c>
      <c r="AB1458" t="s">
        <v>86</v>
      </c>
      <c r="AC1458" t="str">
        <f t="shared" si="27"/>
        <v>A2-7SO-C2</v>
      </c>
      <c r="AD1458" s="8">
        <v>43572</v>
      </c>
      <c r="AE1458" s="84">
        <f>AD1458-X1458</f>
        <v>55</v>
      </c>
      <c r="AF1458" t="s">
        <v>149</v>
      </c>
      <c r="AG1458" t="s">
        <v>956</v>
      </c>
      <c r="AH1458" s="8">
        <v>43572</v>
      </c>
      <c r="AI1458">
        <v>10</v>
      </c>
      <c r="AJ1458">
        <v>2</v>
      </c>
      <c r="AK1458" s="53">
        <v>0.86458333333333337</v>
      </c>
      <c r="AL1458" s="8">
        <v>43580</v>
      </c>
      <c r="AM1458" s="53">
        <v>0.83333333333333337</v>
      </c>
      <c r="AO1458">
        <v>3</v>
      </c>
      <c r="AP1458">
        <v>17</v>
      </c>
      <c r="AQ1458" s="8">
        <v>43580</v>
      </c>
      <c r="AR1458" s="53">
        <v>0.83333333333333337</v>
      </c>
      <c r="AS1458" s="8">
        <v>43611</v>
      </c>
      <c r="AT1458" s="53">
        <v>0.84027777777777779</v>
      </c>
      <c r="AU1458" t="s">
        <v>1765</v>
      </c>
      <c r="AV1458" s="8">
        <v>43611</v>
      </c>
      <c r="AW1458">
        <v>1</v>
      </c>
    </row>
    <row r="1459" spans="1:49" x14ac:dyDescent="0.25">
      <c r="A1459">
        <v>10</v>
      </c>
      <c r="C1459" t="s">
        <v>58</v>
      </c>
      <c r="G1459" s="1" t="s">
        <v>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7"/>
        <v>A2-7SO-C3</v>
      </c>
      <c r="AF1459" t="s">
        <v>301</v>
      </c>
    </row>
    <row r="1460" spans="1:49" x14ac:dyDescent="0.25">
      <c r="A1460">
        <v>11</v>
      </c>
      <c r="C1460" t="s">
        <v>58</v>
      </c>
      <c r="G1460" s="1" t="s">
        <v>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7"/>
        <v>A2-7SO-C4</v>
      </c>
      <c r="AF1460" t="s">
        <v>161</v>
      </c>
    </row>
    <row r="1461" spans="1:49" x14ac:dyDescent="0.25">
      <c r="A1461">
        <v>12</v>
      </c>
      <c r="C1461" t="s">
        <v>58</v>
      </c>
      <c r="G1461" s="1" t="s">
        <v>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7"/>
        <v>A2-7SO-C5</v>
      </c>
      <c r="AF1461" t="s">
        <v>123</v>
      </c>
    </row>
    <row r="1462" spans="1:49" x14ac:dyDescent="0.25">
      <c r="A1462">
        <v>13</v>
      </c>
      <c r="C1462" t="s">
        <v>58</v>
      </c>
      <c r="G1462" s="1" t="s">
        <v>87</v>
      </c>
      <c r="I1462" s="1" t="s">
        <v>68</v>
      </c>
      <c r="J1462">
        <v>7</v>
      </c>
      <c r="K1462" t="s">
        <v>60</v>
      </c>
      <c r="W1462" s="1" t="s">
        <v>197</v>
      </c>
      <c r="X1462" s="8">
        <v>43517</v>
      </c>
      <c r="AB1462" t="s">
        <v>86</v>
      </c>
      <c r="AC1462" t="str">
        <f t="shared" si="27"/>
        <v>A2-7SO-C6</v>
      </c>
      <c r="AD1462" s="8">
        <v>43584</v>
      </c>
      <c r="AE1462" s="84">
        <v>67</v>
      </c>
      <c r="AF1462" t="s">
        <v>168</v>
      </c>
      <c r="AG1462" t="s">
        <v>956</v>
      </c>
      <c r="AN1462" t="s">
        <v>1765</v>
      </c>
      <c r="AV1462" s="8">
        <v>43584</v>
      </c>
      <c r="AW1462">
        <v>1</v>
      </c>
    </row>
    <row r="1463" spans="1:49" x14ac:dyDescent="0.25">
      <c r="A1463">
        <v>11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84</v>
      </c>
      <c r="AC1463" t="s">
        <v>922</v>
      </c>
    </row>
    <row r="1464" spans="1:49" x14ac:dyDescent="0.25">
      <c r="A1464">
        <v>12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84</v>
      </c>
      <c r="AC1464" t="s">
        <v>923</v>
      </c>
    </row>
    <row r="1465" spans="1:49" x14ac:dyDescent="0.25">
      <c r="A1465">
        <v>13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84</v>
      </c>
      <c r="AC1465" t="s">
        <v>924</v>
      </c>
    </row>
    <row r="1466" spans="1:49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84</v>
      </c>
      <c r="AC1466" t="s">
        <v>925</v>
      </c>
    </row>
    <row r="1467" spans="1:49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84</v>
      </c>
      <c r="AC1467" t="s">
        <v>926</v>
      </c>
    </row>
    <row r="1468" spans="1:49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84</v>
      </c>
      <c r="AC1468" t="s">
        <v>927</v>
      </c>
    </row>
    <row r="1469" spans="1:49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84</v>
      </c>
      <c r="AC1469" t="s">
        <v>928</v>
      </c>
    </row>
    <row r="1470" spans="1:49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84</v>
      </c>
      <c r="AC1470" t="s">
        <v>929</v>
      </c>
    </row>
    <row r="1471" spans="1:49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84</v>
      </c>
      <c r="AC1471" t="s">
        <v>930</v>
      </c>
    </row>
    <row r="1472" spans="1:49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84</v>
      </c>
      <c r="AC1472" t="s">
        <v>931</v>
      </c>
    </row>
    <row r="1473" spans="1:49" x14ac:dyDescent="0.25">
      <c r="A1473">
        <v>14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ref="AC1473:AC1503" si="28">"A2-7"&amp;AB1473&amp;"-"&amp;AF1473</f>
        <v>A2-7RT-E1</v>
      </c>
      <c r="AD1473" s="8">
        <v>43427</v>
      </c>
      <c r="AE1473" s="83">
        <f>AD1473-I1473</f>
        <v>78</v>
      </c>
      <c r="AF1473" t="s">
        <v>137</v>
      </c>
      <c r="AG1473" t="s">
        <v>956</v>
      </c>
      <c r="AH1473" s="8">
        <v>43427</v>
      </c>
      <c r="AI1473">
        <v>20</v>
      </c>
      <c r="AJ1473">
        <v>2</v>
      </c>
      <c r="AK1473" s="53">
        <v>0.70833333333333337</v>
      </c>
      <c r="AL1473" s="8">
        <v>43435</v>
      </c>
      <c r="AM1473" s="53">
        <v>0.83333333333333337</v>
      </c>
      <c r="AO1473">
        <v>4</v>
      </c>
      <c r="AP1473">
        <v>8</v>
      </c>
      <c r="AQ1473" s="8">
        <v>43435</v>
      </c>
      <c r="AR1473" s="53">
        <v>0.83333333333333337</v>
      </c>
      <c r="AS1473" s="8">
        <v>43483</v>
      </c>
      <c r="AT1473" s="53">
        <v>0.83333333333333337</v>
      </c>
      <c r="AV1473" s="8">
        <v>43483</v>
      </c>
      <c r="AW1473">
        <v>0</v>
      </c>
    </row>
    <row r="1474" spans="1:49" x14ac:dyDescent="0.25">
      <c r="A1474">
        <v>15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A2-7RT-E2</v>
      </c>
      <c r="AF1474" t="s">
        <v>178</v>
      </c>
    </row>
    <row r="1475" spans="1:49" x14ac:dyDescent="0.25">
      <c r="A1475">
        <v>16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A2-7RT-E3</v>
      </c>
      <c r="AF1475" t="s">
        <v>179</v>
      </c>
    </row>
    <row r="1476" spans="1:49" x14ac:dyDescent="0.25">
      <c r="A1476">
        <v>17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A2-7RT-E4</v>
      </c>
      <c r="AF1476" t="s">
        <v>304</v>
      </c>
    </row>
    <row r="1477" spans="1:49" x14ac:dyDescent="0.25">
      <c r="A1477">
        <v>18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A2-7RT-E5</v>
      </c>
      <c r="AF1477" t="s">
        <v>305</v>
      </c>
    </row>
    <row r="1478" spans="1:49" x14ac:dyDescent="0.25">
      <c r="A1478">
        <v>19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85</v>
      </c>
      <c r="AC1478" t="str">
        <f t="shared" si="28"/>
        <v>A2-7RT-E6</v>
      </c>
      <c r="AD1478" s="8">
        <v>43416</v>
      </c>
      <c r="AE1478" s="83">
        <f>AD1478-I1478</f>
        <v>67</v>
      </c>
      <c r="AF1478" t="s">
        <v>156</v>
      </c>
      <c r="AG1478" t="s">
        <v>956</v>
      </c>
      <c r="AN1478" t="s">
        <v>1830</v>
      </c>
      <c r="AV1478" s="8">
        <v>43474</v>
      </c>
      <c r="AW1478">
        <v>1</v>
      </c>
    </row>
    <row r="1479" spans="1:49" x14ac:dyDescent="0.25">
      <c r="A1479">
        <v>20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85</v>
      </c>
      <c r="AC1479" t="str">
        <f t="shared" si="28"/>
        <v>A2-7RT-E7</v>
      </c>
      <c r="AD1479" s="8">
        <v>43430</v>
      </c>
      <c r="AE1479" s="83">
        <f>AD1479-I1479</f>
        <v>81</v>
      </c>
      <c r="AF1479" t="s">
        <v>131</v>
      </c>
      <c r="AG1479" t="s">
        <v>956</v>
      </c>
      <c r="AH1479" s="8">
        <v>43447</v>
      </c>
      <c r="AI1479">
        <v>8</v>
      </c>
      <c r="AJ1479">
        <v>2</v>
      </c>
      <c r="AK1479" s="53">
        <v>0.85416666666666663</v>
      </c>
      <c r="AL1479" s="8">
        <v>43454</v>
      </c>
      <c r="AM1479" s="53">
        <v>0.83333333333333337</v>
      </c>
      <c r="AO1479">
        <v>4</v>
      </c>
      <c r="AP1479">
        <v>7</v>
      </c>
      <c r="AQ1479" s="8">
        <v>43454</v>
      </c>
      <c r="AR1479" s="53">
        <v>0.83333333333333337</v>
      </c>
      <c r="AS1479" s="8">
        <v>43544</v>
      </c>
      <c r="AT1479" s="53">
        <v>0.87708333333333333</v>
      </c>
      <c r="AV1479" s="8">
        <v>43544</v>
      </c>
      <c r="AW1479">
        <v>0</v>
      </c>
    </row>
    <row r="1480" spans="1:49" x14ac:dyDescent="0.25">
      <c r="A1480">
        <v>21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85</v>
      </c>
      <c r="AC1480" t="str">
        <f t="shared" si="28"/>
        <v>A2-7RT-E8</v>
      </c>
      <c r="AF1480" t="s">
        <v>292</v>
      </c>
    </row>
    <row r="1481" spans="1:49" x14ac:dyDescent="0.25">
      <c r="A1481">
        <v>22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85</v>
      </c>
      <c r="AC1481" t="str">
        <f t="shared" si="28"/>
        <v>A2-7RT-E9</v>
      </c>
      <c r="AD1481" s="8">
        <v>43404</v>
      </c>
      <c r="AE1481" s="83" t="s">
        <v>1770</v>
      </c>
      <c r="AF1481" t="s">
        <v>167</v>
      </c>
      <c r="AG1481" t="s">
        <v>956</v>
      </c>
      <c r="AN1481" t="s">
        <v>1765</v>
      </c>
      <c r="AV1481" s="8">
        <v>43404</v>
      </c>
      <c r="AW1481">
        <v>1</v>
      </c>
    </row>
    <row r="1482" spans="1:49" x14ac:dyDescent="0.25">
      <c r="A1482">
        <v>23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85</v>
      </c>
      <c r="AC1482" t="str">
        <f t="shared" si="28"/>
        <v>A2-7RT-E10</v>
      </c>
      <c r="AF1482" t="s">
        <v>248</v>
      </c>
    </row>
    <row r="1483" spans="1:49" x14ac:dyDescent="0.25">
      <c r="A1483">
        <v>24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85</v>
      </c>
      <c r="AC1483" t="str">
        <f t="shared" si="28"/>
        <v>A2-7RT-E11</v>
      </c>
      <c r="AF1483" t="s">
        <v>338</v>
      </c>
    </row>
    <row r="1484" spans="1:49" x14ac:dyDescent="0.25">
      <c r="A1484">
        <v>25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85</v>
      </c>
      <c r="AC1484" t="str">
        <f t="shared" si="28"/>
        <v>A2-7RT-E12</v>
      </c>
      <c r="AD1484" s="8">
        <v>43419</v>
      </c>
      <c r="AE1484" s="84">
        <v>70</v>
      </c>
      <c r="AF1484" t="s">
        <v>175</v>
      </c>
      <c r="AG1484" t="s">
        <v>956</v>
      </c>
      <c r="AN1484" t="s">
        <v>1830</v>
      </c>
      <c r="AV1484" s="8">
        <v>43474</v>
      </c>
      <c r="AW1484">
        <v>1</v>
      </c>
    </row>
    <row r="1485" spans="1:49" x14ac:dyDescent="0.25">
      <c r="A1485">
        <v>26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85</v>
      </c>
      <c r="AC1485" t="str">
        <f t="shared" si="28"/>
        <v>A2-7RT-G1</v>
      </c>
      <c r="AD1485" s="8">
        <v>43408</v>
      </c>
      <c r="AE1485" s="84">
        <v>59</v>
      </c>
      <c r="AF1485" t="s">
        <v>290</v>
      </c>
      <c r="AG1485" t="s">
        <v>956</v>
      </c>
      <c r="AN1485" t="s">
        <v>1765</v>
      </c>
      <c r="AV1485" s="8">
        <v>43408</v>
      </c>
      <c r="AW1485">
        <v>1</v>
      </c>
    </row>
    <row r="1486" spans="1:49" x14ac:dyDescent="0.25">
      <c r="A1486">
        <v>27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85</v>
      </c>
      <c r="AC1486" t="str">
        <f t="shared" si="28"/>
        <v>A2-7RT-G2</v>
      </c>
      <c r="AF1486" t="s">
        <v>127</v>
      </c>
    </row>
    <row r="1487" spans="1:49" x14ac:dyDescent="0.25">
      <c r="A1487">
        <v>28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85</v>
      </c>
      <c r="AC1487" t="str">
        <f t="shared" si="28"/>
        <v>A2-7RT-G3</v>
      </c>
      <c r="AF1487" t="s">
        <v>139</v>
      </c>
    </row>
    <row r="1488" spans="1:49" x14ac:dyDescent="0.25">
      <c r="A1488">
        <v>14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X1488" s="8">
        <v>43517</v>
      </c>
      <c r="AB1488" t="s">
        <v>86</v>
      </c>
      <c r="AC1488" t="str">
        <f t="shared" si="28"/>
        <v>A2-7SO-E1</v>
      </c>
      <c r="AD1488" s="8">
        <v>43586</v>
      </c>
      <c r="AE1488" s="84">
        <f>AD1488-X1488</f>
        <v>69</v>
      </c>
      <c r="AF1488" t="s">
        <v>137</v>
      </c>
      <c r="AG1488" t="s">
        <v>956</v>
      </c>
      <c r="AN1488" t="s">
        <v>1765</v>
      </c>
      <c r="AV1488" s="8">
        <v>43586</v>
      </c>
      <c r="AW1488">
        <v>1</v>
      </c>
    </row>
    <row r="1489" spans="1:49" x14ac:dyDescent="0.25">
      <c r="A1489">
        <v>15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X1489" s="8">
        <v>43517</v>
      </c>
      <c r="AB1489" t="s">
        <v>86</v>
      </c>
      <c r="AC1489" t="str">
        <f t="shared" si="28"/>
        <v>A2-7SO-E2</v>
      </c>
      <c r="AD1489" s="8">
        <v>43587</v>
      </c>
      <c r="AE1489" s="84">
        <v>70</v>
      </c>
      <c r="AF1489" t="s">
        <v>178</v>
      </c>
      <c r="AG1489" t="s">
        <v>956</v>
      </c>
      <c r="AN1489" t="s">
        <v>1765</v>
      </c>
      <c r="AV1489" s="8">
        <v>43587</v>
      </c>
      <c r="AW1489">
        <v>1</v>
      </c>
    </row>
    <row r="1490" spans="1:49" x14ac:dyDescent="0.25">
      <c r="A1490">
        <v>16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X1490" s="8">
        <v>43517</v>
      </c>
      <c r="AB1490" t="s">
        <v>86</v>
      </c>
      <c r="AC1490" t="str">
        <f t="shared" si="28"/>
        <v>A2-7SO-E3</v>
      </c>
      <c r="AD1490" s="8">
        <v>43564</v>
      </c>
      <c r="AE1490" s="84">
        <f>AD1490-X1490</f>
        <v>47</v>
      </c>
      <c r="AF1490" t="s">
        <v>179</v>
      </c>
      <c r="AG1490" t="s">
        <v>956</v>
      </c>
      <c r="AH1490" s="8">
        <v>43566</v>
      </c>
      <c r="AI1490">
        <v>19</v>
      </c>
      <c r="AJ1490">
        <v>1</v>
      </c>
      <c r="AK1490" s="53">
        <v>0.94097222222222221</v>
      </c>
      <c r="AL1490" s="8">
        <v>43577</v>
      </c>
      <c r="AM1490" s="53">
        <v>0.90972222222222221</v>
      </c>
      <c r="AN1490" t="s">
        <v>1895</v>
      </c>
      <c r="AO1490">
        <v>4</v>
      </c>
      <c r="AP1490">
        <v>14</v>
      </c>
      <c r="AQ1490" s="8">
        <v>43609</v>
      </c>
      <c r="AR1490" s="53">
        <v>0.86111111111111116</v>
      </c>
    </row>
    <row r="1491" spans="1:49" x14ac:dyDescent="0.25">
      <c r="A1491">
        <v>17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A2-7SO-E4</v>
      </c>
      <c r="AF1491" t="s">
        <v>304</v>
      </c>
    </row>
    <row r="1492" spans="1:49" x14ac:dyDescent="0.25">
      <c r="A1492">
        <v>18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X1492" s="8">
        <v>43517</v>
      </c>
      <c r="AB1492" t="s">
        <v>86</v>
      </c>
      <c r="AC1492" t="str">
        <f t="shared" si="28"/>
        <v>A2-7SO-E5</v>
      </c>
      <c r="AD1492" s="8">
        <v>43605</v>
      </c>
      <c r="AE1492" s="84">
        <f>AD1492-X1492</f>
        <v>88</v>
      </c>
      <c r="AF1492" t="s">
        <v>305</v>
      </c>
      <c r="AG1492" t="s">
        <v>956</v>
      </c>
      <c r="AN1492" t="s">
        <v>1765</v>
      </c>
      <c r="AV1492" s="8">
        <v>43605</v>
      </c>
      <c r="AW1492">
        <v>1</v>
      </c>
    </row>
    <row r="1493" spans="1:49" x14ac:dyDescent="0.25">
      <c r="A1493">
        <v>19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AB1493" t="s">
        <v>86</v>
      </c>
      <c r="AC1493" t="str">
        <f t="shared" si="28"/>
        <v>A2-7SO-E6</v>
      </c>
      <c r="AF1493" t="s">
        <v>156</v>
      </c>
    </row>
    <row r="1494" spans="1:49" x14ac:dyDescent="0.25">
      <c r="A1494">
        <v>20</v>
      </c>
      <c r="C1494" t="s">
        <v>201</v>
      </c>
      <c r="G1494" s="1" t="s">
        <v>187</v>
      </c>
      <c r="I1494" s="1" t="s">
        <v>68</v>
      </c>
      <c r="J1494">
        <v>7</v>
      </c>
      <c r="K1494" t="s">
        <v>60</v>
      </c>
      <c r="W1494" s="1" t="s">
        <v>197</v>
      </c>
      <c r="X1494" s="8">
        <v>43517</v>
      </c>
      <c r="AB1494" t="s">
        <v>86</v>
      </c>
      <c r="AC1494" t="str">
        <f t="shared" si="28"/>
        <v>A2-7SO-E7</v>
      </c>
      <c r="AD1494" s="8">
        <v>43564</v>
      </c>
      <c r="AE1494" s="84">
        <v>47</v>
      </c>
      <c r="AF1494" t="s">
        <v>131</v>
      </c>
      <c r="AG1494" t="s">
        <v>956</v>
      </c>
      <c r="AH1494" s="8">
        <v>43566</v>
      </c>
      <c r="AI1494">
        <v>31</v>
      </c>
      <c r="AJ1494">
        <v>1</v>
      </c>
      <c r="AK1494" s="53">
        <v>0.94097222222222221</v>
      </c>
      <c r="AL1494" s="8">
        <v>43577</v>
      </c>
      <c r="AM1494" s="53">
        <v>0.90972222222222221</v>
      </c>
      <c r="AN1494" t="s">
        <v>1896</v>
      </c>
      <c r="AV1494" s="8">
        <v>43577</v>
      </c>
      <c r="AW1494">
        <v>1</v>
      </c>
    </row>
    <row r="1495" spans="1:49" x14ac:dyDescent="0.25">
      <c r="A1495">
        <v>21</v>
      </c>
      <c r="C1495" t="s">
        <v>201</v>
      </c>
      <c r="G1495" s="1" t="s">
        <v>187</v>
      </c>
      <c r="I1495" s="1" t="s">
        <v>68</v>
      </c>
      <c r="J1495">
        <v>7</v>
      </c>
      <c r="K1495" t="s">
        <v>60</v>
      </c>
      <c r="W1495" s="1" t="s">
        <v>197</v>
      </c>
      <c r="X1495" s="8">
        <v>43517</v>
      </c>
      <c r="AB1495" t="s">
        <v>86</v>
      </c>
      <c r="AC1495" t="str">
        <f t="shared" si="28"/>
        <v>A2-7SO-E8</v>
      </c>
      <c r="AD1495" s="8">
        <v>43592</v>
      </c>
      <c r="AE1495" s="84">
        <f>AD1495-X1495</f>
        <v>75</v>
      </c>
      <c r="AF1495" t="s">
        <v>292</v>
      </c>
      <c r="AG1495" t="s">
        <v>956</v>
      </c>
      <c r="AN1495" t="s">
        <v>1765</v>
      </c>
      <c r="AV1495" s="8">
        <v>43592</v>
      </c>
      <c r="AW1495">
        <v>1</v>
      </c>
    </row>
    <row r="1496" spans="1:49" x14ac:dyDescent="0.25">
      <c r="A1496">
        <v>22</v>
      </c>
      <c r="C1496" t="s">
        <v>201</v>
      </c>
      <c r="G1496" s="1" t="s">
        <v>187</v>
      </c>
      <c r="I1496" s="1" t="s">
        <v>68</v>
      </c>
      <c r="J1496">
        <v>7</v>
      </c>
      <c r="K1496" t="s">
        <v>60</v>
      </c>
      <c r="W1496" s="1" t="s">
        <v>197</v>
      </c>
      <c r="X1496" s="8">
        <v>43517</v>
      </c>
      <c r="AB1496" t="s">
        <v>86</v>
      </c>
      <c r="AC1496" t="str">
        <f t="shared" si="28"/>
        <v>A2-7SO-E9</v>
      </c>
      <c r="AD1496" s="8">
        <v>43579</v>
      </c>
      <c r="AE1496" s="84">
        <f>AD1496-X1496</f>
        <v>62</v>
      </c>
      <c r="AF1496" t="s">
        <v>167</v>
      </c>
      <c r="AG1496" t="s">
        <v>956</v>
      </c>
      <c r="AH1496" s="8">
        <v>43586</v>
      </c>
      <c r="AI1496">
        <v>7</v>
      </c>
      <c r="AJ1496">
        <v>2</v>
      </c>
      <c r="AK1496" s="53">
        <v>0.54513888888888895</v>
      </c>
      <c r="AL1496" s="8">
        <v>43593</v>
      </c>
      <c r="AM1496" s="53">
        <v>0.52083333333333337</v>
      </c>
      <c r="AV1496" s="8">
        <v>43593</v>
      </c>
      <c r="AW1496">
        <v>0</v>
      </c>
    </row>
    <row r="1497" spans="1:49" x14ac:dyDescent="0.25">
      <c r="A1497">
        <v>23</v>
      </c>
      <c r="C1497" t="s">
        <v>201</v>
      </c>
      <c r="G1497" s="1" t="s">
        <v>187</v>
      </c>
      <c r="I1497" s="1" t="s">
        <v>68</v>
      </c>
      <c r="J1497">
        <v>7</v>
      </c>
      <c r="K1497" t="s">
        <v>60</v>
      </c>
      <c r="W1497" s="1" t="s">
        <v>197</v>
      </c>
      <c r="X1497" s="8">
        <v>43517</v>
      </c>
      <c r="AB1497" t="s">
        <v>86</v>
      </c>
      <c r="AC1497" t="str">
        <f t="shared" si="28"/>
        <v>A2-7SO-E10</v>
      </c>
      <c r="AD1497" s="8">
        <v>43584</v>
      </c>
      <c r="AE1497" s="84">
        <v>67</v>
      </c>
      <c r="AF1497" t="s">
        <v>248</v>
      </c>
      <c r="AG1497" t="s">
        <v>956</v>
      </c>
      <c r="AN1497" t="s">
        <v>1765</v>
      </c>
      <c r="AV1497" s="8">
        <v>43584</v>
      </c>
      <c r="AW1497">
        <v>1</v>
      </c>
    </row>
    <row r="1498" spans="1:49" x14ac:dyDescent="0.25">
      <c r="A1498">
        <v>24</v>
      </c>
      <c r="C1498" t="s">
        <v>201</v>
      </c>
      <c r="G1498" s="1" t="s">
        <v>187</v>
      </c>
      <c r="I1498" s="1" t="s">
        <v>68</v>
      </c>
      <c r="J1498">
        <v>7</v>
      </c>
      <c r="K1498" t="s">
        <v>60</v>
      </c>
      <c r="W1498" s="1" t="s">
        <v>197</v>
      </c>
      <c r="X1498" s="8">
        <v>43517</v>
      </c>
      <c r="AB1498" t="s">
        <v>86</v>
      </c>
      <c r="AC1498" t="str">
        <f t="shared" si="28"/>
        <v>A2-7SO-E11</v>
      </c>
      <c r="AD1498" s="8">
        <v>43580</v>
      </c>
      <c r="AE1498" s="84">
        <v>63</v>
      </c>
      <c r="AF1498" t="s">
        <v>338</v>
      </c>
      <c r="AG1498" t="s">
        <v>956</v>
      </c>
      <c r="AH1498" s="8">
        <v>43594</v>
      </c>
      <c r="AI1498">
        <v>4</v>
      </c>
      <c r="AJ1498">
        <v>1</v>
      </c>
      <c r="AK1498" s="53">
        <v>0.6875</v>
      </c>
      <c r="AL1498" s="8">
        <v>43605</v>
      </c>
      <c r="AM1498" s="53">
        <v>0.88541666666666663</v>
      </c>
      <c r="AN1498" t="s">
        <v>1895</v>
      </c>
      <c r="AO1498">
        <v>3</v>
      </c>
      <c r="AP1498">
        <v>30</v>
      </c>
      <c r="AQ1498" s="8">
        <v>43607</v>
      </c>
      <c r="AR1498" s="53">
        <v>0.83680555555555547</v>
      </c>
      <c r="AS1498" s="8">
        <v>43630</v>
      </c>
      <c r="AT1498" s="53">
        <v>0.94791666666666663</v>
      </c>
      <c r="AV1498" s="8">
        <v>43630</v>
      </c>
      <c r="AW1498">
        <v>0</v>
      </c>
    </row>
    <row r="1499" spans="1:49" x14ac:dyDescent="0.25">
      <c r="A1499">
        <v>25</v>
      </c>
      <c r="C1499" t="s">
        <v>201</v>
      </c>
      <c r="G1499" s="1" t="s">
        <v>187</v>
      </c>
      <c r="I1499" s="1" t="s">
        <v>68</v>
      </c>
      <c r="J1499">
        <v>7</v>
      </c>
      <c r="K1499" t="s">
        <v>60</v>
      </c>
      <c r="W1499" s="1" t="s">
        <v>197</v>
      </c>
      <c r="X1499" s="8">
        <v>43517</v>
      </c>
      <c r="AB1499" t="s">
        <v>86</v>
      </c>
      <c r="AC1499" t="str">
        <f t="shared" si="28"/>
        <v>A2-7SO-E12</v>
      </c>
      <c r="AD1499" s="8">
        <v>43597</v>
      </c>
      <c r="AE1499" s="84">
        <f>AD1499-X1499</f>
        <v>80</v>
      </c>
      <c r="AF1499" t="s">
        <v>175</v>
      </c>
      <c r="AG1499" t="s">
        <v>956</v>
      </c>
      <c r="AN1499" t="s">
        <v>1765</v>
      </c>
      <c r="AV1499" s="8">
        <v>43597</v>
      </c>
      <c r="AW1499">
        <v>1</v>
      </c>
    </row>
    <row r="1500" spans="1:49" x14ac:dyDescent="0.25">
      <c r="A1500">
        <v>26</v>
      </c>
      <c r="C1500" t="s">
        <v>201</v>
      </c>
      <c r="G1500" s="1" t="s">
        <v>187</v>
      </c>
      <c r="I1500" s="1" t="s">
        <v>68</v>
      </c>
      <c r="J1500">
        <v>7</v>
      </c>
      <c r="K1500" t="s">
        <v>60</v>
      </c>
      <c r="W1500" s="1" t="s">
        <v>197</v>
      </c>
      <c r="AB1500" t="s">
        <v>86</v>
      </c>
      <c r="AC1500" t="str">
        <f t="shared" si="28"/>
        <v>A2-7SO-G1</v>
      </c>
      <c r="AF1500" t="s">
        <v>290</v>
      </c>
    </row>
    <row r="1501" spans="1:49" x14ac:dyDescent="0.25">
      <c r="A1501">
        <v>27</v>
      </c>
      <c r="C1501" t="s">
        <v>201</v>
      </c>
      <c r="G1501" s="1" t="s">
        <v>187</v>
      </c>
      <c r="I1501" s="1" t="s">
        <v>68</v>
      </c>
      <c r="J1501">
        <v>7</v>
      </c>
      <c r="K1501" t="s">
        <v>60</v>
      </c>
      <c r="W1501" s="1" t="s">
        <v>197</v>
      </c>
      <c r="X1501" s="8">
        <v>43517</v>
      </c>
      <c r="AB1501" t="s">
        <v>86</v>
      </c>
      <c r="AC1501" t="str">
        <f t="shared" si="28"/>
        <v>A2-7SO-G2</v>
      </c>
      <c r="AD1501" s="8">
        <v>43573</v>
      </c>
      <c r="AE1501" s="84">
        <f>AD1501-X1501</f>
        <v>56</v>
      </c>
      <c r="AF1501" t="s">
        <v>127</v>
      </c>
      <c r="AG1501" t="s">
        <v>956</v>
      </c>
      <c r="AH1501" s="8">
        <v>43573</v>
      </c>
      <c r="AI1501">
        <v>26</v>
      </c>
      <c r="AJ1501">
        <v>1</v>
      </c>
      <c r="AK1501" s="53">
        <v>0.80902777777777779</v>
      </c>
      <c r="AL1501" s="8">
        <v>43583</v>
      </c>
      <c r="AM1501" s="53">
        <v>0.84027777777777779</v>
      </c>
      <c r="AO1501">
        <v>6</v>
      </c>
      <c r="AP1501">
        <v>10</v>
      </c>
      <c r="AQ1501" s="8">
        <v>43583</v>
      </c>
      <c r="AR1501" s="53">
        <v>0.84027777777777779</v>
      </c>
      <c r="AS1501" s="8">
        <v>43611</v>
      </c>
      <c r="AT1501" s="53">
        <v>0.84027777777777779</v>
      </c>
      <c r="AU1501" t="s">
        <v>1765</v>
      </c>
      <c r="AV1501" s="8">
        <v>43611</v>
      </c>
      <c r="AW1501">
        <v>1</v>
      </c>
    </row>
    <row r="1502" spans="1:49" x14ac:dyDescent="0.25">
      <c r="A1502">
        <v>28</v>
      </c>
      <c r="C1502" t="s">
        <v>201</v>
      </c>
      <c r="G1502" s="1" t="s">
        <v>187</v>
      </c>
      <c r="I1502" s="1" t="s">
        <v>68</v>
      </c>
      <c r="J1502">
        <v>7</v>
      </c>
      <c r="K1502" t="s">
        <v>60</v>
      </c>
      <c r="W1502" s="1" t="s">
        <v>197</v>
      </c>
      <c r="X1502" s="8">
        <v>43517</v>
      </c>
      <c r="AB1502" t="s">
        <v>86</v>
      </c>
      <c r="AC1502" t="str">
        <f t="shared" si="28"/>
        <v>A2-7SO-G3</v>
      </c>
      <c r="AD1502" s="8">
        <v>43598</v>
      </c>
      <c r="AE1502" s="84">
        <f>AD1502-X1502</f>
        <v>81</v>
      </c>
      <c r="AF1502" t="s">
        <v>139</v>
      </c>
      <c r="AG1502" t="s">
        <v>956</v>
      </c>
      <c r="AN1502" t="s">
        <v>1765</v>
      </c>
      <c r="AV1502" s="8">
        <v>43598</v>
      </c>
      <c r="AW1502">
        <v>1</v>
      </c>
    </row>
    <row r="1503" spans="1:49" x14ac:dyDescent="0.25">
      <c r="A1503">
        <v>29</v>
      </c>
      <c r="C1503" t="s">
        <v>201</v>
      </c>
      <c r="G1503" s="1" t="s">
        <v>187</v>
      </c>
      <c r="I1503" s="1" t="s">
        <v>68</v>
      </c>
      <c r="J1503">
        <v>7</v>
      </c>
      <c r="K1503" t="s">
        <v>60</v>
      </c>
      <c r="W1503" s="1" t="s">
        <v>197</v>
      </c>
      <c r="X1503" s="8">
        <v>43517</v>
      </c>
      <c r="AB1503" t="s">
        <v>86</v>
      </c>
      <c r="AC1503" t="str">
        <f t="shared" si="28"/>
        <v>A2-7SO-G4</v>
      </c>
      <c r="AD1503" s="8">
        <v>43563</v>
      </c>
      <c r="AE1503" s="84">
        <f>AD1503-X1503</f>
        <v>46</v>
      </c>
      <c r="AF1503" t="s">
        <v>243</v>
      </c>
      <c r="AG1503" t="s">
        <v>956</v>
      </c>
      <c r="AH1503" s="8">
        <v>43563</v>
      </c>
      <c r="AI1503">
        <v>18</v>
      </c>
      <c r="AJ1503">
        <v>1</v>
      </c>
      <c r="AK1503" s="53">
        <v>0.83333333333333337</v>
      </c>
      <c r="AL1503" s="8">
        <v>43572</v>
      </c>
      <c r="AM1503" s="53">
        <v>0.86458333333333337</v>
      </c>
      <c r="AO1503">
        <v>5</v>
      </c>
      <c r="AP1503">
        <v>17</v>
      </c>
      <c r="AQ1503" s="8">
        <v>43572</v>
      </c>
      <c r="AR1503" s="53">
        <v>0.86458333333333337</v>
      </c>
      <c r="AS1503" s="8">
        <v>43611</v>
      </c>
      <c r="AT1503" s="53">
        <v>0.84027777777777779</v>
      </c>
      <c r="AU1503" t="s">
        <v>1979</v>
      </c>
      <c r="AV1503" s="8">
        <v>43611</v>
      </c>
      <c r="AW1503">
        <v>1</v>
      </c>
    </row>
    <row r="1504" spans="1:49" x14ac:dyDescent="0.25">
      <c r="A1504">
        <v>1</v>
      </c>
      <c r="B1504" t="s">
        <v>293</v>
      </c>
      <c r="C1504" t="s">
        <v>58</v>
      </c>
      <c r="D1504">
        <v>9.9450000000000003</v>
      </c>
      <c r="E1504" s="1" t="s">
        <v>933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0.54716435185185186</v>
      </c>
      <c r="N1504">
        <v>0.11119329999999999</v>
      </c>
      <c r="O1504">
        <v>9.2520000000000007</v>
      </c>
      <c r="P1504" s="53">
        <v>0.60347222222222219</v>
      </c>
      <c r="Q1504" s="18">
        <v>0.30006944444444444</v>
      </c>
      <c r="R1504" s="19">
        <v>6.4604880000000003E-2</v>
      </c>
      <c r="S1504" s="74">
        <v>9.19</v>
      </c>
      <c r="T1504" s="53">
        <v>0.65694444444444444</v>
      </c>
      <c r="U1504" s="18">
        <v>0.4679976851851852</v>
      </c>
      <c r="V1504" s="19">
        <v>8.9494619999999997E-2</v>
      </c>
      <c r="W1504" s="1" t="s">
        <v>449</v>
      </c>
      <c r="AA1504">
        <v>1</v>
      </c>
      <c r="AB1504" t="s">
        <v>85</v>
      </c>
      <c r="AC1504" t="s">
        <v>426</v>
      </c>
      <c r="AF1504" t="s">
        <v>141</v>
      </c>
    </row>
    <row r="1505" spans="1:49" x14ac:dyDescent="0.25">
      <c r="A1505">
        <v>2</v>
      </c>
      <c r="B1505" t="s">
        <v>293</v>
      </c>
      <c r="C1505" t="s">
        <v>201</v>
      </c>
      <c r="D1505">
        <v>6.7670000000000003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0.54812499999999997</v>
      </c>
      <c r="N1505" s="19">
        <v>5.3186789999999998E-2</v>
      </c>
      <c r="O1505">
        <v>6.6589999999999998</v>
      </c>
      <c r="Q1505" s="18">
        <v>0.30087962962962961</v>
      </c>
      <c r="R1505" s="19">
        <v>3.7279890000000003E-2</v>
      </c>
      <c r="W1505" s="1" t="s">
        <v>449</v>
      </c>
      <c r="AA1505">
        <v>2</v>
      </c>
      <c r="AB1505" t="s">
        <v>86</v>
      </c>
      <c r="AC1505" t="s">
        <v>427</v>
      </c>
      <c r="AF1505" t="s">
        <v>153</v>
      </c>
    </row>
    <row r="1506" spans="1:49" x14ac:dyDescent="0.25">
      <c r="A1506">
        <v>3</v>
      </c>
      <c r="B1506" t="s">
        <v>293</v>
      </c>
      <c r="C1506" t="s">
        <v>201</v>
      </c>
      <c r="D1506">
        <v>6.2880000000000003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0.54890046296296291</v>
      </c>
      <c r="N1506">
        <v>0.7526349</v>
      </c>
      <c r="O1506">
        <v>5.9379999999999997</v>
      </c>
      <c r="Q1506" s="18">
        <v>0.30157407407407405</v>
      </c>
      <c r="R1506">
        <v>0.55436079999999999</v>
      </c>
      <c r="S1506" s="74">
        <v>5.6479999999999997</v>
      </c>
      <c r="U1506" s="18">
        <v>0.46895833333333337</v>
      </c>
      <c r="V1506">
        <v>0.7409114</v>
      </c>
      <c r="W1506" s="1" t="s">
        <v>449</v>
      </c>
      <c r="AA1506">
        <v>3</v>
      </c>
      <c r="AB1506" t="s">
        <v>85</v>
      </c>
      <c r="AC1506" t="s">
        <v>428</v>
      </c>
      <c r="AD1506" s="8">
        <v>43384</v>
      </c>
      <c r="AE1506" s="84">
        <v>30</v>
      </c>
      <c r="AF1506" t="s">
        <v>287</v>
      </c>
      <c r="AG1506" t="s">
        <v>956</v>
      </c>
      <c r="AH1506" s="8">
        <v>43384</v>
      </c>
      <c r="AI1506">
        <v>32</v>
      </c>
      <c r="AJ1506">
        <v>2</v>
      </c>
      <c r="AK1506" s="53">
        <v>0.58333333333333337</v>
      </c>
      <c r="AL1506" s="8">
        <v>43391</v>
      </c>
      <c r="AM1506" s="53">
        <v>0.82638888888888884</v>
      </c>
      <c r="AO1506">
        <v>7</v>
      </c>
      <c r="AP1506">
        <v>7</v>
      </c>
      <c r="AQ1506" s="8">
        <v>43391</v>
      </c>
      <c r="AR1506" s="53">
        <v>0.82638888888888884</v>
      </c>
      <c r="AS1506" s="8">
        <v>43447</v>
      </c>
      <c r="AT1506" s="53">
        <v>0.83333333333333337</v>
      </c>
      <c r="AV1506" s="8">
        <v>43447</v>
      </c>
      <c r="AW1506">
        <v>0</v>
      </c>
    </row>
    <row r="1507" spans="1:49" x14ac:dyDescent="0.25">
      <c r="A1507">
        <v>4</v>
      </c>
      <c r="B1507" t="s">
        <v>293</v>
      </c>
      <c r="C1507" t="s">
        <v>58</v>
      </c>
      <c r="D1507">
        <v>6.0259999999999998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0.54982638888888891</v>
      </c>
      <c r="N1507" s="19">
        <v>9.4618980000000005E-2</v>
      </c>
      <c r="O1507">
        <v>5.5389999999999997</v>
      </c>
      <c r="Q1507" s="18">
        <v>0.3024074074074074</v>
      </c>
      <c r="R1507" s="19">
        <v>4.7467740000000001E-2</v>
      </c>
      <c r="W1507" s="1" t="s">
        <v>449</v>
      </c>
      <c r="AA1507">
        <v>4</v>
      </c>
      <c r="AB1507" t="s">
        <v>86</v>
      </c>
      <c r="AC1507" t="s">
        <v>429</v>
      </c>
      <c r="AF1507" t="s">
        <v>242</v>
      </c>
    </row>
    <row r="1508" spans="1:49" x14ac:dyDescent="0.25">
      <c r="A1508">
        <v>5</v>
      </c>
      <c r="B1508" t="s">
        <v>293</v>
      </c>
      <c r="C1508" t="s">
        <v>59</v>
      </c>
      <c r="D1508">
        <v>4.2880000000000003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0.55064814814814811</v>
      </c>
      <c r="N1508">
        <v>0.52073619999999998</v>
      </c>
      <c r="O1508">
        <v>4.1820000000000004</v>
      </c>
      <c r="Q1508" s="18">
        <v>0.3031712962962963</v>
      </c>
      <c r="R1508">
        <v>0.38064019999999998</v>
      </c>
      <c r="W1508" s="1" t="s">
        <v>449</v>
      </c>
      <c r="AA1508">
        <v>5</v>
      </c>
      <c r="AB1508" t="s">
        <v>86</v>
      </c>
      <c r="AC1508" t="s">
        <v>430</v>
      </c>
      <c r="AF1508" t="s">
        <v>160</v>
      </c>
    </row>
    <row r="1509" spans="1:49" x14ac:dyDescent="0.25">
      <c r="A1509">
        <v>6</v>
      </c>
      <c r="B1509" t="s">
        <v>293</v>
      </c>
      <c r="C1509" t="s">
        <v>58</v>
      </c>
      <c r="D1509">
        <v>10.43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0.55156250000000007</v>
      </c>
      <c r="N1509">
        <v>0.95152910000000002</v>
      </c>
      <c r="O1509">
        <v>9.8529999999999998</v>
      </c>
      <c r="Q1509" s="18">
        <v>0.30399305555555556</v>
      </c>
      <c r="R1509">
        <v>0.73299619999999999</v>
      </c>
      <c r="W1509" s="1" t="s">
        <v>449</v>
      </c>
      <c r="AA1509">
        <v>6</v>
      </c>
      <c r="AB1509" t="s">
        <v>86</v>
      </c>
      <c r="AC1509" t="s">
        <v>431</v>
      </c>
      <c r="AF1509" t="s">
        <v>127</v>
      </c>
    </row>
    <row r="1510" spans="1:49" x14ac:dyDescent="0.25">
      <c r="A1510">
        <v>7</v>
      </c>
      <c r="B1510" t="s">
        <v>293</v>
      </c>
      <c r="C1510" t="s">
        <v>58</v>
      </c>
      <c r="D1510">
        <v>5.851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0.55246527777777776</v>
      </c>
      <c r="N1510" s="19">
        <v>4.8348139999999998E-2</v>
      </c>
      <c r="O1510">
        <v>5.5090000000000003</v>
      </c>
      <c r="Q1510" s="18">
        <v>0.30487268518518518</v>
      </c>
      <c r="R1510">
        <v>4.38454E-2</v>
      </c>
      <c r="W1510" s="1" t="s">
        <v>449</v>
      </c>
      <c r="AA1510">
        <v>7</v>
      </c>
      <c r="AB1510" t="s">
        <v>86</v>
      </c>
      <c r="AC1510" t="s">
        <v>432</v>
      </c>
      <c r="AF1510" t="s">
        <v>145</v>
      </c>
    </row>
    <row r="1511" spans="1:49" x14ac:dyDescent="0.25">
      <c r="A1511">
        <v>8</v>
      </c>
      <c r="B1511" t="s">
        <v>293</v>
      </c>
      <c r="C1511" t="s">
        <v>201</v>
      </c>
      <c r="D1511">
        <v>6.2949999999999999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0.5534027777777778</v>
      </c>
      <c r="N1511" s="19">
        <v>8.4228460000000005E-2</v>
      </c>
      <c r="O1511">
        <v>3.1219999999999999</v>
      </c>
      <c r="Q1511" s="18">
        <v>0.30576388888888889</v>
      </c>
      <c r="R1511" s="19">
        <v>5.5630619999999999E-2</v>
      </c>
      <c r="W1511" s="1" t="s">
        <v>449</v>
      </c>
      <c r="AA1511">
        <v>8</v>
      </c>
      <c r="AB1511" t="s">
        <v>84</v>
      </c>
      <c r="AC1511" t="s">
        <v>433</v>
      </c>
    </row>
    <row r="1512" spans="1:49" x14ac:dyDescent="0.25">
      <c r="A1512">
        <v>9</v>
      </c>
      <c r="B1512" t="s">
        <v>293</v>
      </c>
      <c r="C1512" t="s">
        <v>58</v>
      </c>
      <c r="D1512">
        <v>7.6219999999999999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0.55472222222222223</v>
      </c>
      <c r="N1512">
        <v>0.88255039999999996</v>
      </c>
      <c r="O1512">
        <v>2.621</v>
      </c>
      <c r="Q1512" s="18">
        <v>0.30641203703703707</v>
      </c>
      <c r="R1512" s="19">
        <v>5.8831980000000001E-3</v>
      </c>
      <c r="W1512" s="1" t="s">
        <v>449</v>
      </c>
      <c r="AA1512">
        <v>9</v>
      </c>
      <c r="AB1512" t="s">
        <v>84</v>
      </c>
      <c r="AC1512" t="s">
        <v>434</v>
      </c>
    </row>
    <row r="1513" spans="1:49" x14ac:dyDescent="0.25">
      <c r="A1513">
        <v>10</v>
      </c>
      <c r="B1513" t="s">
        <v>293</v>
      </c>
      <c r="C1513" t="s">
        <v>201</v>
      </c>
      <c r="D1513">
        <v>8.7119999999999997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0.55564814814814811</v>
      </c>
      <c r="N1513">
        <v>0.77142619999999995</v>
      </c>
      <c r="O1513">
        <v>8.31</v>
      </c>
      <c r="Q1513" s="18">
        <v>0.30699074074074073</v>
      </c>
      <c r="R1513">
        <v>0.59072239999999998</v>
      </c>
      <c r="W1513" s="1" t="s">
        <v>449</v>
      </c>
      <c r="AA1513">
        <v>10</v>
      </c>
      <c r="AB1513" t="s">
        <v>86</v>
      </c>
      <c r="AC1513" t="s">
        <v>435</v>
      </c>
      <c r="AF1513" t="s">
        <v>176</v>
      </c>
    </row>
    <row r="1514" spans="1:49" x14ac:dyDescent="0.25">
      <c r="A1514">
        <v>11</v>
      </c>
      <c r="B1514" t="s">
        <v>293</v>
      </c>
      <c r="C1514" t="s">
        <v>201</v>
      </c>
      <c r="D1514">
        <v>3.8340000000000001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0.55658564814814815</v>
      </c>
      <c r="N1514">
        <v>0.39931139999999998</v>
      </c>
      <c r="O1514">
        <v>3.5920000000000001</v>
      </c>
      <c r="Q1514" s="18">
        <v>0.30790509259259258</v>
      </c>
      <c r="R1514">
        <v>0.3254148</v>
      </c>
      <c r="W1514" s="1" t="s">
        <v>449</v>
      </c>
      <c r="AA1514">
        <v>11</v>
      </c>
      <c r="AB1514" t="s">
        <v>86</v>
      </c>
      <c r="AC1514" t="s">
        <v>436</v>
      </c>
      <c r="AF1514" t="s">
        <v>135</v>
      </c>
    </row>
    <row r="1515" spans="1:49" x14ac:dyDescent="0.25">
      <c r="A1515">
        <v>12</v>
      </c>
      <c r="B1515" t="s">
        <v>293</v>
      </c>
      <c r="C1515" t="s">
        <v>201</v>
      </c>
      <c r="D1515">
        <v>7.4710000000000001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0.55744212962962958</v>
      </c>
      <c r="N1515" s="19">
        <v>7.4997530000000007E-2</v>
      </c>
      <c r="O1515">
        <v>7.2919999999999998</v>
      </c>
      <c r="Q1515" s="18">
        <v>0.30877314814814816</v>
      </c>
      <c r="R1515" s="19">
        <v>5.2614750000000002E-2</v>
      </c>
      <c r="S1515" s="74">
        <v>7.25</v>
      </c>
      <c r="U1515" s="18">
        <v>0.46990740740740744</v>
      </c>
      <c r="V1515" s="19">
        <v>3.5852910000000002E-2</v>
      </c>
      <c r="W1515" s="1" t="s">
        <v>449</v>
      </c>
      <c r="AA1515">
        <v>12</v>
      </c>
      <c r="AB1515" t="s">
        <v>85</v>
      </c>
      <c r="AC1515" t="s">
        <v>437</v>
      </c>
      <c r="AF1515" t="s">
        <v>238</v>
      </c>
    </row>
    <row r="1516" spans="1:49" x14ac:dyDescent="0.25">
      <c r="A1516">
        <v>13</v>
      </c>
      <c r="B1516" t="s">
        <v>293</v>
      </c>
      <c r="C1516" t="s">
        <v>201</v>
      </c>
      <c r="D1516">
        <v>9.6280000000000001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0.5584837962962963</v>
      </c>
      <c r="N1516">
        <v>0.15808900000000001</v>
      </c>
      <c r="O1516">
        <v>9.3309999999999995</v>
      </c>
      <c r="Q1516" s="18">
        <v>0.30951388888888892</v>
      </c>
      <c r="R1516" s="19">
        <v>9.1281479999999998E-2</v>
      </c>
      <c r="W1516" s="1" t="s">
        <v>449</v>
      </c>
      <c r="X1516" s="8">
        <v>43522</v>
      </c>
      <c r="AA1516">
        <v>13</v>
      </c>
      <c r="AB1516" t="s">
        <v>86</v>
      </c>
      <c r="AC1516" t="s">
        <v>438</v>
      </c>
      <c r="AD1516" s="8">
        <v>43605</v>
      </c>
      <c r="AE1516" s="84">
        <f>AD1516-X1516</f>
        <v>83</v>
      </c>
      <c r="AF1516" t="s">
        <v>154</v>
      </c>
      <c r="AG1516" t="s">
        <v>956</v>
      </c>
      <c r="AN1516" t="s">
        <v>1765</v>
      </c>
      <c r="AV1516" s="8">
        <v>43605</v>
      </c>
      <c r="AW1516">
        <v>1</v>
      </c>
    </row>
    <row r="1517" spans="1:49" x14ac:dyDescent="0.25">
      <c r="A1517">
        <v>14</v>
      </c>
      <c r="B1517" t="s">
        <v>293</v>
      </c>
      <c r="C1517" t="s">
        <v>58</v>
      </c>
      <c r="D1517">
        <v>10.476000000000001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0.55925925925925923</v>
      </c>
      <c r="N1517">
        <v>0.12554589999999999</v>
      </c>
      <c r="O1517">
        <v>9.98</v>
      </c>
      <c r="Q1517" s="18">
        <v>0.31040509259259258</v>
      </c>
      <c r="R1517" s="19">
        <v>4.7078830000000002E-2</v>
      </c>
      <c r="W1517" s="1" t="s">
        <v>449</v>
      </c>
      <c r="AA1517">
        <v>14</v>
      </c>
      <c r="AB1517" t="s">
        <v>84</v>
      </c>
      <c r="AC1517" t="s">
        <v>439</v>
      </c>
    </row>
    <row r="1518" spans="1:49" x14ac:dyDescent="0.25">
      <c r="A1518">
        <v>15</v>
      </c>
      <c r="B1518" t="s">
        <v>293</v>
      </c>
      <c r="C1518" t="s">
        <v>58</v>
      </c>
      <c r="D1518">
        <v>9.1859999999999999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0.5600694444444444</v>
      </c>
      <c r="N1518" s="19">
        <v>7.3684369999999999E-2</v>
      </c>
      <c r="O1518">
        <v>8.4420000000000002</v>
      </c>
      <c r="Q1518" s="18">
        <v>0.31119212962962967</v>
      </c>
      <c r="R1518" s="19">
        <v>4.5466850000000003E-2</v>
      </c>
      <c r="W1518" s="1" t="s">
        <v>449</v>
      </c>
      <c r="AA1518">
        <v>15</v>
      </c>
      <c r="AB1518" t="s">
        <v>84</v>
      </c>
      <c r="AC1518" t="s">
        <v>440</v>
      </c>
    </row>
    <row r="1519" spans="1:49" x14ac:dyDescent="0.25">
      <c r="A1519">
        <v>16</v>
      </c>
      <c r="B1519" t="s">
        <v>293</v>
      </c>
      <c r="C1519" t="s">
        <v>58</v>
      </c>
      <c r="D1519">
        <v>6.2270000000000003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0.56090277777777775</v>
      </c>
      <c r="N1519">
        <v>8.7774199999999997E-2</v>
      </c>
      <c r="O1519">
        <v>3.089</v>
      </c>
      <c r="Q1519" s="18">
        <v>0.31194444444444441</v>
      </c>
      <c r="R1519" s="19">
        <v>6.436973E-2</v>
      </c>
      <c r="W1519" s="1" t="s">
        <v>449</v>
      </c>
      <c r="X1519" s="8">
        <v>43522</v>
      </c>
      <c r="AA1519">
        <v>16</v>
      </c>
      <c r="AB1519" t="s">
        <v>86</v>
      </c>
      <c r="AC1519" t="s">
        <v>441</v>
      </c>
      <c r="AD1519" s="8">
        <v>43585</v>
      </c>
      <c r="AE1519" s="84">
        <f>AD1519-X1519</f>
        <v>63</v>
      </c>
      <c r="AF1519" t="s">
        <v>302</v>
      </c>
      <c r="AG1519" t="s">
        <v>956</v>
      </c>
      <c r="AH1519" s="8">
        <v>43585</v>
      </c>
      <c r="AI1519">
        <v>5</v>
      </c>
      <c r="AJ1519">
        <v>1</v>
      </c>
      <c r="AK1519" s="53">
        <v>0.67013888888888884</v>
      </c>
      <c r="AL1519" s="8">
        <v>43586</v>
      </c>
      <c r="AM1519" s="53">
        <v>0.46875</v>
      </c>
      <c r="AN1519" t="s">
        <v>1020</v>
      </c>
      <c r="AV1519" s="8">
        <v>43586</v>
      </c>
      <c r="AW1519">
        <v>1</v>
      </c>
    </row>
    <row r="1520" spans="1:49" x14ac:dyDescent="0.25">
      <c r="A1520">
        <v>17</v>
      </c>
      <c r="B1520" t="s">
        <v>293</v>
      </c>
      <c r="C1520" t="s">
        <v>59</v>
      </c>
      <c r="D1520">
        <v>6.7060000000000004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0.5617361111111111</v>
      </c>
      <c r="N1520">
        <v>0.66200300000000001</v>
      </c>
      <c r="O1520">
        <v>6.524</v>
      </c>
      <c r="Q1520" s="18">
        <v>0.31285879629629632</v>
      </c>
      <c r="R1520">
        <v>0.50812939999999995</v>
      </c>
      <c r="W1520" s="1" t="s">
        <v>449</v>
      </c>
      <c r="AA1520">
        <v>17</v>
      </c>
      <c r="AB1520" t="s">
        <v>86</v>
      </c>
      <c r="AC1520" t="s">
        <v>442</v>
      </c>
      <c r="AF1520" t="s">
        <v>125</v>
      </c>
    </row>
    <row r="1521" spans="1:49" x14ac:dyDescent="0.25">
      <c r="A1521">
        <v>18</v>
      </c>
      <c r="B1521" t="s">
        <v>293</v>
      </c>
      <c r="C1521" t="s">
        <v>201</v>
      </c>
      <c r="D1521">
        <v>9.0090000000000003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0.56265046296296295</v>
      </c>
      <c r="N1521">
        <v>0.1132678</v>
      </c>
      <c r="O1521">
        <v>8.6739999999999995</v>
      </c>
      <c r="Q1521" s="18">
        <v>0.31372685185185184</v>
      </c>
      <c r="R1521" s="19">
        <v>6.143854E-2</v>
      </c>
      <c r="W1521" s="1" t="s">
        <v>449</v>
      </c>
      <c r="X1521" s="8">
        <v>43522</v>
      </c>
      <c r="AA1521">
        <v>18</v>
      </c>
      <c r="AB1521" t="s">
        <v>86</v>
      </c>
      <c r="AC1521" t="s">
        <v>443</v>
      </c>
      <c r="AD1521" s="8">
        <v>43594</v>
      </c>
      <c r="AE1521" s="84">
        <v>72</v>
      </c>
      <c r="AF1521" t="s">
        <v>120</v>
      </c>
      <c r="AG1521" t="s">
        <v>956</v>
      </c>
      <c r="AN1521" t="s">
        <v>1765</v>
      </c>
      <c r="AV1521" s="8">
        <v>43594</v>
      </c>
      <c r="AW1521">
        <v>1</v>
      </c>
    </row>
    <row r="1522" spans="1:49" x14ac:dyDescent="0.25">
      <c r="A1522">
        <v>19</v>
      </c>
      <c r="B1522" t="s">
        <v>293</v>
      </c>
      <c r="C1522" t="s">
        <v>201</v>
      </c>
      <c r="D1522">
        <v>7.7359999999999998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0.56343750000000004</v>
      </c>
      <c r="N1522">
        <v>8.0909300000000003E-2</v>
      </c>
      <c r="O1522">
        <v>7.4349999999999996</v>
      </c>
      <c r="Q1522" s="18">
        <v>0.31449074074074074</v>
      </c>
      <c r="R1522" s="19">
        <v>8.0271720000000005E-2</v>
      </c>
      <c r="W1522" s="1" t="s">
        <v>449</v>
      </c>
      <c r="X1522" s="8">
        <v>43522</v>
      </c>
      <c r="AA1522">
        <v>19</v>
      </c>
      <c r="AB1522" t="s">
        <v>86</v>
      </c>
      <c r="AC1522" t="s">
        <v>444</v>
      </c>
      <c r="AD1522" s="8">
        <v>43592</v>
      </c>
      <c r="AE1522" s="84">
        <f>AD1522-X1522</f>
        <v>70</v>
      </c>
      <c r="AF1522" t="s">
        <v>167</v>
      </c>
      <c r="AG1522" t="s">
        <v>956</v>
      </c>
      <c r="AN1522" t="s">
        <v>1765</v>
      </c>
      <c r="AV1522" s="8">
        <v>43592</v>
      </c>
      <c r="AW1522">
        <v>1</v>
      </c>
    </row>
    <row r="1523" spans="1:49" x14ac:dyDescent="0.25">
      <c r="A1523">
        <v>20</v>
      </c>
      <c r="B1523" t="s">
        <v>293</v>
      </c>
      <c r="C1523" t="s">
        <v>58</v>
      </c>
      <c r="D1523">
        <v>6.1139999999999999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0.56428240740740743</v>
      </c>
      <c r="N1523" s="19">
        <v>8.5724170000000002E-2</v>
      </c>
      <c r="O1523">
        <v>5.72</v>
      </c>
      <c r="Q1523" s="18">
        <v>0.315462962962963</v>
      </c>
      <c r="R1523" s="19">
        <v>4.0857360000000002E-2</v>
      </c>
      <c r="W1523" s="1" t="s">
        <v>449</v>
      </c>
      <c r="X1523" s="8">
        <v>43522</v>
      </c>
      <c r="AA1523">
        <v>20</v>
      </c>
      <c r="AB1523" t="s">
        <v>86</v>
      </c>
      <c r="AC1523" t="s">
        <v>445</v>
      </c>
      <c r="AD1523" s="8">
        <v>43597</v>
      </c>
      <c r="AE1523" s="84">
        <v>75</v>
      </c>
      <c r="AF1523" t="s">
        <v>235</v>
      </c>
      <c r="AG1523" t="s">
        <v>956</v>
      </c>
      <c r="AN1523" t="s">
        <v>1765</v>
      </c>
      <c r="AV1523" s="8">
        <v>43597</v>
      </c>
      <c r="AW1523">
        <v>1</v>
      </c>
    </row>
    <row r="1524" spans="1:49" x14ac:dyDescent="0.25">
      <c r="A1524">
        <v>21</v>
      </c>
      <c r="B1524" t="s">
        <v>293</v>
      </c>
      <c r="C1524" t="s">
        <v>58</v>
      </c>
      <c r="D1524">
        <v>8.2189999999999994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0.56505787037037036</v>
      </c>
      <c r="N1524" s="19">
        <v>7.1258589999999997E-2</v>
      </c>
      <c r="O1524">
        <v>8.0869999999999997</v>
      </c>
      <c r="Q1524" s="18">
        <v>0.32974537037037038</v>
      </c>
      <c r="R1524">
        <v>7.79609E-2</v>
      </c>
      <c r="S1524" s="74">
        <v>8.0399999999999991</v>
      </c>
      <c r="U1524" s="18">
        <v>0.4707175925925926</v>
      </c>
      <c r="V1524">
        <v>5.2947599999999997E-2</v>
      </c>
      <c r="W1524" s="1" t="s">
        <v>449</v>
      </c>
      <c r="AA1524">
        <v>21</v>
      </c>
      <c r="AB1524" t="s">
        <v>85</v>
      </c>
      <c r="AC1524" t="s">
        <v>1060</v>
      </c>
      <c r="AF1524" t="s">
        <v>160</v>
      </c>
    </row>
    <row r="1525" spans="1:49" x14ac:dyDescent="0.25">
      <c r="A1525">
        <v>22</v>
      </c>
      <c r="B1525" t="s">
        <v>293</v>
      </c>
      <c r="C1525" t="s">
        <v>58</v>
      </c>
      <c r="D1525">
        <v>8.39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0.56575231481481481</v>
      </c>
      <c r="N1525">
        <v>0.1029881</v>
      </c>
      <c r="O1525">
        <v>8.0139999999999993</v>
      </c>
      <c r="Q1525" s="18">
        <v>0.33052083333333332</v>
      </c>
      <c r="R1525" s="19">
        <v>7.2035630000000003E-2</v>
      </c>
      <c r="W1525" s="1" t="s">
        <v>449</v>
      </c>
      <c r="AA1525">
        <v>22</v>
      </c>
      <c r="AB1525" t="s">
        <v>84</v>
      </c>
      <c r="AC1525" t="s">
        <v>1061</v>
      </c>
    </row>
    <row r="1526" spans="1:49" x14ac:dyDescent="0.25">
      <c r="A1526">
        <v>23</v>
      </c>
      <c r="B1526" t="s">
        <v>293</v>
      </c>
      <c r="C1526" t="s">
        <v>201</v>
      </c>
      <c r="D1526">
        <v>6.5590000000000002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0.56653935185185189</v>
      </c>
      <c r="N1526">
        <v>0.51681129999999997</v>
      </c>
      <c r="O1526">
        <v>6.3819999999999997</v>
      </c>
      <c r="Q1526" s="18">
        <v>0.33126157407407408</v>
      </c>
      <c r="R1526">
        <v>0.41381400000000002</v>
      </c>
      <c r="W1526" s="1" t="s">
        <v>449</v>
      </c>
      <c r="AA1526">
        <v>23</v>
      </c>
      <c r="AB1526" t="s">
        <v>84</v>
      </c>
      <c r="AC1526" t="s">
        <v>1062</v>
      </c>
    </row>
    <row r="1527" spans="1:49" x14ac:dyDescent="0.25">
      <c r="A1527">
        <v>24</v>
      </c>
      <c r="B1527" t="s">
        <v>293</v>
      </c>
      <c r="C1527" t="s">
        <v>58</v>
      </c>
      <c r="D1527">
        <v>6.9390000000000001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0.56738425925925928</v>
      </c>
      <c r="N1527" s="19">
        <v>8.2367170000000003E-2</v>
      </c>
      <c r="O1527">
        <v>6.5540000000000003</v>
      </c>
      <c r="Q1527" s="18">
        <v>0.33212962962962961</v>
      </c>
      <c r="R1527" s="19">
        <v>3.8107439999999999E-2</v>
      </c>
      <c r="S1527" s="74">
        <v>6.5140000000000002</v>
      </c>
      <c r="U1527" s="18">
        <v>0.47146990740740741</v>
      </c>
      <c r="V1527" s="19">
        <v>4.1507960000000003E-2</v>
      </c>
      <c r="W1527" s="1" t="s">
        <v>449</v>
      </c>
      <c r="AA1527">
        <v>24</v>
      </c>
      <c r="AB1527" t="s">
        <v>85</v>
      </c>
      <c r="AC1527" t="s">
        <v>1063</v>
      </c>
      <c r="AF1527" t="s">
        <v>143</v>
      </c>
    </row>
    <row r="1528" spans="1:49" x14ac:dyDescent="0.25">
      <c r="A1528">
        <v>25</v>
      </c>
      <c r="B1528" t="s">
        <v>293</v>
      </c>
      <c r="C1528" t="s">
        <v>201</v>
      </c>
      <c r="D1528">
        <v>4.8849999999999998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0.5682638888888889</v>
      </c>
      <c r="N1528" s="19">
        <v>4.8787209999999998E-2</v>
      </c>
      <c r="O1528">
        <v>4.7210000000000001</v>
      </c>
      <c r="Q1528" s="18">
        <v>0.33306712962962964</v>
      </c>
      <c r="R1528" s="19">
        <v>2.2904250000000001E-2</v>
      </c>
      <c r="W1528" s="1" t="s">
        <v>449</v>
      </c>
      <c r="AA1528">
        <v>25</v>
      </c>
      <c r="AB1528" t="s">
        <v>86</v>
      </c>
      <c r="AC1528" t="s">
        <v>1064</v>
      </c>
      <c r="AF1528" t="s">
        <v>238</v>
      </c>
    </row>
    <row r="1529" spans="1:49" x14ac:dyDescent="0.25">
      <c r="A1529">
        <v>26</v>
      </c>
      <c r="B1529" t="s">
        <v>293</v>
      </c>
      <c r="C1529" t="s">
        <v>58</v>
      </c>
      <c r="D1529">
        <v>7.5970000000000004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0.56909722222222225</v>
      </c>
      <c r="N1529">
        <v>1.0868409999999999</v>
      </c>
      <c r="O1529">
        <v>6.9770000000000003</v>
      </c>
      <c r="Q1529" s="18">
        <v>0.33380787037037035</v>
      </c>
      <c r="R1529">
        <v>0.8583229</v>
      </c>
      <c r="W1529" s="1" t="s">
        <v>449</v>
      </c>
      <c r="AA1529">
        <v>26</v>
      </c>
      <c r="AB1529" t="s">
        <v>84</v>
      </c>
      <c r="AC1529" t="s">
        <v>1065</v>
      </c>
    </row>
    <row r="1530" spans="1:49" x14ac:dyDescent="0.25">
      <c r="A1530">
        <v>27</v>
      </c>
      <c r="B1530" t="s">
        <v>293</v>
      </c>
      <c r="C1530" t="s">
        <v>58</v>
      </c>
      <c r="D1530">
        <v>4.585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0.56997685185185187</v>
      </c>
      <c r="N1530" s="19">
        <v>7.1211259999999998E-2</v>
      </c>
      <c r="O1530">
        <v>4.3120000000000003</v>
      </c>
      <c r="Q1530" s="18">
        <v>0.33481481481481484</v>
      </c>
      <c r="R1530" s="19">
        <v>5.724228E-2</v>
      </c>
      <c r="W1530" s="1" t="s">
        <v>449</v>
      </c>
      <c r="AA1530">
        <v>27</v>
      </c>
      <c r="AB1530" t="s">
        <v>84</v>
      </c>
      <c r="AC1530" t="s">
        <v>1066</v>
      </c>
    </row>
    <row r="1531" spans="1:49" x14ac:dyDescent="0.25">
      <c r="A1531">
        <v>28</v>
      </c>
      <c r="B1531" t="s">
        <v>293</v>
      </c>
      <c r="C1531" t="s">
        <v>201</v>
      </c>
      <c r="D1531">
        <v>7.5910000000000002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0.57071759259259258</v>
      </c>
      <c r="N1531" s="19">
        <v>8.2078910000000005E-2</v>
      </c>
      <c r="O1531">
        <v>7.0960000000000001</v>
      </c>
      <c r="Q1531" s="18">
        <v>0.33555555555555555</v>
      </c>
      <c r="R1531" s="19">
        <v>3.7385660000000001E-2</v>
      </c>
      <c r="W1531" s="1" t="s">
        <v>449</v>
      </c>
      <c r="AA1531">
        <v>28</v>
      </c>
      <c r="AB1531" t="s">
        <v>84</v>
      </c>
      <c r="AC1531" t="s">
        <v>1067</v>
      </c>
    </row>
    <row r="1532" spans="1:49" x14ac:dyDescent="0.25">
      <c r="A1532">
        <v>29</v>
      </c>
      <c r="B1532" t="s">
        <v>293</v>
      </c>
      <c r="C1532" t="s">
        <v>58</v>
      </c>
      <c r="D1532">
        <v>8.3819999999999997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0.57168981481481485</v>
      </c>
      <c r="N1532" s="19">
        <v>4.9959980000000001E-2</v>
      </c>
      <c r="O1532">
        <v>8.1329999999999991</v>
      </c>
      <c r="Q1532" s="18">
        <v>0.33640046296296294</v>
      </c>
      <c r="R1532" s="19">
        <v>6.9725220000000004E-2</v>
      </c>
      <c r="W1532" s="1" t="s">
        <v>449</v>
      </c>
      <c r="AA1532">
        <v>29</v>
      </c>
      <c r="AB1532" t="s">
        <v>84</v>
      </c>
      <c r="AC1532" t="s">
        <v>1068</v>
      </c>
    </row>
    <row r="1533" spans="1:49" x14ac:dyDescent="0.25">
      <c r="A1533">
        <v>30</v>
      </c>
      <c r="B1533" t="s">
        <v>293</v>
      </c>
      <c r="C1533" t="s">
        <v>58</v>
      </c>
      <c r="D1533">
        <v>6.734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0.58685185185185185</v>
      </c>
      <c r="N1533">
        <v>0.15220590000000001</v>
      </c>
      <c r="O1533">
        <v>5.5069999999999997</v>
      </c>
      <c r="Q1533" s="18">
        <v>0.33714120370370365</v>
      </c>
      <c r="R1533">
        <v>7.30402E-2</v>
      </c>
      <c r="W1533" s="1" t="s">
        <v>449</v>
      </c>
      <c r="AA1533">
        <v>30</v>
      </c>
      <c r="AB1533" t="s">
        <v>84</v>
      </c>
      <c r="AC1533" t="s">
        <v>1069</v>
      </c>
    </row>
    <row r="1534" spans="1:49" x14ac:dyDescent="0.25">
      <c r="A1534">
        <v>31</v>
      </c>
      <c r="B1534" t="s">
        <v>293</v>
      </c>
      <c r="C1534" t="s">
        <v>58</v>
      </c>
      <c r="D1534">
        <v>6.3010000000000002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0.58784722222222219</v>
      </c>
      <c r="N1534">
        <v>0.69956680000000004</v>
      </c>
      <c r="O1534">
        <v>6.0019999999999998</v>
      </c>
      <c r="Q1534" s="18">
        <v>0.33804398148148151</v>
      </c>
      <c r="R1534">
        <v>0.5278389</v>
      </c>
      <c r="W1534" s="1" t="s">
        <v>449</v>
      </c>
      <c r="AA1534">
        <v>31</v>
      </c>
      <c r="AB1534" t="s">
        <v>84</v>
      </c>
      <c r="AC1534" t="s">
        <v>1070</v>
      </c>
    </row>
    <row r="1535" spans="1:49" x14ac:dyDescent="0.25">
      <c r="A1535">
        <v>32</v>
      </c>
      <c r="B1535" t="s">
        <v>293</v>
      </c>
      <c r="C1535" t="s">
        <v>58</v>
      </c>
      <c r="D1535">
        <v>4.1059999999999999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0.58877314814814818</v>
      </c>
      <c r="N1535">
        <v>0.3984354</v>
      </c>
      <c r="O1535">
        <v>3.968</v>
      </c>
      <c r="Q1535" s="18">
        <v>0.33888888888888885</v>
      </c>
      <c r="R1535" s="19">
        <v>5.8470519999999998E-2</v>
      </c>
      <c r="S1535" s="74">
        <v>3.7669999999999999</v>
      </c>
      <c r="U1535" s="18">
        <v>0.4724652777777778</v>
      </c>
      <c r="V1535" s="19">
        <v>4.8375769999999998E-2</v>
      </c>
      <c r="W1535" s="1" t="s">
        <v>449</v>
      </c>
      <c r="AA1535">
        <v>32</v>
      </c>
      <c r="AB1535" t="s">
        <v>85</v>
      </c>
      <c r="AC1535" t="s">
        <v>1071</v>
      </c>
      <c r="AF1535" t="s">
        <v>291</v>
      </c>
    </row>
    <row r="1536" spans="1:49" x14ac:dyDescent="0.25">
      <c r="A1536">
        <v>33</v>
      </c>
      <c r="B1536" t="s">
        <v>293</v>
      </c>
      <c r="C1536" t="s">
        <v>201</v>
      </c>
      <c r="D1536">
        <v>6.7290000000000001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0.5895717592592592</v>
      </c>
      <c r="N1536" s="19">
        <v>5.1939730000000003E-2</v>
      </c>
      <c r="O1536">
        <v>6.407</v>
      </c>
      <c r="Q1536" s="18">
        <v>0.33976851851851847</v>
      </c>
      <c r="R1536" s="19">
        <v>6.0425119999999999E-2</v>
      </c>
      <c r="W1536" s="1" t="s">
        <v>449</v>
      </c>
      <c r="X1536" s="8">
        <v>43522</v>
      </c>
      <c r="AA1536">
        <v>33</v>
      </c>
      <c r="AB1536" t="s">
        <v>86</v>
      </c>
      <c r="AC1536" t="s">
        <v>1072</v>
      </c>
      <c r="AD1536" s="8">
        <v>43572</v>
      </c>
      <c r="AE1536" s="84">
        <f>AD1536-X1536</f>
        <v>50</v>
      </c>
      <c r="AF1536" t="s">
        <v>249</v>
      </c>
      <c r="AG1536" t="s">
        <v>956</v>
      </c>
      <c r="AN1536" t="s">
        <v>1862</v>
      </c>
      <c r="AV1536" s="8">
        <v>43572</v>
      </c>
      <c r="AW1536">
        <v>1</v>
      </c>
    </row>
    <row r="1537" spans="1:49" x14ac:dyDescent="0.25">
      <c r="A1537">
        <v>34</v>
      </c>
      <c r="B1537" t="s">
        <v>293</v>
      </c>
      <c r="C1537" t="s">
        <v>58</v>
      </c>
      <c r="D1537">
        <v>9.718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0.59054398148148146</v>
      </c>
      <c r="N1537">
        <v>0.13050329999999999</v>
      </c>
      <c r="O1537">
        <v>9.5220000000000002</v>
      </c>
      <c r="Q1537" s="18">
        <v>0.34082175925925928</v>
      </c>
      <c r="R1537">
        <v>0.1164625</v>
      </c>
      <c r="W1537" s="1" t="s">
        <v>449</v>
      </c>
      <c r="X1537" s="8">
        <v>43522</v>
      </c>
      <c r="AA1537">
        <v>34</v>
      </c>
      <c r="AB1537" t="s">
        <v>86</v>
      </c>
      <c r="AC1537" t="s">
        <v>1073</v>
      </c>
      <c r="AD1537" s="8">
        <v>43579</v>
      </c>
      <c r="AE1537" s="84">
        <v>57</v>
      </c>
      <c r="AF1537" t="s">
        <v>149</v>
      </c>
      <c r="AG1537" t="s">
        <v>956</v>
      </c>
      <c r="AH1537" s="8">
        <v>43579</v>
      </c>
      <c r="AI1537">
        <v>32</v>
      </c>
      <c r="AJ1537">
        <v>2</v>
      </c>
      <c r="AK1537" s="53">
        <v>0.72222222222222221</v>
      </c>
      <c r="AL1537" s="8">
        <v>43587</v>
      </c>
      <c r="AM1537" s="53">
        <v>0.84027777777777779</v>
      </c>
      <c r="AN1537" t="s">
        <v>1895</v>
      </c>
      <c r="AO1537">
        <v>7</v>
      </c>
      <c r="AP1537">
        <v>14</v>
      </c>
      <c r="AQ1537" s="8">
        <v>43601</v>
      </c>
      <c r="AR1537" s="53">
        <v>0.83333333333333337</v>
      </c>
      <c r="AS1537" s="8">
        <v>43633</v>
      </c>
      <c r="AT1537" s="53">
        <v>0.84722222222222221</v>
      </c>
      <c r="AU1537" t="s">
        <v>1765</v>
      </c>
      <c r="AV1537" s="8">
        <v>43633</v>
      </c>
      <c r="AW1537">
        <v>1</v>
      </c>
    </row>
    <row r="1538" spans="1:49" x14ac:dyDescent="0.25">
      <c r="A1538">
        <v>35</v>
      </c>
      <c r="B1538" t="s">
        <v>293</v>
      </c>
      <c r="C1538" t="s">
        <v>58</v>
      </c>
      <c r="D1538">
        <v>6.7759999999999998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0.59138888888888885</v>
      </c>
      <c r="N1538">
        <v>0.60580299999999998</v>
      </c>
      <c r="O1538">
        <v>6.3639999999999999</v>
      </c>
      <c r="Q1538" s="18">
        <v>0.34182870370370372</v>
      </c>
      <c r="R1538">
        <v>0.48494399999999999</v>
      </c>
      <c r="W1538" s="1" t="s">
        <v>449</v>
      </c>
      <c r="AA1538">
        <v>35</v>
      </c>
      <c r="AB1538" t="s">
        <v>84</v>
      </c>
      <c r="AC1538" t="s">
        <v>1074</v>
      </c>
    </row>
    <row r="1539" spans="1:49" x14ac:dyDescent="0.25">
      <c r="A1539">
        <v>36</v>
      </c>
      <c r="B1539" t="s">
        <v>293</v>
      </c>
      <c r="C1539" t="s">
        <v>58</v>
      </c>
      <c r="D1539">
        <v>6.3460000000000001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0.59234953703703697</v>
      </c>
      <c r="N1539" s="19">
        <v>8.1174049999999998E-2</v>
      </c>
      <c r="O1539">
        <v>5.9710000000000001</v>
      </c>
      <c r="Q1539" s="18">
        <v>0.34280092592592593</v>
      </c>
      <c r="R1539" s="19">
        <v>5.6614980000000002E-2</v>
      </c>
      <c r="W1539" s="1" t="s">
        <v>449</v>
      </c>
      <c r="AA1539">
        <v>36</v>
      </c>
      <c r="AB1539" t="s">
        <v>86</v>
      </c>
      <c r="AC1539" t="s">
        <v>1075</v>
      </c>
      <c r="AF1539" t="s">
        <v>286</v>
      </c>
    </row>
    <row r="1540" spans="1:49" x14ac:dyDescent="0.25">
      <c r="A1540">
        <v>37</v>
      </c>
      <c r="B1540" t="s">
        <v>293</v>
      </c>
      <c r="C1540" t="s">
        <v>201</v>
      </c>
      <c r="D1540">
        <v>7.0140000000000002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7000</v>
      </c>
      <c r="M1540" s="18">
        <v>0.59315972222222224</v>
      </c>
      <c r="N1540">
        <v>0.1057719</v>
      </c>
      <c r="O1540">
        <v>6.88</v>
      </c>
      <c r="Q1540" s="18">
        <v>0.34354166666666663</v>
      </c>
      <c r="R1540" s="19">
        <v>5.7683739999999997E-2</v>
      </c>
      <c r="W1540" s="1" t="s">
        <v>449</v>
      </c>
      <c r="AA1540">
        <v>37</v>
      </c>
      <c r="AB1540" t="s">
        <v>84</v>
      </c>
      <c r="AC1540" t="s">
        <v>1076</v>
      </c>
    </row>
    <row r="1541" spans="1:49" x14ac:dyDescent="0.25">
      <c r="A1541">
        <v>38</v>
      </c>
      <c r="B1541" t="s">
        <v>293</v>
      </c>
      <c r="C1541" t="s">
        <v>58</v>
      </c>
      <c r="D1541">
        <v>6.0090000000000003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7000</v>
      </c>
      <c r="M1541" s="18">
        <v>0.59400462962962963</v>
      </c>
      <c r="N1541">
        <v>0.1035157</v>
      </c>
      <c r="O1541">
        <v>5.9619999999999997</v>
      </c>
      <c r="Q1541" s="18">
        <v>0.34443287037037035</v>
      </c>
      <c r="R1541" s="19">
        <v>7.2540060000000003E-2</v>
      </c>
      <c r="S1541" s="74">
        <v>5.8769999999999998</v>
      </c>
      <c r="U1541" s="18">
        <v>0.47339120370370374</v>
      </c>
      <c r="V1541" s="19">
        <v>4.491237E-2</v>
      </c>
      <c r="W1541" s="1" t="s">
        <v>449</v>
      </c>
      <c r="AA1541">
        <v>38</v>
      </c>
      <c r="AB1541" t="s">
        <v>85</v>
      </c>
      <c r="AC1541" t="s">
        <v>1077</v>
      </c>
      <c r="AF1541" t="s">
        <v>163</v>
      </c>
    </row>
    <row r="1542" spans="1:49" x14ac:dyDescent="0.25">
      <c r="A1542">
        <v>39</v>
      </c>
      <c r="B1542" t="s">
        <v>293</v>
      </c>
      <c r="C1542" t="s">
        <v>58</v>
      </c>
      <c r="D1542">
        <v>6.5359999999999996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7000</v>
      </c>
      <c r="M1542" s="18">
        <v>0.59483796296296299</v>
      </c>
      <c r="N1542" s="19">
        <v>9.477373E-2</v>
      </c>
      <c r="O1542">
        <v>6.1420000000000003</v>
      </c>
      <c r="Q1542" s="18">
        <v>0.34519675925925924</v>
      </c>
      <c r="R1542" s="19">
        <v>6.0900309999999999E-2</v>
      </c>
      <c r="W1542" s="1" t="s">
        <v>449</v>
      </c>
      <c r="X1542" s="8">
        <v>43522</v>
      </c>
      <c r="AA1542">
        <v>39</v>
      </c>
      <c r="AB1542" t="s">
        <v>86</v>
      </c>
      <c r="AC1542" t="s">
        <v>1078</v>
      </c>
      <c r="AD1542" s="8">
        <v>43586</v>
      </c>
      <c r="AE1542" s="84">
        <f>AD1542-X1542</f>
        <v>64</v>
      </c>
      <c r="AF1542" t="s">
        <v>130</v>
      </c>
      <c r="AG1542" t="s">
        <v>956</v>
      </c>
      <c r="AN1542" t="s">
        <v>1765</v>
      </c>
      <c r="AV1542" s="8">
        <v>43586</v>
      </c>
      <c r="AW1542">
        <v>1</v>
      </c>
    </row>
    <row r="1543" spans="1:49" x14ac:dyDescent="0.25">
      <c r="A1543">
        <v>40</v>
      </c>
      <c r="B1543" t="s">
        <v>293</v>
      </c>
      <c r="C1543" t="s">
        <v>58</v>
      </c>
      <c r="D1543">
        <v>4.827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7000</v>
      </c>
      <c r="M1543" s="18">
        <v>0.59561342592592592</v>
      </c>
      <c r="N1543" s="19">
        <v>4.9693139999999997E-2</v>
      </c>
      <c r="O1543">
        <v>4.6040000000000001</v>
      </c>
      <c r="Q1543" s="18">
        <v>0.34600694444444446</v>
      </c>
      <c r="R1543" s="19">
        <v>3.7356149999999998E-2</v>
      </c>
      <c r="S1543" s="74">
        <v>4.5380000000000003</v>
      </c>
      <c r="U1543" s="18">
        <v>0.47421296296296295</v>
      </c>
      <c r="V1543" s="19">
        <v>4.0834290000000002E-2</v>
      </c>
      <c r="W1543" s="1" t="s">
        <v>449</v>
      </c>
      <c r="AA1543">
        <v>40</v>
      </c>
      <c r="AB1543" t="s">
        <v>85</v>
      </c>
      <c r="AC1543" t="s">
        <v>1079</v>
      </c>
      <c r="AF1543" t="s">
        <v>237</v>
      </c>
    </row>
    <row r="1544" spans="1:49" x14ac:dyDescent="0.25">
      <c r="A1544">
        <v>41</v>
      </c>
      <c r="B1544" t="s">
        <v>293</v>
      </c>
      <c r="C1544" t="s">
        <v>201</v>
      </c>
      <c r="D1544">
        <v>7.7030000000000003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7000</v>
      </c>
      <c r="M1544" s="18">
        <v>0.59636574074074067</v>
      </c>
      <c r="N1544">
        <v>0.1017332</v>
      </c>
      <c r="O1544">
        <v>7.6689999999999996</v>
      </c>
      <c r="Q1544" s="18">
        <v>0.34668981481481481</v>
      </c>
      <c r="R1544" s="19">
        <v>8.0857570000000004E-2</v>
      </c>
      <c r="W1544" s="1" t="s">
        <v>449</v>
      </c>
      <c r="X1544" s="8">
        <v>43522</v>
      </c>
      <c r="AA1544">
        <v>41</v>
      </c>
      <c r="AB1544" t="s">
        <v>86</v>
      </c>
      <c r="AC1544" t="s">
        <v>1080</v>
      </c>
      <c r="AD1544" s="8">
        <v>43598</v>
      </c>
      <c r="AE1544" s="84">
        <f>AD1544-X1544</f>
        <v>76</v>
      </c>
      <c r="AF1544" t="s">
        <v>126</v>
      </c>
      <c r="AG1544" t="s">
        <v>956</v>
      </c>
      <c r="AN1544" t="s">
        <v>1765</v>
      </c>
      <c r="AV1544" s="8">
        <v>43598</v>
      </c>
      <c r="AW1544">
        <v>1</v>
      </c>
    </row>
    <row r="1545" spans="1:49" x14ac:dyDescent="0.25">
      <c r="A1545">
        <v>42</v>
      </c>
      <c r="B1545" t="s">
        <v>293</v>
      </c>
      <c r="C1545" t="s">
        <v>58</v>
      </c>
      <c r="D1545">
        <v>3.8639999999999999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7000</v>
      </c>
      <c r="M1545" s="18">
        <v>0.59717592592592594</v>
      </c>
      <c r="N1545">
        <v>0.46535840000000001</v>
      </c>
      <c r="O1545">
        <v>3.5049999999999999</v>
      </c>
      <c r="Q1545" s="18">
        <v>0.34747685185185184</v>
      </c>
      <c r="R1545">
        <v>0.40316819999999998</v>
      </c>
      <c r="W1545" s="1" t="s">
        <v>449</v>
      </c>
      <c r="AA1545">
        <v>42</v>
      </c>
      <c r="AB1545" t="s">
        <v>86</v>
      </c>
      <c r="AC1545" t="s">
        <v>1081</v>
      </c>
      <c r="AF1545" t="s">
        <v>136</v>
      </c>
    </row>
    <row r="1546" spans="1:49" x14ac:dyDescent="0.25">
      <c r="A1546">
        <v>43</v>
      </c>
      <c r="B1546" t="s">
        <v>293</v>
      </c>
      <c r="C1546" t="s">
        <v>58</v>
      </c>
      <c r="D1546">
        <v>4.0410000000000004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7000</v>
      </c>
      <c r="M1546" s="18">
        <v>0.59809027777777779</v>
      </c>
      <c r="N1546" s="19">
        <v>7.2860190000000005E-2</v>
      </c>
      <c r="O1546">
        <v>3.7989999999999999</v>
      </c>
      <c r="Q1546" s="18">
        <v>0.34831018518518514</v>
      </c>
      <c r="R1546" s="19">
        <v>3.5075670000000003E-2</v>
      </c>
      <c r="W1546" s="1" t="s">
        <v>449</v>
      </c>
      <c r="X1546" s="8">
        <v>43522</v>
      </c>
      <c r="AA1546">
        <v>43</v>
      </c>
      <c r="AB1546" t="s">
        <v>86</v>
      </c>
      <c r="AC1546" t="s">
        <v>1082</v>
      </c>
      <c r="AD1546" s="8">
        <v>43564</v>
      </c>
      <c r="AE1546" s="84">
        <f>AD1546-X1546</f>
        <v>42</v>
      </c>
      <c r="AF1546" t="s">
        <v>155</v>
      </c>
      <c r="AG1546" t="s">
        <v>956</v>
      </c>
      <c r="AH1546" s="8">
        <v>43564</v>
      </c>
      <c r="AI1546">
        <v>17</v>
      </c>
      <c r="AJ1546">
        <v>2</v>
      </c>
      <c r="AK1546" s="53">
        <v>0.75347222222222221</v>
      </c>
      <c r="AL1546" s="8">
        <v>43572</v>
      </c>
      <c r="AM1546" s="53">
        <v>0.86458333333333337</v>
      </c>
      <c r="AV1546" s="8">
        <v>43572</v>
      </c>
      <c r="AW1546">
        <v>0</v>
      </c>
    </row>
    <row r="1547" spans="1:49" x14ac:dyDescent="0.25">
      <c r="A1547">
        <v>44</v>
      </c>
      <c r="B1547" t="s">
        <v>293</v>
      </c>
      <c r="C1547" t="s">
        <v>58</v>
      </c>
      <c r="D1547">
        <v>5.5960000000000001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7000</v>
      </c>
      <c r="M1547" s="18">
        <v>0.59894675925925933</v>
      </c>
      <c r="N1547" s="19">
        <v>8.4767430000000005E-2</v>
      </c>
      <c r="O1547">
        <v>5.27</v>
      </c>
      <c r="Q1547" s="18">
        <v>0.34913194444444445</v>
      </c>
      <c r="R1547" s="19">
        <v>5.8085959999999999E-2</v>
      </c>
      <c r="W1547" s="1" t="s">
        <v>449</v>
      </c>
      <c r="X1547" s="8">
        <v>43522</v>
      </c>
      <c r="AA1547">
        <v>44</v>
      </c>
      <c r="AB1547" t="s">
        <v>86</v>
      </c>
      <c r="AC1547" t="s">
        <v>1083</v>
      </c>
      <c r="AD1547" s="8">
        <v>43592</v>
      </c>
      <c r="AE1547" s="84">
        <f>AD1547-X1547</f>
        <v>70</v>
      </c>
      <c r="AF1547" t="s">
        <v>162</v>
      </c>
      <c r="AG1547" t="s">
        <v>956</v>
      </c>
      <c r="AN1547" t="s">
        <v>1748</v>
      </c>
      <c r="AV1547" s="8">
        <v>43592</v>
      </c>
      <c r="AW1547">
        <v>1</v>
      </c>
    </row>
    <row r="1548" spans="1:49" x14ac:dyDescent="0.25">
      <c r="A1548">
        <v>46</v>
      </c>
      <c r="B1548" t="s">
        <v>293</v>
      </c>
      <c r="C1548" t="s">
        <v>608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7000</v>
      </c>
      <c r="M1548" s="18">
        <v>0.59978009259259257</v>
      </c>
      <c r="N1548" s="19">
        <v>4.8005579999999999E-3</v>
      </c>
      <c r="Q1548" s="18">
        <v>0.35006944444444449</v>
      </c>
      <c r="R1548" s="19">
        <v>3.125395E-3</v>
      </c>
      <c r="U1548" s="18">
        <v>0.47553240740740743</v>
      </c>
      <c r="V1548" s="19">
        <v>9.2689169999999998E-3</v>
      </c>
      <c r="W1548" s="1" t="s">
        <v>449</v>
      </c>
      <c r="AA1548">
        <v>46</v>
      </c>
    </row>
    <row r="1549" spans="1:49" x14ac:dyDescent="0.25">
      <c r="A1549">
        <v>47</v>
      </c>
      <c r="B1549" t="s">
        <v>293</v>
      </c>
      <c r="C1549" t="s">
        <v>608</v>
      </c>
      <c r="E1549" s="1" t="s">
        <v>934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7000</v>
      </c>
      <c r="M1549" s="18">
        <v>0.60063657407407411</v>
      </c>
      <c r="N1549" s="19">
        <v>6.7642880000000002E-3</v>
      </c>
      <c r="P1549" s="53">
        <v>0.60972222222222217</v>
      </c>
      <c r="Q1549" s="18">
        <v>0.35083333333333333</v>
      </c>
      <c r="R1549" s="19">
        <v>5.4459169999999998E-3</v>
      </c>
      <c r="T1549" s="53">
        <v>0.65902777777777777</v>
      </c>
      <c r="U1549" s="18">
        <v>0.47646990740740741</v>
      </c>
      <c r="V1549" s="19">
        <v>8.1902469999999995E-3</v>
      </c>
      <c r="W1549" s="1" t="s">
        <v>449</v>
      </c>
      <c r="AA1549">
        <v>47</v>
      </c>
    </row>
    <row r="1550" spans="1:49" x14ac:dyDescent="0.25">
      <c r="A1550">
        <v>1</v>
      </c>
      <c r="B1550" t="s">
        <v>229</v>
      </c>
      <c r="C1550" t="s">
        <v>201</v>
      </c>
      <c r="D1550">
        <v>8.5470000000000006</v>
      </c>
      <c r="E1550" s="1" t="s">
        <v>935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0.54716435185185186</v>
      </c>
      <c r="N1550">
        <v>0.15717390000000001</v>
      </c>
      <c r="O1550">
        <v>8.5239999999999991</v>
      </c>
      <c r="P1550" s="53">
        <v>0.61041666666666672</v>
      </c>
      <c r="Q1550" s="18">
        <v>0.30006944444444444</v>
      </c>
      <c r="R1550" s="19">
        <v>9.9699999999999997E-2</v>
      </c>
      <c r="T1550" s="53">
        <v>0.61736111111111114</v>
      </c>
      <c r="W1550" s="1" t="s">
        <v>449</v>
      </c>
      <c r="X1550" s="8">
        <v>43522</v>
      </c>
      <c r="AA1550">
        <v>1</v>
      </c>
      <c r="AB1550" t="s">
        <v>86</v>
      </c>
      <c r="AC1550" t="s">
        <v>1084</v>
      </c>
      <c r="AD1550" s="8">
        <v>43587</v>
      </c>
      <c r="AE1550" s="84">
        <f>AD1550-X1550</f>
        <v>65</v>
      </c>
      <c r="AF1550" t="s">
        <v>247</v>
      </c>
      <c r="AG1550" t="s">
        <v>956</v>
      </c>
      <c r="AN1550" t="s">
        <v>1765</v>
      </c>
      <c r="AV1550" s="8">
        <v>43587</v>
      </c>
      <c r="AW1550">
        <v>1</v>
      </c>
    </row>
    <row r="1551" spans="1:49" x14ac:dyDescent="0.25">
      <c r="A1551">
        <v>2</v>
      </c>
      <c r="B1551" t="s">
        <v>229</v>
      </c>
      <c r="C1551" t="s">
        <v>59</v>
      </c>
      <c r="D1551">
        <v>6.9240000000000004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0.54812499999999997</v>
      </c>
      <c r="N1551" s="19">
        <v>6.162865E-2</v>
      </c>
      <c r="O1551">
        <v>6.8659999999999997</v>
      </c>
      <c r="Q1551" s="18">
        <v>0.30087962962962961</v>
      </c>
      <c r="R1551" s="19">
        <v>7.4499999999999997E-2</v>
      </c>
      <c r="W1551" s="1" t="s">
        <v>449</v>
      </c>
      <c r="X1551" s="8">
        <v>43522</v>
      </c>
      <c r="AA1551">
        <v>2</v>
      </c>
      <c r="AB1551" t="s">
        <v>86</v>
      </c>
      <c r="AC1551" t="s">
        <v>1085</v>
      </c>
      <c r="AD1551" s="8">
        <v>43578</v>
      </c>
      <c r="AE1551" s="84">
        <f>AD1551-X1551</f>
        <v>56</v>
      </c>
      <c r="AF1551" t="s">
        <v>128</v>
      </c>
      <c r="AG1551" t="s">
        <v>956</v>
      </c>
      <c r="AH1551" s="8">
        <v>43578</v>
      </c>
      <c r="AI1551">
        <v>31</v>
      </c>
      <c r="AJ1551">
        <v>1</v>
      </c>
      <c r="AK1551" s="53">
        <v>0.75</v>
      </c>
      <c r="AL1551" s="8">
        <v>43587</v>
      </c>
      <c r="AM1551" s="53">
        <v>0.84027777777777779</v>
      </c>
      <c r="AN1551" t="s">
        <v>1895</v>
      </c>
      <c r="AO1551">
        <v>3</v>
      </c>
      <c r="AP1551">
        <v>32</v>
      </c>
      <c r="AQ1551" s="8">
        <v>43587</v>
      </c>
      <c r="AR1551" s="53">
        <v>0.84027777777777779</v>
      </c>
      <c r="AS1551" s="8">
        <v>43614</v>
      </c>
      <c r="AT1551" s="53">
        <v>0.83333333333333337</v>
      </c>
      <c r="AU1551" t="s">
        <v>1990</v>
      </c>
      <c r="AV1551" s="8">
        <v>43614</v>
      </c>
      <c r="AW1551">
        <v>1</v>
      </c>
    </row>
    <row r="1552" spans="1:49" x14ac:dyDescent="0.25">
      <c r="A1552">
        <v>3</v>
      </c>
      <c r="B1552" t="s">
        <v>229</v>
      </c>
      <c r="C1552" t="s">
        <v>201</v>
      </c>
      <c r="D1552">
        <v>5.2089999999999996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0.54890046296296291</v>
      </c>
      <c r="N1552">
        <v>8.2220000000000001E-2</v>
      </c>
      <c r="O1552">
        <v>5.0270000000000001</v>
      </c>
      <c r="Q1552" s="18">
        <v>0.30157407407407405</v>
      </c>
      <c r="R1552">
        <v>0.11194030000000001</v>
      </c>
      <c r="W1552" s="1" t="s">
        <v>449</v>
      </c>
      <c r="AA1552">
        <v>3</v>
      </c>
      <c r="AB1552" t="s">
        <v>86</v>
      </c>
      <c r="AC1552" t="s">
        <v>1086</v>
      </c>
      <c r="AF1552" t="s">
        <v>292</v>
      </c>
    </row>
    <row r="1553" spans="1:49" x14ac:dyDescent="0.25">
      <c r="A1553">
        <v>4</v>
      </c>
      <c r="B1553" t="s">
        <v>229</v>
      </c>
      <c r="C1553" t="s">
        <v>201</v>
      </c>
      <c r="D1553">
        <v>6.3010000000000002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0.54982638888888891</v>
      </c>
      <c r="N1553" s="19">
        <v>9.8212679999999997E-2</v>
      </c>
      <c r="O1553">
        <v>5.7110000000000003</v>
      </c>
      <c r="Q1553" s="18">
        <v>0.3024074074074074</v>
      </c>
      <c r="R1553">
        <v>0.1440611</v>
      </c>
      <c r="S1553" s="74">
        <v>4.9889999999999999</v>
      </c>
      <c r="U1553" s="18">
        <v>0.4679976851851852</v>
      </c>
      <c r="V1553">
        <v>0.17948610000000001</v>
      </c>
      <c r="W1553" s="1" t="s">
        <v>449</v>
      </c>
      <c r="X1553" s="8">
        <v>43522</v>
      </c>
      <c r="AA1553">
        <v>4</v>
      </c>
      <c r="AB1553" t="s">
        <v>86</v>
      </c>
      <c r="AC1553" t="s">
        <v>1087</v>
      </c>
      <c r="AD1553" s="8">
        <v>43578</v>
      </c>
      <c r="AE1553" s="84">
        <v>56</v>
      </c>
      <c r="AF1553" t="s">
        <v>134</v>
      </c>
      <c r="AG1553" t="s">
        <v>956</v>
      </c>
      <c r="AH1553" s="8">
        <v>43578</v>
      </c>
      <c r="AI1553">
        <v>24</v>
      </c>
      <c r="AJ1553">
        <v>1</v>
      </c>
      <c r="AK1553" s="53">
        <v>0.75</v>
      </c>
      <c r="AL1553" s="8">
        <v>43587</v>
      </c>
      <c r="AM1553" s="53">
        <v>0.84027777777777779</v>
      </c>
      <c r="AN1553" t="s">
        <v>1895</v>
      </c>
      <c r="AR1553" s="53"/>
      <c r="AT1553" s="53"/>
      <c r="AV1553" s="8">
        <v>43594</v>
      </c>
      <c r="AW1553">
        <v>0</v>
      </c>
    </row>
    <row r="1554" spans="1:49" x14ac:dyDescent="0.25">
      <c r="A1554">
        <v>5</v>
      </c>
      <c r="B1554" t="s">
        <v>229</v>
      </c>
      <c r="C1554" t="s">
        <v>201</v>
      </c>
      <c r="D1554">
        <v>9.7880000000000003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0.55064814814814811</v>
      </c>
      <c r="N1554">
        <v>0.16146360000000001</v>
      </c>
      <c r="O1554">
        <v>9.6620000000000008</v>
      </c>
      <c r="Q1554" s="18">
        <v>0.3031712962962963</v>
      </c>
      <c r="R1554">
        <v>0.1084759</v>
      </c>
      <c r="S1554" s="74">
        <v>9.5709999999999997</v>
      </c>
      <c r="U1554" s="18">
        <v>0.46895833333333337</v>
      </c>
      <c r="V1554">
        <v>0.1077224</v>
      </c>
      <c r="W1554" s="1" t="s">
        <v>449</v>
      </c>
      <c r="AA1554">
        <v>5</v>
      </c>
      <c r="AB1554" t="s">
        <v>85</v>
      </c>
      <c r="AC1554" t="s">
        <v>1088</v>
      </c>
      <c r="AD1554" s="8">
        <v>43472</v>
      </c>
      <c r="AE1554" s="83">
        <f>AD1554-I1554</f>
        <v>118</v>
      </c>
      <c r="AF1554" t="s">
        <v>250</v>
      </c>
      <c r="AG1554" t="s">
        <v>956</v>
      </c>
      <c r="AH1554" s="8">
        <v>43472</v>
      </c>
      <c r="AI1554">
        <v>2</v>
      </c>
      <c r="AJ1554">
        <v>1</v>
      </c>
      <c r="AK1554" s="53">
        <v>0.57986111111111105</v>
      </c>
      <c r="AL1554" s="8">
        <v>43483</v>
      </c>
      <c r="AM1554" s="53">
        <v>0.85416666666666663</v>
      </c>
      <c r="AO1554">
        <v>4</v>
      </c>
      <c r="AP1554">
        <v>15</v>
      </c>
      <c r="AQ1554" s="8">
        <v>43483</v>
      </c>
      <c r="AR1554" s="53">
        <v>0.85416666666666663</v>
      </c>
      <c r="AS1554" s="8">
        <v>43516</v>
      </c>
      <c r="AT1554" s="53">
        <v>0.83333333333333337</v>
      </c>
      <c r="AV1554" s="8">
        <v>43516</v>
      </c>
      <c r="AW1554">
        <v>0</v>
      </c>
    </row>
    <row r="1555" spans="1:49" x14ac:dyDescent="0.25">
      <c r="A1555">
        <v>6</v>
      </c>
      <c r="B1555" t="s">
        <v>229</v>
      </c>
      <c r="C1555" t="s">
        <v>58</v>
      </c>
      <c r="D1555">
        <v>6.85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0.55156250000000007</v>
      </c>
      <c r="N1555">
        <v>0.12601699999999999</v>
      </c>
      <c r="O1555">
        <v>6.5439999999999996</v>
      </c>
      <c r="Q1555" s="18">
        <v>0.30399305555555556</v>
      </c>
      <c r="R1555" s="19">
        <v>8.7599999999999997E-2</v>
      </c>
      <c r="S1555" s="74">
        <v>6.4960000000000004</v>
      </c>
      <c r="U1555" s="18">
        <v>0.46990740740740744</v>
      </c>
      <c r="V1555">
        <v>0.1003353</v>
      </c>
      <c r="W1555" s="1" t="s">
        <v>449</v>
      </c>
      <c r="AA1555">
        <v>6</v>
      </c>
      <c r="AB1555" t="s">
        <v>85</v>
      </c>
      <c r="AC1555" t="s">
        <v>1089</v>
      </c>
      <c r="AD1555" s="8">
        <v>43414</v>
      </c>
      <c r="AE1555" s="83">
        <f>AD1555-I1555</f>
        <v>60</v>
      </c>
      <c r="AF1555" t="s">
        <v>159</v>
      </c>
      <c r="AG1555" t="s">
        <v>956</v>
      </c>
      <c r="AH1555" s="8">
        <v>43414</v>
      </c>
      <c r="AI1555">
        <v>5</v>
      </c>
      <c r="AJ1555">
        <v>1</v>
      </c>
      <c r="AK1555" s="53">
        <v>0.61458333333333337</v>
      </c>
      <c r="AL1555" s="8">
        <v>43422</v>
      </c>
      <c r="AM1555" s="53">
        <v>0.84375</v>
      </c>
      <c r="AN1555" t="s">
        <v>1795</v>
      </c>
      <c r="AO1555">
        <v>3</v>
      </c>
      <c r="AP1555">
        <v>18</v>
      </c>
      <c r="AQ1555" s="8">
        <v>43422</v>
      </c>
      <c r="AR1555" s="53">
        <v>0.84375</v>
      </c>
      <c r="AS1555" s="8">
        <v>43516</v>
      </c>
      <c r="AT1555" s="53">
        <v>0.83333333333333337</v>
      </c>
      <c r="AV1555" s="8">
        <v>43516</v>
      </c>
      <c r="AW1555">
        <v>0</v>
      </c>
    </row>
    <row r="1556" spans="1:49" x14ac:dyDescent="0.25">
      <c r="A1556">
        <v>7</v>
      </c>
      <c r="B1556" t="s">
        <v>229</v>
      </c>
      <c r="C1556" t="s">
        <v>58</v>
      </c>
      <c r="D1556">
        <v>5.7750000000000004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0.55246527777777776</v>
      </c>
      <c r="N1556">
        <v>0.74786710000000001</v>
      </c>
      <c r="O1556">
        <v>5.2729999999999997</v>
      </c>
      <c r="Q1556" s="18">
        <v>0.30487268518518518</v>
      </c>
      <c r="R1556">
        <v>0.58197370000000004</v>
      </c>
      <c r="W1556" s="1" t="s">
        <v>449</v>
      </c>
      <c r="AA1556">
        <v>7</v>
      </c>
      <c r="AB1556" t="s">
        <v>84</v>
      </c>
      <c r="AC1556" t="s">
        <v>1090</v>
      </c>
    </row>
    <row r="1557" spans="1:49" x14ac:dyDescent="0.25">
      <c r="A1557">
        <v>8</v>
      </c>
      <c r="B1557" t="s">
        <v>229</v>
      </c>
      <c r="C1557" t="s">
        <v>201</v>
      </c>
      <c r="D1557">
        <v>3.5619999999999998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0.5534027777777778</v>
      </c>
      <c r="N1557">
        <v>0.41121639999999998</v>
      </c>
      <c r="O1557">
        <v>2.4900000000000002</v>
      </c>
      <c r="Q1557" s="18">
        <v>0.30576388888888889</v>
      </c>
      <c r="R1557" s="19">
        <v>9.4600000000000004E-2</v>
      </c>
      <c r="W1557" s="1" t="s">
        <v>449</v>
      </c>
      <c r="AA1557">
        <v>8</v>
      </c>
      <c r="AB1557" t="s">
        <v>84</v>
      </c>
      <c r="AC1557" t="s">
        <v>1091</v>
      </c>
    </row>
    <row r="1558" spans="1:49" x14ac:dyDescent="0.25">
      <c r="A1558">
        <v>10</v>
      </c>
      <c r="B1558" t="s">
        <v>229</v>
      </c>
      <c r="D1558">
        <v>5.12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0.55564814814814811</v>
      </c>
      <c r="N1558">
        <v>0.16220039999999999</v>
      </c>
      <c r="O1558">
        <v>2.2050000000000001</v>
      </c>
      <c r="Q1558" s="18">
        <v>0.30699074074074073</v>
      </c>
      <c r="R1558" s="19">
        <v>5.5500000000000001E-2</v>
      </c>
      <c r="W1558" s="1" t="s">
        <v>449</v>
      </c>
      <c r="AA1558">
        <v>10</v>
      </c>
      <c r="AB1558" t="s">
        <v>86</v>
      </c>
      <c r="AC1558" t="s">
        <v>1092</v>
      </c>
      <c r="AF1558" t="s">
        <v>337</v>
      </c>
    </row>
    <row r="1559" spans="1:49" x14ac:dyDescent="0.25">
      <c r="A1559">
        <v>11</v>
      </c>
      <c r="B1559" t="s">
        <v>229</v>
      </c>
      <c r="C1559" t="s">
        <v>201</v>
      </c>
      <c r="D1559">
        <v>6.7359999999999998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0.55658564814814815</v>
      </c>
      <c r="N1559">
        <v>0.11998350000000001</v>
      </c>
      <c r="O1559">
        <v>6.4989999999999997</v>
      </c>
      <c r="Q1559" s="18">
        <v>0.30790509259259258</v>
      </c>
      <c r="R1559" s="19">
        <v>9.6100000000000005E-2</v>
      </c>
      <c r="W1559" s="1" t="s">
        <v>449</v>
      </c>
      <c r="AA1559">
        <v>11</v>
      </c>
      <c r="AB1559" t="s">
        <v>84</v>
      </c>
      <c r="AC1559" t="s">
        <v>1093</v>
      </c>
    </row>
    <row r="1560" spans="1:49" x14ac:dyDescent="0.25">
      <c r="A1560">
        <v>12</v>
      </c>
      <c r="B1560" t="s">
        <v>229</v>
      </c>
      <c r="C1560" t="s">
        <v>201</v>
      </c>
      <c r="D1560">
        <v>10.657999999999999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0.55744212962962958</v>
      </c>
      <c r="N1560">
        <v>0.28798309999999999</v>
      </c>
      <c r="O1560">
        <v>10.108000000000001</v>
      </c>
      <c r="Q1560" s="18">
        <v>0.30877314814814816</v>
      </c>
      <c r="R1560">
        <v>0.14885090000000001</v>
      </c>
      <c r="S1560" s="74">
        <v>10.053000000000001</v>
      </c>
      <c r="U1560" s="18">
        <v>0.4707175925925926</v>
      </c>
      <c r="V1560">
        <v>0.1429656</v>
      </c>
      <c r="W1560" s="1" t="s">
        <v>449</v>
      </c>
      <c r="AA1560">
        <v>12</v>
      </c>
      <c r="AB1560" t="s">
        <v>85</v>
      </c>
      <c r="AC1560" t="s">
        <v>1094</v>
      </c>
      <c r="AF1560" t="s">
        <v>304</v>
      </c>
    </row>
    <row r="1561" spans="1:49" x14ac:dyDescent="0.25">
      <c r="A1561">
        <v>13</v>
      </c>
      <c r="B1561" t="s">
        <v>229</v>
      </c>
      <c r="C1561" t="s">
        <v>59</v>
      </c>
      <c r="D1561">
        <v>6.9820000000000002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0.5584837962962963</v>
      </c>
      <c r="N1561">
        <v>0.13428760000000001</v>
      </c>
      <c r="O1561">
        <v>6.9050000000000002</v>
      </c>
      <c r="Q1561" s="18">
        <v>0.30951388888888892</v>
      </c>
      <c r="R1561">
        <v>9.0270900000000001E-2</v>
      </c>
      <c r="S1561" s="74">
        <v>6.8470000000000004</v>
      </c>
      <c r="U1561" s="18">
        <v>0.47146990740740741</v>
      </c>
      <c r="V1561" s="19">
        <v>7.8177720000000006E-2</v>
      </c>
      <c r="W1561" s="1" t="s">
        <v>449</v>
      </c>
      <c r="AA1561">
        <v>13</v>
      </c>
      <c r="AB1561" t="s">
        <v>85</v>
      </c>
      <c r="AC1561" t="s">
        <v>1095</v>
      </c>
      <c r="AD1561" s="8">
        <v>43422</v>
      </c>
      <c r="AE1561" s="84">
        <v>68</v>
      </c>
      <c r="AF1561" t="s">
        <v>144</v>
      </c>
      <c r="AG1561" t="s">
        <v>956</v>
      </c>
      <c r="AH1561" s="8">
        <v>43422</v>
      </c>
      <c r="AI1561">
        <v>1</v>
      </c>
      <c r="AJ1561">
        <v>2</v>
      </c>
      <c r="AK1561" s="53">
        <v>0.84375</v>
      </c>
      <c r="AL1561" s="8">
        <v>43430</v>
      </c>
      <c r="AM1561" s="53">
        <v>0.85416666666666663</v>
      </c>
      <c r="AO1561">
        <v>7</v>
      </c>
      <c r="AP1561">
        <v>8</v>
      </c>
      <c r="AQ1561" s="8">
        <v>43430</v>
      </c>
      <c r="AR1561" s="53">
        <v>0.86111111111111116</v>
      </c>
      <c r="AS1561" s="8">
        <v>43530</v>
      </c>
      <c r="AT1561" s="53">
        <v>0.83333333333333337</v>
      </c>
      <c r="AV1561" s="8">
        <v>43530</v>
      </c>
      <c r="AW1561">
        <v>0</v>
      </c>
    </row>
    <row r="1562" spans="1:49" x14ac:dyDescent="0.25">
      <c r="A1562">
        <v>14</v>
      </c>
      <c r="B1562" t="s">
        <v>229</v>
      </c>
      <c r="C1562" t="s">
        <v>58</v>
      </c>
      <c r="D1562">
        <v>7.726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0.55925925925925923</v>
      </c>
      <c r="N1562">
        <v>0.13631480000000001</v>
      </c>
      <c r="O1562">
        <v>7.3949999999999996</v>
      </c>
      <c r="Q1562" s="18">
        <v>0.31040509259259258</v>
      </c>
      <c r="R1562">
        <v>0.14722189999999999</v>
      </c>
      <c r="S1562" s="74">
        <v>7.3780000000000001</v>
      </c>
      <c r="U1562" s="18">
        <v>0.4724652777777778</v>
      </c>
      <c r="V1562">
        <v>0.11968289999999999</v>
      </c>
      <c r="W1562" s="1" t="s">
        <v>449</v>
      </c>
      <c r="AA1562">
        <v>14</v>
      </c>
      <c r="AB1562" t="s">
        <v>85</v>
      </c>
      <c r="AC1562" t="s">
        <v>1096</v>
      </c>
      <c r="AD1562" s="8">
        <v>43420</v>
      </c>
      <c r="AE1562" s="83">
        <f>AD1562-I1562</f>
        <v>66</v>
      </c>
      <c r="AF1562" t="s">
        <v>137</v>
      </c>
      <c r="AG1562" t="s">
        <v>956</v>
      </c>
      <c r="AH1562" s="8">
        <v>43420</v>
      </c>
      <c r="AI1562">
        <v>7</v>
      </c>
      <c r="AJ1562">
        <v>1</v>
      </c>
      <c r="AK1562" s="53">
        <v>0.63888888888888895</v>
      </c>
      <c r="AL1562" s="8">
        <v>43430</v>
      </c>
      <c r="AM1562" s="53">
        <v>0.63194444444444442</v>
      </c>
      <c r="AV1562" s="8">
        <v>43430</v>
      </c>
      <c r="AW1562">
        <v>0</v>
      </c>
    </row>
    <row r="1563" spans="1:49" x14ac:dyDescent="0.25">
      <c r="A1563">
        <v>15</v>
      </c>
      <c r="B1563" t="s">
        <v>229</v>
      </c>
      <c r="C1563" t="s">
        <v>201</v>
      </c>
      <c r="D1563">
        <v>11.287000000000001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0.5600694444444444</v>
      </c>
      <c r="N1563">
        <v>0.19356899999999999</v>
      </c>
      <c r="O1563">
        <v>10.798</v>
      </c>
      <c r="Q1563" s="18">
        <v>0.31119212962962967</v>
      </c>
      <c r="R1563" s="19">
        <v>9.9299999999999999E-2</v>
      </c>
      <c r="S1563" s="74">
        <v>10.760999999999999</v>
      </c>
      <c r="U1563" s="18">
        <v>0.47339120370370374</v>
      </c>
      <c r="V1563">
        <v>0.1625481</v>
      </c>
      <c r="W1563" s="1" t="s">
        <v>449</v>
      </c>
      <c r="AA1563">
        <v>15</v>
      </c>
      <c r="AB1563" t="s">
        <v>85</v>
      </c>
      <c r="AC1563" t="s">
        <v>1097</v>
      </c>
      <c r="AF1563" t="s">
        <v>301</v>
      </c>
    </row>
    <row r="1564" spans="1:49" x14ac:dyDescent="0.25">
      <c r="A1564">
        <v>16</v>
      </c>
      <c r="B1564" t="s">
        <v>229</v>
      </c>
      <c r="C1564" t="s">
        <v>58</v>
      </c>
      <c r="D1564">
        <v>4.548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0.56090277777777775</v>
      </c>
      <c r="N1564">
        <v>0.5350066</v>
      </c>
      <c r="O1564">
        <v>3.5049999999999999</v>
      </c>
      <c r="Q1564" s="18">
        <v>0.31194444444444441</v>
      </c>
      <c r="R1564">
        <v>0.60057459999999996</v>
      </c>
      <c r="W1564" s="1" t="s">
        <v>449</v>
      </c>
      <c r="AA1564">
        <v>16</v>
      </c>
      <c r="AB1564" t="s">
        <v>86</v>
      </c>
      <c r="AC1564" t="s">
        <v>1098</v>
      </c>
      <c r="AF1564" t="s">
        <v>147</v>
      </c>
    </row>
    <row r="1565" spans="1:49" x14ac:dyDescent="0.25">
      <c r="A1565">
        <v>17</v>
      </c>
      <c r="B1565" t="s">
        <v>229</v>
      </c>
      <c r="C1565" t="s">
        <v>201</v>
      </c>
      <c r="D1565">
        <v>6.6189999999999998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0.5617361111111111</v>
      </c>
      <c r="N1565" s="19">
        <v>6.0000520000000002E-2</v>
      </c>
      <c r="O1565">
        <v>6.2960000000000003</v>
      </c>
      <c r="Q1565" s="18">
        <v>0.31285879629629632</v>
      </c>
      <c r="R1565" s="19">
        <v>8.4699999999999998E-2</v>
      </c>
      <c r="S1565" s="74">
        <v>6.2549999999999999</v>
      </c>
      <c r="U1565" s="18">
        <v>0.47421296296296295</v>
      </c>
      <c r="V1565">
        <v>6.6724400000000003E-2</v>
      </c>
      <c r="W1565" s="1" t="s">
        <v>449</v>
      </c>
      <c r="AA1565">
        <v>17</v>
      </c>
      <c r="AB1565" t="s">
        <v>85</v>
      </c>
      <c r="AC1565" t="s">
        <v>1099</v>
      </c>
      <c r="AD1565" s="8">
        <v>43430</v>
      </c>
      <c r="AE1565" s="84">
        <v>76</v>
      </c>
      <c r="AF1565" t="s">
        <v>146</v>
      </c>
      <c r="AG1565" t="s">
        <v>956</v>
      </c>
      <c r="AH1565" s="8">
        <v>43430</v>
      </c>
      <c r="AI1565">
        <v>31</v>
      </c>
      <c r="AJ1565">
        <v>2</v>
      </c>
      <c r="AK1565" s="53">
        <v>0.63194444444444442</v>
      </c>
      <c r="AL1565" s="8">
        <v>43439</v>
      </c>
      <c r="AM1565" s="53">
        <v>0.83333333333333337</v>
      </c>
      <c r="AO1565">
        <v>3</v>
      </c>
      <c r="AP1565">
        <v>32</v>
      </c>
      <c r="AQ1565" s="8">
        <v>43439</v>
      </c>
      <c r="AR1565" s="53">
        <v>0.83333333333333337</v>
      </c>
      <c r="AS1565" s="8">
        <v>43516</v>
      </c>
      <c r="AT1565" s="53">
        <v>0.83333333333333337</v>
      </c>
      <c r="AV1565" s="8">
        <v>43516</v>
      </c>
      <c r="AW1565">
        <v>0</v>
      </c>
    </row>
    <row r="1566" spans="1:49" x14ac:dyDescent="0.25">
      <c r="A1566">
        <v>18</v>
      </c>
      <c r="B1566" t="s">
        <v>229</v>
      </c>
      <c r="C1566" t="s">
        <v>201</v>
      </c>
      <c r="D1566">
        <v>8.4849999999999994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0.56265046296296295</v>
      </c>
      <c r="N1566">
        <v>0.15038470000000001</v>
      </c>
      <c r="O1566">
        <v>8.2899999999999991</v>
      </c>
      <c r="Q1566" s="18">
        <v>0.31372685185185184</v>
      </c>
      <c r="R1566">
        <v>0.135267</v>
      </c>
      <c r="W1566" s="1" t="s">
        <v>449</v>
      </c>
      <c r="X1566" s="8">
        <v>43522</v>
      </c>
      <c r="AA1566">
        <v>18</v>
      </c>
      <c r="AB1566" t="s">
        <v>86</v>
      </c>
      <c r="AC1566" t="s">
        <v>1100</v>
      </c>
      <c r="AD1566" s="8">
        <v>43597</v>
      </c>
      <c r="AE1566" s="84">
        <f>AD1566-X1566</f>
        <v>75</v>
      </c>
      <c r="AF1566" t="s">
        <v>131</v>
      </c>
      <c r="AG1566" t="s">
        <v>956</v>
      </c>
      <c r="AN1566" t="s">
        <v>1765</v>
      </c>
      <c r="AV1566" s="8">
        <v>43597</v>
      </c>
      <c r="AW1566">
        <v>1</v>
      </c>
    </row>
    <row r="1567" spans="1:49" x14ac:dyDescent="0.25">
      <c r="A1567">
        <v>19</v>
      </c>
      <c r="B1567" t="s">
        <v>229</v>
      </c>
      <c r="C1567" t="s">
        <v>58</v>
      </c>
      <c r="D1567">
        <v>6.774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0.56343750000000004</v>
      </c>
      <c r="N1567">
        <v>0.97502679999999997</v>
      </c>
      <c r="O1567">
        <v>6.5529999999999999</v>
      </c>
      <c r="Q1567" s="18">
        <v>0.31449074074074074</v>
      </c>
      <c r="R1567">
        <v>0.78288150000000001</v>
      </c>
      <c r="S1567" s="74">
        <v>6.4009999999999998</v>
      </c>
      <c r="U1567" s="18">
        <v>0.47553240740740743</v>
      </c>
      <c r="V1567">
        <v>0.87744120000000003</v>
      </c>
      <c r="W1567" s="1" t="s">
        <v>449</v>
      </c>
      <c r="AA1567">
        <v>19</v>
      </c>
      <c r="AB1567" t="s">
        <v>85</v>
      </c>
      <c r="AC1567" t="s">
        <v>1101</v>
      </c>
      <c r="AD1567" s="8">
        <v>43386</v>
      </c>
      <c r="AE1567" s="84">
        <v>32</v>
      </c>
      <c r="AF1567" t="s">
        <v>252</v>
      </c>
      <c r="AG1567" t="s">
        <v>956</v>
      </c>
      <c r="AI1567">
        <v>28</v>
      </c>
      <c r="AJ1567">
        <v>2</v>
      </c>
      <c r="AK1567" s="53">
        <v>0.57638888888888895</v>
      </c>
      <c r="AL1567" s="8">
        <v>43392</v>
      </c>
      <c r="AM1567" s="53">
        <v>0.82638888888888884</v>
      </c>
      <c r="AO1567">
        <v>4</v>
      </c>
      <c r="AP1567">
        <v>11</v>
      </c>
      <c r="AQ1567" s="8">
        <v>43392</v>
      </c>
      <c r="AR1567" s="53">
        <v>0.82638888888888884</v>
      </c>
      <c r="AS1567" s="8">
        <v>43483</v>
      </c>
      <c r="AT1567" s="53">
        <v>0.85416666666666663</v>
      </c>
      <c r="AV1567" s="8">
        <v>43483</v>
      </c>
      <c r="AW1567">
        <v>0</v>
      </c>
    </row>
    <row r="1568" spans="1:49" x14ac:dyDescent="0.25">
      <c r="A1568">
        <v>20</v>
      </c>
      <c r="B1568" t="s">
        <v>229</v>
      </c>
      <c r="C1568" t="s">
        <v>58</v>
      </c>
      <c r="D1568">
        <v>3.5569999999999999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0.56428240740740743</v>
      </c>
      <c r="N1568">
        <v>0.66546090000000002</v>
      </c>
      <c r="O1568">
        <v>3.431</v>
      </c>
      <c r="Q1568" s="18">
        <v>0.315462962962963</v>
      </c>
      <c r="R1568">
        <v>0.5414175</v>
      </c>
      <c r="W1568" s="1" t="s">
        <v>449</v>
      </c>
      <c r="AA1568">
        <v>20</v>
      </c>
      <c r="AB1568" t="s">
        <v>86</v>
      </c>
      <c r="AC1568" t="s">
        <v>1102</v>
      </c>
      <c r="AF1568" t="s">
        <v>144</v>
      </c>
    </row>
    <row r="1569" spans="1:49" x14ac:dyDescent="0.25">
      <c r="A1569">
        <v>21</v>
      </c>
      <c r="B1569" t="s">
        <v>229</v>
      </c>
      <c r="C1569" t="s">
        <v>58</v>
      </c>
      <c r="D1569">
        <v>9.3320000000000007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0.56505787037037036</v>
      </c>
      <c r="N1569" s="19">
        <v>9.3566789999999997E-2</v>
      </c>
      <c r="O1569">
        <v>8.6739999999999995</v>
      </c>
      <c r="Q1569" s="18">
        <v>0.32974537037037038</v>
      </c>
      <c r="R1569">
        <v>0.13909299999999999</v>
      </c>
      <c r="S1569" s="74">
        <v>8.6319999999999997</v>
      </c>
      <c r="U1569" s="18">
        <v>0.47646990740740741</v>
      </c>
      <c r="V1569">
        <v>7.5418399999999997E-2</v>
      </c>
      <c r="W1569" s="1" t="s">
        <v>449</v>
      </c>
      <c r="AA1569">
        <v>21</v>
      </c>
      <c r="AB1569" t="s">
        <v>85</v>
      </c>
      <c r="AC1569" t="s">
        <v>1103</v>
      </c>
      <c r="AF1569" t="s">
        <v>147</v>
      </c>
    </row>
    <row r="1570" spans="1:49" x14ac:dyDescent="0.25">
      <c r="A1570">
        <v>22</v>
      </c>
      <c r="B1570" t="s">
        <v>229</v>
      </c>
      <c r="C1570" t="s">
        <v>59</v>
      </c>
      <c r="D1570">
        <v>5.109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0.56575231481481481</v>
      </c>
      <c r="N1570">
        <v>0.65741590000000005</v>
      </c>
      <c r="O1570">
        <v>2.2269999999999999</v>
      </c>
      <c r="Q1570" s="18">
        <v>0.33052083333333332</v>
      </c>
      <c r="R1570" s="19">
        <v>1.8573840000000001E-2</v>
      </c>
      <c r="W1570" s="1" t="s">
        <v>449</v>
      </c>
      <c r="AA1570">
        <v>22</v>
      </c>
      <c r="AB1570" t="s">
        <v>84</v>
      </c>
      <c r="AC1570" t="s">
        <v>1104</v>
      </c>
    </row>
    <row r="1571" spans="1:49" x14ac:dyDescent="0.25">
      <c r="A1571">
        <v>23</v>
      </c>
      <c r="B1571" t="s">
        <v>229</v>
      </c>
      <c r="C1571" t="s">
        <v>201</v>
      </c>
      <c r="D1571">
        <v>9.2089999999999996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0.56653935185185189</v>
      </c>
      <c r="N1571">
        <v>0.30046250000000002</v>
      </c>
      <c r="O1571">
        <v>9.093</v>
      </c>
      <c r="Q1571" s="18">
        <v>0.33126157407407408</v>
      </c>
      <c r="R1571">
        <v>0.19983429999999999</v>
      </c>
      <c r="W1571" s="1" t="s">
        <v>449</v>
      </c>
      <c r="X1571" s="8">
        <v>43522</v>
      </c>
      <c r="AA1571">
        <v>23</v>
      </c>
      <c r="AB1571" t="s">
        <v>86</v>
      </c>
      <c r="AC1571" t="s">
        <v>1105</v>
      </c>
      <c r="AD1571" s="8">
        <v>43593</v>
      </c>
      <c r="AE1571" s="84">
        <f>AD1571-X1571</f>
        <v>71</v>
      </c>
      <c r="AF1571" t="s">
        <v>291</v>
      </c>
      <c r="AG1571" t="s">
        <v>956</v>
      </c>
      <c r="AN1571" t="s">
        <v>1765</v>
      </c>
      <c r="AV1571" s="8">
        <v>43593</v>
      </c>
      <c r="AW1571">
        <v>1</v>
      </c>
    </row>
    <row r="1572" spans="1:49" x14ac:dyDescent="0.25">
      <c r="A1572">
        <v>24</v>
      </c>
      <c r="B1572" t="s">
        <v>229</v>
      </c>
      <c r="C1572" t="s">
        <v>201</v>
      </c>
      <c r="D1572">
        <v>6.59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0.56738425925925928</v>
      </c>
      <c r="N1572">
        <v>1.2963439999999999</v>
      </c>
      <c r="O1572">
        <v>6.43</v>
      </c>
      <c r="Q1572" s="18">
        <v>0.33212962962962961</v>
      </c>
      <c r="R1572">
        <v>0.91338779999999997</v>
      </c>
      <c r="S1572" s="74">
        <v>6.2880000000000003</v>
      </c>
      <c r="U1572" s="18">
        <v>0.47746527777777775</v>
      </c>
      <c r="V1572">
        <v>0.94375160000000002</v>
      </c>
      <c r="W1572" s="1" t="s">
        <v>449</v>
      </c>
      <c r="AA1572">
        <v>24</v>
      </c>
      <c r="AB1572" t="s">
        <v>85</v>
      </c>
      <c r="AC1572" t="s">
        <v>1106</v>
      </c>
      <c r="AD1572" s="8">
        <v>43387</v>
      </c>
      <c r="AE1572" s="84">
        <v>33</v>
      </c>
      <c r="AF1572" t="s">
        <v>150</v>
      </c>
      <c r="AG1572" t="s">
        <v>956</v>
      </c>
      <c r="AI1572">
        <v>22</v>
      </c>
      <c r="AJ1572">
        <v>6</v>
      </c>
      <c r="AK1572" s="53">
        <v>0.61111111111111105</v>
      </c>
      <c r="AL1572" s="8">
        <v>43394</v>
      </c>
      <c r="AM1572" s="53">
        <v>0.82638888888888884</v>
      </c>
      <c r="AO1572">
        <v>3</v>
      </c>
      <c r="AP1572">
        <v>15</v>
      </c>
      <c r="AQ1572" s="8">
        <v>43394</v>
      </c>
      <c r="AR1572" s="53">
        <v>0.82638888888888884</v>
      </c>
      <c r="AS1572" s="8">
        <v>43435</v>
      </c>
      <c r="AT1572" s="53">
        <v>0.83333333333333337</v>
      </c>
      <c r="AV1572" s="8">
        <v>43435</v>
      </c>
      <c r="AW1572">
        <v>0</v>
      </c>
    </row>
    <row r="1573" spans="1:49" x14ac:dyDescent="0.25">
      <c r="A1573">
        <v>25</v>
      </c>
      <c r="B1573" t="s">
        <v>229</v>
      </c>
      <c r="C1573" t="s">
        <v>201</v>
      </c>
      <c r="D1573">
        <v>9.2070000000000007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0.5682638888888889</v>
      </c>
      <c r="N1573">
        <v>0.13023950000000001</v>
      </c>
      <c r="O1573">
        <v>9.0180000000000007</v>
      </c>
      <c r="Q1573" s="18">
        <v>0.33306712962962964</v>
      </c>
      <c r="R1573" s="19">
        <v>8.6161219999999997E-2</v>
      </c>
      <c r="W1573" s="1" t="s">
        <v>449</v>
      </c>
      <c r="X1573" s="8">
        <v>43522</v>
      </c>
      <c r="AA1573">
        <v>25</v>
      </c>
      <c r="AB1573" t="s">
        <v>86</v>
      </c>
      <c r="AC1573" t="s">
        <v>1107</v>
      </c>
      <c r="AD1573" s="8">
        <v>43577</v>
      </c>
      <c r="AE1573" s="84">
        <f>AD1573-X1573</f>
        <v>55</v>
      </c>
      <c r="AF1573" t="s">
        <v>151</v>
      </c>
      <c r="AG1573" t="s">
        <v>956</v>
      </c>
      <c r="AH1573" s="8">
        <v>43577</v>
      </c>
      <c r="AI1573">
        <v>16</v>
      </c>
      <c r="AJ1573">
        <v>1</v>
      </c>
      <c r="AK1573" s="53">
        <v>0.90972222222222221</v>
      </c>
      <c r="AL1573" s="8">
        <v>43587</v>
      </c>
      <c r="AM1573" s="53">
        <v>0.84027777777777779</v>
      </c>
      <c r="AN1573" t="s">
        <v>1895</v>
      </c>
      <c r="AO1573">
        <v>7</v>
      </c>
      <c r="AP1573">
        <v>15</v>
      </c>
      <c r="AQ1573" s="8">
        <v>43601</v>
      </c>
      <c r="AR1573" s="53">
        <v>0.83333333333333337</v>
      </c>
      <c r="AS1573" s="8">
        <v>43614</v>
      </c>
      <c r="AT1573" s="53">
        <v>0.83333333333333337</v>
      </c>
      <c r="AV1573" s="8">
        <v>43614</v>
      </c>
      <c r="AW1573">
        <v>0</v>
      </c>
    </row>
    <row r="1574" spans="1:49" x14ac:dyDescent="0.25">
      <c r="A1574">
        <v>26</v>
      </c>
      <c r="B1574" t="s">
        <v>229</v>
      </c>
      <c r="C1574" t="s">
        <v>201</v>
      </c>
      <c r="D1574">
        <v>9.74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0.56909722222222225</v>
      </c>
      <c r="N1574">
        <v>1.447495</v>
      </c>
      <c r="O1574">
        <v>9.0980000000000008</v>
      </c>
      <c r="Q1574" s="18">
        <v>0.33380787037037035</v>
      </c>
      <c r="R1574">
        <v>1.270197</v>
      </c>
      <c r="W1574" s="1" t="s">
        <v>449</v>
      </c>
      <c r="AA1574">
        <v>26</v>
      </c>
      <c r="AB1574" t="s">
        <v>84</v>
      </c>
      <c r="AC1574" t="s">
        <v>1108</v>
      </c>
    </row>
    <row r="1575" spans="1:49" x14ac:dyDescent="0.25">
      <c r="A1575">
        <v>27</v>
      </c>
      <c r="B1575" t="s">
        <v>229</v>
      </c>
      <c r="C1575" t="s">
        <v>58</v>
      </c>
      <c r="D1575">
        <v>7.04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0.56997685185185187</v>
      </c>
      <c r="N1575" s="19">
        <v>9.7641610000000004E-2</v>
      </c>
      <c r="O1575">
        <v>6.8140000000000001</v>
      </c>
      <c r="Q1575" s="18">
        <v>0.33481481481481484</v>
      </c>
      <c r="R1575">
        <v>0.1088494</v>
      </c>
      <c r="S1575" s="74">
        <v>6.7560000000000002</v>
      </c>
      <c r="U1575" s="18">
        <v>0.47858796296296297</v>
      </c>
      <c r="V1575" s="19">
        <v>9.0430220000000006E-2</v>
      </c>
      <c r="W1575" s="1" t="s">
        <v>449</v>
      </c>
      <c r="AA1575">
        <v>27</v>
      </c>
      <c r="AB1575" t="s">
        <v>85</v>
      </c>
      <c r="AC1575" t="s">
        <v>1109</v>
      </c>
      <c r="AF1575" t="s">
        <v>170</v>
      </c>
    </row>
    <row r="1576" spans="1:49" x14ac:dyDescent="0.25">
      <c r="A1576">
        <v>28</v>
      </c>
      <c r="B1576" t="s">
        <v>229</v>
      </c>
      <c r="C1576" t="s">
        <v>201</v>
      </c>
      <c r="D1576">
        <v>5.22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0.57071759259259258</v>
      </c>
      <c r="N1576">
        <v>0.1410206</v>
      </c>
      <c r="O1576">
        <v>5.1550000000000002</v>
      </c>
      <c r="Q1576" s="18">
        <v>0.33555555555555555</v>
      </c>
      <c r="R1576" s="19">
        <v>8.9896719999999999E-2</v>
      </c>
      <c r="W1576" s="1" t="s">
        <v>449</v>
      </c>
      <c r="AA1576">
        <v>28</v>
      </c>
      <c r="AB1576" t="s">
        <v>86</v>
      </c>
      <c r="AC1576" t="s">
        <v>1110</v>
      </c>
      <c r="AF1576" t="s">
        <v>240</v>
      </c>
    </row>
    <row r="1577" spans="1:49" x14ac:dyDescent="0.25">
      <c r="A1577">
        <v>29</v>
      </c>
      <c r="B1577" t="s">
        <v>229</v>
      </c>
      <c r="C1577" t="s">
        <v>58</v>
      </c>
      <c r="D1577">
        <v>4.6470000000000002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0.57168981481481485</v>
      </c>
      <c r="N1577">
        <v>0.1130158</v>
      </c>
      <c r="O1577">
        <v>4.4089999999999998</v>
      </c>
      <c r="Q1577" s="18">
        <v>0.33640046296296294</v>
      </c>
      <c r="R1577">
        <v>5.5673300000000002E-2</v>
      </c>
      <c r="W1577" s="1" t="s">
        <v>449</v>
      </c>
      <c r="AA1577">
        <v>29</v>
      </c>
      <c r="AB1577" t="s">
        <v>84</v>
      </c>
      <c r="AC1577" t="s">
        <v>1111</v>
      </c>
    </row>
    <row r="1578" spans="1:49" x14ac:dyDescent="0.25">
      <c r="A1578">
        <v>30</v>
      </c>
      <c r="B1578" t="s">
        <v>229</v>
      </c>
      <c r="C1578" t="s">
        <v>58</v>
      </c>
      <c r="D1578">
        <v>8.48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0.58685185185185185</v>
      </c>
      <c r="N1578">
        <v>1.349885</v>
      </c>
      <c r="O1578">
        <v>8.0879999999999992</v>
      </c>
      <c r="Q1578" s="18">
        <v>0.33714120370370365</v>
      </c>
      <c r="R1578">
        <v>0.98620280000000005</v>
      </c>
      <c r="W1578" s="1" t="s">
        <v>449</v>
      </c>
      <c r="AA1578">
        <v>30</v>
      </c>
      <c r="AB1578" t="s">
        <v>86</v>
      </c>
      <c r="AC1578" t="s">
        <v>1112</v>
      </c>
      <c r="AF1578" t="s">
        <v>146</v>
      </c>
    </row>
    <row r="1579" spans="1:49" x14ac:dyDescent="0.25">
      <c r="A1579">
        <v>31</v>
      </c>
      <c r="B1579" t="s">
        <v>229</v>
      </c>
      <c r="C1579" t="s">
        <v>58</v>
      </c>
      <c r="D1579">
        <v>6.6769999999999996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0.58784722222222219</v>
      </c>
      <c r="N1579">
        <v>0.13410610000000001</v>
      </c>
      <c r="O1579">
        <v>6.0369999999999999</v>
      </c>
      <c r="Q1579" s="18">
        <v>0.33804398148148151</v>
      </c>
      <c r="R1579">
        <v>0.1234985</v>
      </c>
      <c r="W1579" s="1" t="s">
        <v>449</v>
      </c>
      <c r="AA1579">
        <v>31</v>
      </c>
      <c r="AB1579" t="s">
        <v>84</v>
      </c>
      <c r="AC1579" t="s">
        <v>1113</v>
      </c>
    </row>
    <row r="1580" spans="1:49" x14ac:dyDescent="0.25">
      <c r="A1580">
        <v>32</v>
      </c>
      <c r="B1580" t="s">
        <v>229</v>
      </c>
      <c r="C1580" t="s">
        <v>201</v>
      </c>
      <c r="D1580">
        <v>6.6959999999999997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0.58877314814814818</v>
      </c>
      <c r="N1580">
        <v>0.141983</v>
      </c>
      <c r="O1580">
        <v>6.5439999999999996</v>
      </c>
      <c r="Q1580" s="18">
        <v>0.33888888888888885</v>
      </c>
      <c r="R1580">
        <v>0.1231684</v>
      </c>
      <c r="W1580" s="1" t="s">
        <v>449</v>
      </c>
      <c r="AA1580">
        <v>32</v>
      </c>
      <c r="AB1580" t="s">
        <v>84</v>
      </c>
      <c r="AC1580" t="s">
        <v>1114</v>
      </c>
    </row>
    <row r="1581" spans="1:49" x14ac:dyDescent="0.25">
      <c r="A1581">
        <v>33</v>
      </c>
      <c r="B1581" t="s">
        <v>229</v>
      </c>
      <c r="C1581" t="s">
        <v>58</v>
      </c>
      <c r="D1581">
        <v>9.2850000000000001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0.5895717592592592</v>
      </c>
      <c r="N1581">
        <v>1.445303</v>
      </c>
      <c r="O1581">
        <v>8.3879999999999999</v>
      </c>
      <c r="Q1581" s="18">
        <v>0.33976851851851847</v>
      </c>
      <c r="R1581">
        <v>1.033196</v>
      </c>
      <c r="W1581" s="1" t="s">
        <v>449</v>
      </c>
      <c r="AA1581">
        <v>33</v>
      </c>
      <c r="AB1581" t="s">
        <v>84</v>
      </c>
      <c r="AC1581" t="s">
        <v>1115</v>
      </c>
    </row>
    <row r="1582" spans="1:49" x14ac:dyDescent="0.25">
      <c r="A1582">
        <v>34</v>
      </c>
      <c r="B1582" t="s">
        <v>229</v>
      </c>
      <c r="C1582" t="s">
        <v>58</v>
      </c>
      <c r="D1582">
        <v>6.6029999999999998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0.59054398148148146</v>
      </c>
      <c r="N1582">
        <v>0.24498300000000001</v>
      </c>
      <c r="O1582">
        <v>6.25</v>
      </c>
      <c r="Q1582" s="18">
        <v>0.34082175925925928</v>
      </c>
      <c r="R1582">
        <v>0.1682043</v>
      </c>
      <c r="W1582" s="1" t="s">
        <v>449</v>
      </c>
      <c r="X1582" s="8">
        <v>43522</v>
      </c>
      <c r="AA1582">
        <v>34</v>
      </c>
      <c r="AB1582" t="s">
        <v>86</v>
      </c>
      <c r="AC1582" t="s">
        <v>1116</v>
      </c>
      <c r="AD1582" s="8">
        <v>43583</v>
      </c>
      <c r="AE1582" s="84">
        <v>61</v>
      </c>
      <c r="AF1582" t="s">
        <v>250</v>
      </c>
      <c r="AG1582" t="s">
        <v>956</v>
      </c>
      <c r="AH1582" s="8">
        <v>43583</v>
      </c>
      <c r="AI1582">
        <v>8</v>
      </c>
      <c r="AJ1582">
        <v>2</v>
      </c>
      <c r="AK1582" s="53">
        <v>0.84027777777777779</v>
      </c>
      <c r="AL1582" s="8">
        <v>43592</v>
      </c>
      <c r="AM1582" s="53">
        <v>0.8125</v>
      </c>
      <c r="AN1582" t="s">
        <v>1942</v>
      </c>
      <c r="AO1582">
        <v>7</v>
      </c>
      <c r="AP1582">
        <v>1</v>
      </c>
      <c r="AQ1582" s="8">
        <v>43592</v>
      </c>
      <c r="AR1582" s="53">
        <v>0.83333333333333337</v>
      </c>
      <c r="AS1582" s="8">
        <v>43619</v>
      </c>
      <c r="AT1582" s="53">
        <v>0.84027777777777779</v>
      </c>
      <c r="AU1582" t="s">
        <v>1765</v>
      </c>
      <c r="AV1582" s="8">
        <v>43619</v>
      </c>
      <c r="AW1582">
        <v>1</v>
      </c>
    </row>
    <row r="1583" spans="1:49" x14ac:dyDescent="0.25">
      <c r="A1583">
        <v>35</v>
      </c>
      <c r="B1583" t="s">
        <v>229</v>
      </c>
      <c r="C1583" t="s">
        <v>58</v>
      </c>
      <c r="D1583">
        <v>4.7850000000000001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0.59138888888888885</v>
      </c>
      <c r="N1583">
        <v>0.1769606</v>
      </c>
      <c r="O1583">
        <v>4.3490000000000002</v>
      </c>
      <c r="Q1583" s="18">
        <v>0.34182870370370372</v>
      </c>
      <c r="R1583">
        <v>0.1186473</v>
      </c>
      <c r="S1583" s="74">
        <v>4.2969999999999997</v>
      </c>
      <c r="U1583" s="18">
        <v>0.47931712962962963</v>
      </c>
      <c r="V1583" s="19">
        <v>9.5611940000000006E-2</v>
      </c>
      <c r="W1583" s="1" t="s">
        <v>449</v>
      </c>
      <c r="AA1583">
        <v>35</v>
      </c>
      <c r="AB1583" t="s">
        <v>85</v>
      </c>
      <c r="AC1583" t="s">
        <v>1117</v>
      </c>
      <c r="AF1583" t="s">
        <v>243</v>
      </c>
    </row>
    <row r="1584" spans="1:49" x14ac:dyDescent="0.25">
      <c r="A1584">
        <v>36</v>
      </c>
      <c r="B1584" t="s">
        <v>229</v>
      </c>
      <c r="C1584" t="s">
        <v>201</v>
      </c>
      <c r="D1584">
        <v>7.3460000000000001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0.59234953703703697</v>
      </c>
      <c r="N1584">
        <v>0.18763569999999999</v>
      </c>
      <c r="O1584">
        <v>7.2880000000000003</v>
      </c>
      <c r="Q1584" s="18">
        <v>0.34280092592592593</v>
      </c>
      <c r="R1584" s="19">
        <v>6.7630979999999993E-2</v>
      </c>
      <c r="S1584" s="74">
        <v>7.2190000000000003</v>
      </c>
      <c r="U1584" s="18">
        <v>0.48001157407407408</v>
      </c>
      <c r="V1584">
        <v>0.1207859</v>
      </c>
      <c r="W1584" s="1" t="s">
        <v>449</v>
      </c>
      <c r="AA1584">
        <v>36</v>
      </c>
      <c r="AB1584" t="s">
        <v>85</v>
      </c>
      <c r="AC1584" t="s">
        <v>1118</v>
      </c>
      <c r="AF1584" t="s">
        <v>247</v>
      </c>
    </row>
    <row r="1585" spans="1:49" x14ac:dyDescent="0.25">
      <c r="A1585">
        <v>37</v>
      </c>
      <c r="B1585" t="s">
        <v>229</v>
      </c>
      <c r="C1585" t="s">
        <v>201</v>
      </c>
      <c r="D1585">
        <v>9.234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M1585" s="18">
        <v>0.59315972222222224</v>
      </c>
      <c r="N1585">
        <v>0.2054723</v>
      </c>
      <c r="O1585">
        <v>8.9179999999999993</v>
      </c>
      <c r="Q1585" s="18">
        <v>0.34354166666666663</v>
      </c>
      <c r="R1585">
        <v>0.11115650000000001</v>
      </c>
      <c r="W1585" s="1" t="s">
        <v>449</v>
      </c>
      <c r="X1585" s="8">
        <v>43522</v>
      </c>
      <c r="AA1585">
        <v>37</v>
      </c>
      <c r="AB1585" t="s">
        <v>86</v>
      </c>
      <c r="AC1585" t="s">
        <v>1119</v>
      </c>
      <c r="AD1585" s="8">
        <v>43590</v>
      </c>
      <c r="AE1585" s="84">
        <f>AD1585-X1585</f>
        <v>68</v>
      </c>
      <c r="AF1585" t="s">
        <v>139</v>
      </c>
      <c r="AG1585" t="s">
        <v>956</v>
      </c>
      <c r="AN1585" t="s">
        <v>1765</v>
      </c>
      <c r="AV1585" s="8">
        <v>43590</v>
      </c>
      <c r="AW1585">
        <v>1</v>
      </c>
    </row>
    <row r="1586" spans="1:49" x14ac:dyDescent="0.25">
      <c r="A1586">
        <v>38</v>
      </c>
      <c r="B1586" t="s">
        <v>229</v>
      </c>
      <c r="C1586" t="s">
        <v>58</v>
      </c>
      <c r="D1586">
        <v>7.44</v>
      </c>
      <c r="G1586" s="1" t="s">
        <v>187</v>
      </c>
      <c r="H1586" s="1" t="s">
        <v>197</v>
      </c>
      <c r="I1586" s="1" t="s">
        <v>73</v>
      </c>
      <c r="J1586">
        <v>12</v>
      </c>
      <c r="K1586" t="s">
        <v>60</v>
      </c>
      <c r="L1586">
        <v>6262</v>
      </c>
      <c r="M1586" s="18">
        <v>0.59400462962962963</v>
      </c>
      <c r="N1586">
        <v>0.1292025</v>
      </c>
      <c r="O1586">
        <v>6.9939999999999998</v>
      </c>
      <c r="Q1586" s="18">
        <v>0.34443287037037035</v>
      </c>
      <c r="R1586" s="19">
        <v>7.5178019999999998E-2</v>
      </c>
      <c r="W1586" s="1" t="s">
        <v>449</v>
      </c>
      <c r="AA1586">
        <v>38</v>
      </c>
      <c r="AB1586" t="s">
        <v>86</v>
      </c>
      <c r="AC1586" t="s">
        <v>1120</v>
      </c>
      <c r="AF1586" t="s">
        <v>174</v>
      </c>
    </row>
    <row r="1587" spans="1:49" x14ac:dyDescent="0.25">
      <c r="A1587">
        <v>39</v>
      </c>
      <c r="B1587" t="s">
        <v>229</v>
      </c>
      <c r="C1587" t="s">
        <v>58</v>
      </c>
      <c r="D1587">
        <v>4.7549999999999999</v>
      </c>
      <c r="G1587" s="1" t="s">
        <v>187</v>
      </c>
      <c r="H1587" s="1" t="s">
        <v>197</v>
      </c>
      <c r="I1587" s="1" t="s">
        <v>73</v>
      </c>
      <c r="J1587">
        <v>12</v>
      </c>
      <c r="K1587" t="s">
        <v>60</v>
      </c>
      <c r="L1587">
        <v>6262</v>
      </c>
      <c r="M1587" s="18">
        <v>0.59483796296296299</v>
      </c>
      <c r="N1587">
        <v>6.6984799999999997E-2</v>
      </c>
      <c r="O1587">
        <v>4.6470000000000002</v>
      </c>
      <c r="Q1587" s="18">
        <v>0.34519675925925924</v>
      </c>
      <c r="R1587" s="19">
        <v>9.4331230000000002E-2</v>
      </c>
      <c r="S1587" s="74">
        <v>4.6059999999999999</v>
      </c>
      <c r="U1587" s="18">
        <v>0.48076388888888894</v>
      </c>
      <c r="V1587" s="19">
        <v>6.783757E-2</v>
      </c>
      <c r="W1587" s="1" t="s">
        <v>449</v>
      </c>
      <c r="AA1587">
        <v>39</v>
      </c>
      <c r="AB1587" t="s">
        <v>85</v>
      </c>
      <c r="AC1587" t="s">
        <v>1121</v>
      </c>
      <c r="AD1587" s="8">
        <v>43430</v>
      </c>
      <c r="AE1587" s="84">
        <v>76</v>
      </c>
      <c r="AF1587" t="s">
        <v>176</v>
      </c>
      <c r="AG1587" t="s">
        <v>956</v>
      </c>
      <c r="AH1587" s="8">
        <v>43430</v>
      </c>
      <c r="AI1587">
        <v>24</v>
      </c>
      <c r="AJ1587">
        <v>2</v>
      </c>
      <c r="AK1587" s="53">
        <v>0.63194444444444442</v>
      </c>
      <c r="AL1587" s="8">
        <v>43439</v>
      </c>
      <c r="AM1587" s="53">
        <v>0.83333333333333337</v>
      </c>
      <c r="AO1587">
        <v>3</v>
      </c>
      <c r="AP1587">
        <v>2</v>
      </c>
      <c r="AQ1587" s="8">
        <v>43439</v>
      </c>
      <c r="AR1587" s="53">
        <v>0.83333333333333337</v>
      </c>
      <c r="AS1587" s="8">
        <v>43523</v>
      </c>
      <c r="AT1587" s="53">
        <v>0.875</v>
      </c>
      <c r="AV1587" s="8">
        <v>43523</v>
      </c>
      <c r="AW1587">
        <v>0</v>
      </c>
    </row>
    <row r="1588" spans="1:49" x14ac:dyDescent="0.25">
      <c r="A1588">
        <v>40</v>
      </c>
      <c r="B1588" t="s">
        <v>229</v>
      </c>
      <c r="C1588" t="s">
        <v>201</v>
      </c>
      <c r="D1588">
        <v>3.3210000000000002</v>
      </c>
      <c r="G1588" s="1" t="s">
        <v>187</v>
      </c>
      <c r="H1588" s="1" t="s">
        <v>197</v>
      </c>
      <c r="I1588" s="1" t="s">
        <v>73</v>
      </c>
      <c r="J1588">
        <v>12</v>
      </c>
      <c r="K1588" t="s">
        <v>60</v>
      </c>
      <c r="L1588">
        <v>6262</v>
      </c>
      <c r="M1588" s="18">
        <v>0.59561342592592592</v>
      </c>
      <c r="N1588" s="19">
        <v>9.1267319999999999E-2</v>
      </c>
      <c r="O1588">
        <v>3.242</v>
      </c>
      <c r="Q1588" s="18">
        <v>0.34600694444444446</v>
      </c>
      <c r="R1588" s="19">
        <v>5.2475010000000002E-2</v>
      </c>
      <c r="W1588" s="1" t="s">
        <v>449</v>
      </c>
      <c r="AA1588">
        <v>40</v>
      </c>
      <c r="AB1588" t="s">
        <v>84</v>
      </c>
      <c r="AC1588" t="s">
        <v>1122</v>
      </c>
    </row>
    <row r="1589" spans="1:49" x14ac:dyDescent="0.25">
      <c r="A1589">
        <v>41</v>
      </c>
      <c r="B1589" t="s">
        <v>229</v>
      </c>
      <c r="C1589" t="s">
        <v>58</v>
      </c>
      <c r="D1589">
        <v>10.071999999999999</v>
      </c>
      <c r="G1589" s="1" t="s">
        <v>187</v>
      </c>
      <c r="H1589" s="1" t="s">
        <v>197</v>
      </c>
      <c r="I1589" s="1" t="s">
        <v>73</v>
      </c>
      <c r="J1589">
        <v>12</v>
      </c>
      <c r="K1589" t="s">
        <v>60</v>
      </c>
      <c r="L1589">
        <v>6262</v>
      </c>
      <c r="M1589" s="18">
        <v>0.59636574074074067</v>
      </c>
      <c r="N1589">
        <v>0.30558649999999998</v>
      </c>
      <c r="O1589">
        <v>9.4789999999999992</v>
      </c>
      <c r="Q1589" s="18">
        <v>0.34668981481481481</v>
      </c>
      <c r="R1589">
        <v>0.12637229999999999</v>
      </c>
      <c r="W1589" s="1" t="s">
        <v>449</v>
      </c>
      <c r="AA1589">
        <v>41</v>
      </c>
      <c r="AB1589" t="s">
        <v>84</v>
      </c>
      <c r="AC1589" t="s">
        <v>1123</v>
      </c>
    </row>
    <row r="1590" spans="1:49" x14ac:dyDescent="0.25">
      <c r="A1590">
        <v>42</v>
      </c>
      <c r="B1590" t="s">
        <v>229</v>
      </c>
      <c r="C1590" t="s">
        <v>58</v>
      </c>
      <c r="D1590">
        <v>7.7770000000000001</v>
      </c>
      <c r="G1590" s="1" t="s">
        <v>187</v>
      </c>
      <c r="H1590" s="1" t="s">
        <v>197</v>
      </c>
      <c r="I1590" s="1" t="s">
        <v>73</v>
      </c>
      <c r="J1590">
        <v>12</v>
      </c>
      <c r="K1590" t="s">
        <v>60</v>
      </c>
      <c r="L1590">
        <v>6262</v>
      </c>
      <c r="M1590" s="18">
        <v>0.59717592592592594</v>
      </c>
      <c r="N1590">
        <v>0.1735042</v>
      </c>
      <c r="O1590">
        <v>7.5170000000000003</v>
      </c>
      <c r="Q1590" s="18">
        <v>0.34747685185185184</v>
      </c>
      <c r="R1590">
        <v>0.1319911</v>
      </c>
      <c r="W1590" s="1" t="s">
        <v>449</v>
      </c>
      <c r="X1590" s="8">
        <v>43522</v>
      </c>
      <c r="AA1590">
        <v>42</v>
      </c>
      <c r="AB1590" t="s">
        <v>86</v>
      </c>
      <c r="AC1590" t="s">
        <v>1124</v>
      </c>
      <c r="AD1590" s="8">
        <v>43585</v>
      </c>
      <c r="AE1590" s="84">
        <v>63</v>
      </c>
      <c r="AF1590" t="s">
        <v>179</v>
      </c>
      <c r="AG1590" t="s">
        <v>956</v>
      </c>
      <c r="AH1590" s="8">
        <v>43585</v>
      </c>
      <c r="AI1590">
        <v>26</v>
      </c>
      <c r="AJ1590">
        <v>1</v>
      </c>
      <c r="AK1590" s="53">
        <v>0.67013888888888884</v>
      </c>
      <c r="AL1590" s="8">
        <v>43594</v>
      </c>
      <c r="AM1590" s="53">
        <v>0.8125</v>
      </c>
      <c r="AO1590">
        <v>5</v>
      </c>
      <c r="AP1590">
        <v>4</v>
      </c>
      <c r="AQ1590" s="8">
        <v>43594</v>
      </c>
      <c r="AR1590" s="53">
        <v>0.83333333333333337</v>
      </c>
      <c r="AS1590" s="8">
        <v>43619</v>
      </c>
      <c r="AT1590" s="53">
        <v>0.84027777777777779</v>
      </c>
      <c r="AV1590" s="8">
        <v>43619</v>
      </c>
      <c r="AW1590">
        <v>0</v>
      </c>
    </row>
    <row r="1591" spans="1:49" x14ac:dyDescent="0.25">
      <c r="A1591">
        <v>43</v>
      </c>
      <c r="B1591" t="s">
        <v>229</v>
      </c>
      <c r="C1591" t="s">
        <v>201</v>
      </c>
      <c r="D1591">
        <v>6.66</v>
      </c>
      <c r="G1591" s="1" t="s">
        <v>187</v>
      </c>
      <c r="H1591" s="1" t="s">
        <v>197</v>
      </c>
      <c r="I1591" s="1" t="s">
        <v>73</v>
      </c>
      <c r="J1591">
        <v>12</v>
      </c>
      <c r="K1591" t="s">
        <v>60</v>
      </c>
      <c r="L1591">
        <v>6262</v>
      </c>
      <c r="M1591" s="18">
        <v>0.59809027777777779</v>
      </c>
      <c r="N1591">
        <v>0.1981745</v>
      </c>
      <c r="O1591">
        <v>6.5960000000000001</v>
      </c>
      <c r="Q1591" s="18">
        <v>0.34831018518518514</v>
      </c>
      <c r="R1591">
        <v>0.15846460000000001</v>
      </c>
      <c r="W1591" s="1" t="s">
        <v>449</v>
      </c>
      <c r="AA1591">
        <v>43</v>
      </c>
      <c r="AB1591" t="s">
        <v>86</v>
      </c>
      <c r="AC1591" t="s">
        <v>1125</v>
      </c>
      <c r="AF1591" t="s">
        <v>244</v>
      </c>
    </row>
    <row r="1592" spans="1:49" x14ac:dyDescent="0.25">
      <c r="A1592">
        <v>44</v>
      </c>
      <c r="B1592" t="s">
        <v>229</v>
      </c>
      <c r="C1592" t="s">
        <v>58</v>
      </c>
      <c r="D1592">
        <v>7.2690000000000001</v>
      </c>
      <c r="G1592" s="1" t="s">
        <v>187</v>
      </c>
      <c r="H1592" s="1" t="s">
        <v>197</v>
      </c>
      <c r="I1592" s="1" t="s">
        <v>73</v>
      </c>
      <c r="J1592">
        <v>12</v>
      </c>
      <c r="K1592" t="s">
        <v>60</v>
      </c>
      <c r="L1592">
        <v>6262</v>
      </c>
      <c r="M1592" s="18">
        <v>0.59894675925925933</v>
      </c>
      <c r="N1592">
        <v>0.82277009999999995</v>
      </c>
      <c r="O1592">
        <v>6.9480000000000004</v>
      </c>
      <c r="Q1592" s="18">
        <v>0.34913194444444445</v>
      </c>
      <c r="R1592">
        <v>0.65540359999999998</v>
      </c>
      <c r="S1592" s="74">
        <v>6.79</v>
      </c>
      <c r="U1592" s="18">
        <v>0.48159722222222223</v>
      </c>
      <c r="V1592">
        <v>0.80198959999999997</v>
      </c>
      <c r="W1592" s="1" t="s">
        <v>449</v>
      </c>
      <c r="AA1592">
        <v>44</v>
      </c>
      <c r="AB1592" t="s">
        <v>85</v>
      </c>
      <c r="AC1592" t="s">
        <v>1126</v>
      </c>
      <c r="AD1592" s="8">
        <v>43386</v>
      </c>
      <c r="AE1592" s="84">
        <v>32</v>
      </c>
      <c r="AF1592" t="s">
        <v>305</v>
      </c>
      <c r="AG1592" t="s">
        <v>956</v>
      </c>
      <c r="AI1592">
        <v>1</v>
      </c>
      <c r="AJ1592">
        <v>1</v>
      </c>
      <c r="AK1592" s="53">
        <v>0.57638888888888895</v>
      </c>
      <c r="AL1592" s="8">
        <v>43392</v>
      </c>
      <c r="AM1592" s="53">
        <v>0.82638888888888884</v>
      </c>
      <c r="AO1592">
        <v>3</v>
      </c>
      <c r="AP1592">
        <v>17</v>
      </c>
      <c r="AQ1592" s="8">
        <v>43392</v>
      </c>
      <c r="AR1592" s="53">
        <v>0.82638888888888884</v>
      </c>
      <c r="AS1592" s="8">
        <v>43447</v>
      </c>
      <c r="AT1592" s="53">
        <v>0.83333333333333337</v>
      </c>
      <c r="AV1592" s="8">
        <v>43447</v>
      </c>
      <c r="AW1592">
        <v>0</v>
      </c>
    </row>
    <row r="1593" spans="1:49" x14ac:dyDescent="0.25">
      <c r="A1593">
        <v>45</v>
      </c>
      <c r="B1593" t="s">
        <v>229</v>
      </c>
      <c r="C1593" t="s">
        <v>58</v>
      </c>
      <c r="D1593">
        <v>10.558</v>
      </c>
      <c r="G1593" s="1" t="s">
        <v>187</v>
      </c>
      <c r="H1593" s="1" t="s">
        <v>197</v>
      </c>
      <c r="I1593" s="1" t="s">
        <v>73</v>
      </c>
      <c r="J1593">
        <v>12</v>
      </c>
      <c r="K1593" t="s">
        <v>60</v>
      </c>
      <c r="L1593">
        <v>6262</v>
      </c>
      <c r="M1593" s="18">
        <v>0.59978009259259257</v>
      </c>
      <c r="N1593">
        <v>0.1188077</v>
      </c>
      <c r="O1593">
        <v>9.9529999999999994</v>
      </c>
      <c r="Q1593" s="18">
        <v>0.35006944444444449</v>
      </c>
      <c r="R1593" s="19">
        <v>7.2596049999999995E-2</v>
      </c>
      <c r="W1593" s="1" t="s">
        <v>449</v>
      </c>
      <c r="X1593" s="8">
        <v>43522</v>
      </c>
      <c r="AA1593">
        <v>45</v>
      </c>
      <c r="AB1593" t="s">
        <v>86</v>
      </c>
      <c r="AC1593" t="s">
        <v>1127</v>
      </c>
      <c r="AD1593" s="8">
        <v>43579</v>
      </c>
      <c r="AE1593" s="84">
        <f>AD1593-X1593</f>
        <v>57</v>
      </c>
      <c r="AF1593" t="s">
        <v>148</v>
      </c>
      <c r="AG1593" t="s">
        <v>956</v>
      </c>
      <c r="AH1593" s="8">
        <v>43579</v>
      </c>
      <c r="AI1593">
        <v>21</v>
      </c>
      <c r="AJ1593">
        <v>1</v>
      </c>
      <c r="AK1593" s="53">
        <v>0.72222222222222221</v>
      </c>
      <c r="AL1593" s="8">
        <v>43587</v>
      </c>
      <c r="AM1593" s="53">
        <v>0.84027777777777779</v>
      </c>
      <c r="AN1593" t="s">
        <v>1895</v>
      </c>
      <c r="AO1593">
        <v>6</v>
      </c>
      <c r="AP1593">
        <v>31</v>
      </c>
      <c r="AQ1593" s="8">
        <v>43622</v>
      </c>
      <c r="AR1593" s="53">
        <v>0.83333333333333337</v>
      </c>
    </row>
    <row r="1594" spans="1:49" x14ac:dyDescent="0.25">
      <c r="A1594">
        <v>46</v>
      </c>
      <c r="B1594" t="s">
        <v>229</v>
      </c>
      <c r="C1594" t="s">
        <v>608</v>
      </c>
      <c r="G1594" s="1" t="s">
        <v>187</v>
      </c>
      <c r="H1594" s="1" t="s">
        <v>197</v>
      </c>
      <c r="I1594" s="1" t="s">
        <v>73</v>
      </c>
      <c r="J1594">
        <v>12</v>
      </c>
      <c r="K1594" t="s">
        <v>60</v>
      </c>
      <c r="L1594">
        <v>6262</v>
      </c>
      <c r="M1594" s="18">
        <v>0.60063657407407411</v>
      </c>
      <c r="N1594" s="19">
        <v>1.6983680000000001E-2</v>
      </c>
      <c r="Q1594" s="18">
        <v>0.35083333333333333</v>
      </c>
      <c r="R1594" s="19">
        <v>1.5677179999999999E-2</v>
      </c>
      <c r="U1594" s="18">
        <v>0.48254629629629631</v>
      </c>
      <c r="V1594">
        <v>1.65749E-2</v>
      </c>
      <c r="W1594" s="1" t="s">
        <v>449</v>
      </c>
      <c r="AA1594">
        <v>46</v>
      </c>
    </row>
    <row r="1595" spans="1:49" x14ac:dyDescent="0.25">
      <c r="A1595">
        <v>47</v>
      </c>
      <c r="B1595" t="s">
        <v>229</v>
      </c>
      <c r="C1595" t="s">
        <v>608</v>
      </c>
      <c r="E1595" s="1" t="s">
        <v>936</v>
      </c>
      <c r="G1595" s="1" t="s">
        <v>187</v>
      </c>
      <c r="H1595" s="1" t="s">
        <v>197</v>
      </c>
      <c r="I1595" s="1" t="s">
        <v>73</v>
      </c>
      <c r="J1595">
        <v>12</v>
      </c>
      <c r="K1595" t="s">
        <v>60</v>
      </c>
      <c r="L1595">
        <v>6262</v>
      </c>
      <c r="P1595" s="53">
        <v>0.61597222222222225</v>
      </c>
      <c r="Q1595" s="18">
        <v>0.3515625</v>
      </c>
      <c r="R1595" s="19">
        <v>1.504494E-2</v>
      </c>
      <c r="T1595" s="53">
        <v>0.66180555555555554</v>
      </c>
      <c r="U1595" s="18">
        <v>0.48347222222222225</v>
      </c>
      <c r="V1595" s="19">
        <v>1.3781659999999999E-2</v>
      </c>
      <c r="W1595" s="1" t="s">
        <v>449</v>
      </c>
      <c r="AA1595">
        <v>47</v>
      </c>
    </row>
    <row r="1596" spans="1:49" x14ac:dyDescent="0.25">
      <c r="A1596">
        <v>1</v>
      </c>
      <c r="C1596" t="s">
        <v>59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>"A2-8"&amp;AB1596&amp;"-"&amp;AF1596</f>
        <v>A2-8RT-</v>
      </c>
    </row>
    <row r="1597" spans="1:49" x14ac:dyDescent="0.25">
      <c r="A1597">
        <v>1</v>
      </c>
      <c r="C1597" t="s">
        <v>59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X1597" s="8">
        <v>43518</v>
      </c>
      <c r="AB1597" t="s">
        <v>86</v>
      </c>
      <c r="AC1597" t="str">
        <f>"A2-8"&amp;AB1597&amp;"-"&amp;AF1597</f>
        <v>A2-8SO-A1</v>
      </c>
      <c r="AD1597" s="8">
        <v>43592</v>
      </c>
      <c r="AE1597" s="84">
        <f>AD1597-X1597</f>
        <v>74</v>
      </c>
      <c r="AF1597" t="s">
        <v>247</v>
      </c>
      <c r="AG1597" t="s">
        <v>956</v>
      </c>
      <c r="AN1597" t="s">
        <v>1765</v>
      </c>
      <c r="AV1597" s="8">
        <v>43592</v>
      </c>
      <c r="AW1597">
        <v>1</v>
      </c>
    </row>
    <row r="1598" spans="1:49" x14ac:dyDescent="0.25">
      <c r="A1598">
        <v>1</v>
      </c>
      <c r="C1598" t="s">
        <v>59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937</v>
      </c>
    </row>
    <row r="1599" spans="1:49" x14ac:dyDescent="0.25">
      <c r="A1599">
        <v>2</v>
      </c>
      <c r="C1599" t="s">
        <v>59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>"A2-8"&amp;AB1599&amp;"-"&amp;AF1599</f>
        <v>A2-8RT-A2</v>
      </c>
      <c r="AD1599" s="8">
        <v>43626</v>
      </c>
      <c r="AE1599" s="83">
        <f>AD1599-I1599</f>
        <v>276</v>
      </c>
      <c r="AF1599" t="s">
        <v>120</v>
      </c>
      <c r="AG1599" t="s">
        <v>956</v>
      </c>
      <c r="AN1599" t="s">
        <v>1701</v>
      </c>
      <c r="AV1599" s="8">
        <v>43626</v>
      </c>
      <c r="AW1599">
        <v>0</v>
      </c>
    </row>
    <row r="1600" spans="1:49" x14ac:dyDescent="0.25">
      <c r="A1600">
        <v>2</v>
      </c>
      <c r="C1600" t="s">
        <v>59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>"A2-8"&amp;AB1600&amp;"-"&amp;AF1600</f>
        <v>A2-8SO-A2</v>
      </c>
      <c r="AF1600" t="s">
        <v>120</v>
      </c>
    </row>
    <row r="1601" spans="1:49" x14ac:dyDescent="0.25">
      <c r="A1601">
        <v>3</v>
      </c>
      <c r="C1601" t="s">
        <v>59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>"A2-8"&amp;AB1601&amp;"-"&amp;AF1601</f>
        <v>A2-8SO-H1</v>
      </c>
      <c r="AF1601" t="s">
        <v>239</v>
      </c>
    </row>
    <row r="1602" spans="1:49" x14ac:dyDescent="0.25">
      <c r="A1602">
        <v>2</v>
      </c>
      <c r="C1602" t="s">
        <v>58</v>
      </c>
      <c r="G1602" s="1" t="s">
        <v>87</v>
      </c>
      <c r="I1602" s="1" t="s">
        <v>69</v>
      </c>
      <c r="J1602">
        <v>23</v>
      </c>
      <c r="K1602" t="s">
        <v>60</v>
      </c>
      <c r="W1602" s="1" t="s">
        <v>193</v>
      </c>
      <c r="AB1602" t="s">
        <v>84</v>
      </c>
      <c r="AC1602" t="s">
        <v>938</v>
      </c>
    </row>
    <row r="1603" spans="1:49" x14ac:dyDescent="0.25">
      <c r="A1603">
        <v>3</v>
      </c>
      <c r="C1603" t="s">
        <v>58</v>
      </c>
      <c r="G1603" s="1" t="s">
        <v>87</v>
      </c>
      <c r="I1603" s="1" t="s">
        <v>69</v>
      </c>
      <c r="J1603">
        <v>23</v>
      </c>
      <c r="K1603" t="s">
        <v>60</v>
      </c>
      <c r="W1603" s="1" t="s">
        <v>193</v>
      </c>
      <c r="AB1603" t="s">
        <v>84</v>
      </c>
      <c r="AC1603" t="s">
        <v>939</v>
      </c>
    </row>
    <row r="1604" spans="1:49" x14ac:dyDescent="0.25">
      <c r="A1604">
        <v>4</v>
      </c>
      <c r="C1604" t="s">
        <v>58</v>
      </c>
      <c r="G1604" s="1" t="s">
        <v>87</v>
      </c>
      <c r="I1604" s="1" t="s">
        <v>69</v>
      </c>
      <c r="J1604">
        <v>23</v>
      </c>
      <c r="K1604" t="s">
        <v>60</v>
      </c>
      <c r="W1604" s="1" t="s">
        <v>193</v>
      </c>
      <c r="AB1604" t="s">
        <v>84</v>
      </c>
      <c r="AC1604" t="s">
        <v>940</v>
      </c>
    </row>
    <row r="1605" spans="1:49" x14ac:dyDescent="0.25">
      <c r="A1605">
        <v>3</v>
      </c>
      <c r="C1605" t="s">
        <v>58</v>
      </c>
      <c r="G1605" s="1" t="s">
        <v>87</v>
      </c>
      <c r="I1605" s="1" t="s">
        <v>69</v>
      </c>
      <c r="J1605">
        <v>23</v>
      </c>
      <c r="K1605" t="s">
        <v>60</v>
      </c>
      <c r="W1605" s="1" t="s">
        <v>193</v>
      </c>
      <c r="AB1605" t="s">
        <v>85</v>
      </c>
      <c r="AC1605" t="str">
        <f t="shared" ref="AC1605:AC1610" si="29">"A2-8"&amp;AB1605&amp;"-"&amp;AF1605</f>
        <v>A2-8RT-A3</v>
      </c>
      <c r="AF1605" t="s">
        <v>245</v>
      </c>
    </row>
    <row r="1606" spans="1:49" x14ac:dyDescent="0.25">
      <c r="A1606">
        <v>4</v>
      </c>
      <c r="C1606" t="s">
        <v>58</v>
      </c>
      <c r="G1606" s="1" t="s">
        <v>87</v>
      </c>
      <c r="I1606" s="1" t="s">
        <v>69</v>
      </c>
      <c r="J1606">
        <v>23</v>
      </c>
      <c r="K1606" t="s">
        <v>60</v>
      </c>
      <c r="W1606" s="1" t="s">
        <v>193</v>
      </c>
      <c r="AB1606" t="s">
        <v>85</v>
      </c>
      <c r="AC1606" t="str">
        <f t="shared" si="29"/>
        <v>A2-8RT-A4</v>
      </c>
      <c r="AF1606" t="s">
        <v>252</v>
      </c>
    </row>
    <row r="1607" spans="1:49" x14ac:dyDescent="0.25">
      <c r="A1607">
        <v>5</v>
      </c>
      <c r="C1607" t="s">
        <v>58</v>
      </c>
      <c r="G1607" s="1" t="s">
        <v>87</v>
      </c>
      <c r="I1607" s="1" t="s">
        <v>69</v>
      </c>
      <c r="J1607">
        <v>23</v>
      </c>
      <c r="K1607" t="s">
        <v>60</v>
      </c>
      <c r="W1607" s="1" t="s">
        <v>193</v>
      </c>
      <c r="AB1607" t="s">
        <v>85</v>
      </c>
      <c r="AC1607" t="str">
        <f t="shared" si="29"/>
        <v>A2-8RT-A5</v>
      </c>
      <c r="AF1607" t="s">
        <v>246</v>
      </c>
    </row>
    <row r="1608" spans="1:49" x14ac:dyDescent="0.25">
      <c r="A1608">
        <v>4</v>
      </c>
      <c r="C1608" t="s">
        <v>58</v>
      </c>
      <c r="G1608" s="1" t="s">
        <v>87</v>
      </c>
      <c r="I1608" s="1" t="s">
        <v>69</v>
      </c>
      <c r="J1608">
        <v>23</v>
      </c>
      <c r="K1608" t="s">
        <v>60</v>
      </c>
      <c r="W1608" s="1" t="s">
        <v>193</v>
      </c>
      <c r="AB1608" t="s">
        <v>86</v>
      </c>
      <c r="AC1608" t="str">
        <f t="shared" si="29"/>
        <v>A2-8SO-A3</v>
      </c>
      <c r="AF1608" t="s">
        <v>245</v>
      </c>
    </row>
    <row r="1609" spans="1:49" x14ac:dyDescent="0.25">
      <c r="A1609">
        <v>5</v>
      </c>
      <c r="C1609" t="s">
        <v>58</v>
      </c>
      <c r="G1609" s="1" t="s">
        <v>87</v>
      </c>
      <c r="I1609" s="1" t="s">
        <v>69</v>
      </c>
      <c r="J1609">
        <v>23</v>
      </c>
      <c r="K1609" t="s">
        <v>60</v>
      </c>
      <c r="W1609" s="1" t="s">
        <v>193</v>
      </c>
      <c r="X1609" s="8">
        <v>43518</v>
      </c>
      <c r="AB1609" t="s">
        <v>86</v>
      </c>
      <c r="AC1609" t="str">
        <f t="shared" si="29"/>
        <v>A2-8SO-A4</v>
      </c>
      <c r="AD1609" s="8">
        <v>43572</v>
      </c>
      <c r="AE1609" s="84">
        <f>AD1609-X1609</f>
        <v>54</v>
      </c>
      <c r="AF1609" t="s">
        <v>252</v>
      </c>
      <c r="AG1609" t="s">
        <v>956</v>
      </c>
      <c r="AN1609" t="s">
        <v>1869</v>
      </c>
      <c r="AV1609" s="8">
        <v>43572</v>
      </c>
      <c r="AW1609">
        <v>1</v>
      </c>
    </row>
    <row r="1610" spans="1:49" x14ac:dyDescent="0.25">
      <c r="A1610">
        <v>7</v>
      </c>
      <c r="C1610" t="s">
        <v>58</v>
      </c>
      <c r="G1610" s="1" t="s">
        <v>87</v>
      </c>
      <c r="I1610" s="1" t="s">
        <v>69</v>
      </c>
      <c r="J1610">
        <v>23</v>
      </c>
      <c r="K1610" t="s">
        <v>60</v>
      </c>
      <c r="W1610" s="1" t="s">
        <v>193</v>
      </c>
      <c r="X1610" s="8">
        <v>43518</v>
      </c>
      <c r="AB1610" t="s">
        <v>86</v>
      </c>
      <c r="AC1610" t="str">
        <f t="shared" si="29"/>
        <v>A2-8SO-A5</v>
      </c>
      <c r="AD1610" s="8">
        <v>43563</v>
      </c>
      <c r="AE1610" s="84">
        <f>AD1610-X1610</f>
        <v>45</v>
      </c>
      <c r="AF1610" t="s">
        <v>246</v>
      </c>
      <c r="AG1610" t="s">
        <v>956</v>
      </c>
      <c r="AH1610" s="8">
        <v>43563</v>
      </c>
      <c r="AI1610">
        <v>11</v>
      </c>
      <c r="AJ1610">
        <v>2</v>
      </c>
      <c r="AK1610" s="53">
        <v>0.83333333333333337</v>
      </c>
      <c r="AL1610" s="8">
        <v>43572</v>
      </c>
      <c r="AM1610" s="53">
        <v>0.86458333333333337</v>
      </c>
      <c r="AV1610" s="8">
        <v>43572</v>
      </c>
      <c r="AW1610">
        <v>0</v>
      </c>
    </row>
    <row r="1611" spans="1:49" x14ac:dyDescent="0.25">
      <c r="A1611">
        <v>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941</v>
      </c>
    </row>
    <row r="1612" spans="1:49" x14ac:dyDescent="0.25">
      <c r="A1612">
        <v>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84</v>
      </c>
      <c r="AC1612" t="s">
        <v>942</v>
      </c>
    </row>
    <row r="1613" spans="1:49" x14ac:dyDescent="0.25">
      <c r="A1613">
        <v>7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84</v>
      </c>
      <c r="AC1613" t="s">
        <v>943</v>
      </c>
    </row>
    <row r="1614" spans="1:49" x14ac:dyDescent="0.25">
      <c r="A1614">
        <v>8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84</v>
      </c>
      <c r="AC1614" t="s">
        <v>944</v>
      </c>
    </row>
    <row r="1615" spans="1:49" x14ac:dyDescent="0.25">
      <c r="A1615">
        <v>9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84</v>
      </c>
      <c r="AC1615" t="s">
        <v>945</v>
      </c>
    </row>
    <row r="1616" spans="1:49" x14ac:dyDescent="0.25">
      <c r="A1616">
        <v>10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84</v>
      </c>
      <c r="AC1616" t="s">
        <v>946</v>
      </c>
    </row>
    <row r="1617" spans="1:49" x14ac:dyDescent="0.25">
      <c r="A1617">
        <v>11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84</v>
      </c>
      <c r="AC1617" t="s">
        <v>947</v>
      </c>
    </row>
    <row r="1618" spans="1:49" x14ac:dyDescent="0.25">
      <c r="A1618">
        <v>12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84</v>
      </c>
      <c r="AC1618" t="s">
        <v>948</v>
      </c>
    </row>
    <row r="1619" spans="1:49" x14ac:dyDescent="0.25">
      <c r="A1619">
        <v>13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84</v>
      </c>
      <c r="AC1619" t="s">
        <v>949</v>
      </c>
    </row>
    <row r="1620" spans="1:49" x14ac:dyDescent="0.25">
      <c r="A1620">
        <v>14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84</v>
      </c>
      <c r="AC1620" t="s">
        <v>950</v>
      </c>
    </row>
    <row r="1621" spans="1:49" x14ac:dyDescent="0.25">
      <c r="A1621">
        <v>15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84</v>
      </c>
      <c r="AC1621" t="s">
        <v>951</v>
      </c>
    </row>
    <row r="1622" spans="1:49" x14ac:dyDescent="0.25">
      <c r="A1622">
        <v>5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ref="AC1622:AC1646" si="30">"A2-8"&amp;AB1622&amp;"-"&amp;AF1622</f>
        <v>A2-8RT-E1</v>
      </c>
      <c r="AD1622" s="8">
        <v>43414</v>
      </c>
      <c r="AE1622" s="84">
        <v>64</v>
      </c>
      <c r="AF1622" t="s">
        <v>137</v>
      </c>
      <c r="AG1622" t="s">
        <v>956</v>
      </c>
      <c r="AH1622" s="8">
        <v>43414</v>
      </c>
      <c r="AI1622">
        <v>32</v>
      </c>
      <c r="AJ1622">
        <v>1</v>
      </c>
      <c r="AK1622" s="53">
        <v>0.61458333333333337</v>
      </c>
      <c r="AL1622" s="8">
        <v>43422</v>
      </c>
      <c r="AM1622" s="53">
        <v>0.84375</v>
      </c>
      <c r="AO1622">
        <v>3</v>
      </c>
      <c r="AP1622">
        <v>30</v>
      </c>
      <c r="AQ1622" s="8">
        <v>43422</v>
      </c>
      <c r="AR1622" s="53">
        <v>0.84375</v>
      </c>
      <c r="AS1622" s="8">
        <v>43523</v>
      </c>
      <c r="AT1622" s="53">
        <v>0.875</v>
      </c>
      <c r="AV1622" s="8">
        <v>43523</v>
      </c>
      <c r="AW1622">
        <v>0</v>
      </c>
    </row>
    <row r="1623" spans="1:49" x14ac:dyDescent="0.25">
      <c r="A1623">
        <v>6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A2-8RT-E2</v>
      </c>
      <c r="AF1623" t="s">
        <v>178</v>
      </c>
    </row>
    <row r="1624" spans="1:49" x14ac:dyDescent="0.25">
      <c r="A1624">
        <v>7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85</v>
      </c>
      <c r="AC1624" t="str">
        <f t="shared" si="30"/>
        <v>A2-8RT-E3</v>
      </c>
      <c r="AD1624" s="8">
        <v>43403</v>
      </c>
      <c r="AE1624" s="83">
        <f>AD1624-I1624</f>
        <v>53</v>
      </c>
      <c r="AF1624" t="s">
        <v>179</v>
      </c>
      <c r="AG1624" t="s">
        <v>956</v>
      </c>
      <c r="AN1624" t="s">
        <v>1765</v>
      </c>
      <c r="AV1624" s="8">
        <v>43403</v>
      </c>
      <c r="AW1624">
        <v>1</v>
      </c>
    </row>
    <row r="1625" spans="1:49" x14ac:dyDescent="0.25">
      <c r="A1625">
        <v>8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85</v>
      </c>
      <c r="AC1625" t="str">
        <f t="shared" si="30"/>
        <v>A2-8RT-E4</v>
      </c>
      <c r="AD1625" s="8">
        <v>43548</v>
      </c>
      <c r="AE1625" s="83">
        <f>AD1625-I1625</f>
        <v>198</v>
      </c>
      <c r="AF1625" t="s">
        <v>304</v>
      </c>
      <c r="AG1625" t="s">
        <v>956</v>
      </c>
      <c r="AH1625" s="8">
        <v>43548</v>
      </c>
      <c r="AI1625">
        <v>12</v>
      </c>
      <c r="AJ1625">
        <v>2</v>
      </c>
      <c r="AK1625" s="53">
        <v>0.5625</v>
      </c>
      <c r="AL1625" s="8">
        <v>43556</v>
      </c>
      <c r="AM1625" s="53">
        <v>0.83680555555555547</v>
      </c>
      <c r="AO1625">
        <v>3</v>
      </c>
      <c r="AP1625">
        <v>27</v>
      </c>
      <c r="AQ1625" s="8">
        <v>43556</v>
      </c>
      <c r="AR1625" s="53">
        <v>0.83680555555555547</v>
      </c>
      <c r="AS1625" s="8">
        <v>43607</v>
      </c>
      <c r="AT1625" s="53">
        <v>0.83680555555555547</v>
      </c>
      <c r="AU1625" t="s">
        <v>1765</v>
      </c>
      <c r="AV1625" s="8">
        <v>43607</v>
      </c>
      <c r="AW1625">
        <v>1</v>
      </c>
    </row>
    <row r="1626" spans="1:49" x14ac:dyDescent="0.25">
      <c r="A1626">
        <v>9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85</v>
      </c>
      <c r="AC1626" t="str">
        <f t="shared" si="30"/>
        <v>A2-8RT-E5</v>
      </c>
      <c r="AF1626" t="s">
        <v>305</v>
      </c>
    </row>
    <row r="1627" spans="1:49" x14ac:dyDescent="0.25">
      <c r="A1627">
        <v>10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85</v>
      </c>
      <c r="AC1627" t="str">
        <f t="shared" si="30"/>
        <v>A2-8RT-E6</v>
      </c>
      <c r="AF1627" t="s">
        <v>156</v>
      </c>
    </row>
    <row r="1628" spans="1:49" x14ac:dyDescent="0.25">
      <c r="A1628">
        <v>11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85</v>
      </c>
      <c r="AC1628" t="str">
        <f t="shared" si="30"/>
        <v>A2-8RT-E7</v>
      </c>
      <c r="AD1628" s="8">
        <v>43417</v>
      </c>
      <c r="AE1628" s="83">
        <f>AD1628-I1628</f>
        <v>67</v>
      </c>
      <c r="AF1628" t="s">
        <v>131</v>
      </c>
      <c r="AG1628" t="s">
        <v>956</v>
      </c>
      <c r="AN1628" t="s">
        <v>1808</v>
      </c>
      <c r="AV1628" s="8">
        <v>43448</v>
      </c>
      <c r="AW1628">
        <v>0</v>
      </c>
    </row>
    <row r="1629" spans="1:49" x14ac:dyDescent="0.25">
      <c r="A1629">
        <v>12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85</v>
      </c>
      <c r="AC1629" t="str">
        <f t="shared" si="30"/>
        <v>A2-8RT-E8</v>
      </c>
      <c r="AF1629" t="s">
        <v>292</v>
      </c>
    </row>
    <row r="1630" spans="1:49" x14ac:dyDescent="0.25">
      <c r="A1630">
        <v>13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85</v>
      </c>
      <c r="AC1630" t="str">
        <f t="shared" si="30"/>
        <v>A2-8RT-E9</v>
      </c>
      <c r="AD1630" s="8">
        <v>43423</v>
      </c>
      <c r="AE1630" s="83">
        <f>AD1630-I1630</f>
        <v>73</v>
      </c>
      <c r="AF1630" t="s">
        <v>167</v>
      </c>
      <c r="AG1630" t="s">
        <v>956</v>
      </c>
      <c r="AL1630" s="8">
        <v>43433</v>
      </c>
      <c r="AM1630" s="53">
        <v>0.55763888888888891</v>
      </c>
      <c r="AN1630" t="s">
        <v>1808</v>
      </c>
      <c r="AV1630" s="8">
        <v>43433</v>
      </c>
      <c r="AW1630">
        <v>0</v>
      </c>
    </row>
    <row r="1631" spans="1:49" x14ac:dyDescent="0.25">
      <c r="A1631">
        <v>14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85</v>
      </c>
      <c r="AC1631" t="str">
        <f t="shared" si="30"/>
        <v>A2-8RT-E10</v>
      </c>
      <c r="AD1631" s="8">
        <v>43412</v>
      </c>
      <c r="AE1631" s="83">
        <f>AD1631-I1631</f>
        <v>62</v>
      </c>
      <c r="AF1631" t="s">
        <v>248</v>
      </c>
      <c r="AG1631" t="s">
        <v>956</v>
      </c>
      <c r="AH1631" s="8">
        <v>43412</v>
      </c>
      <c r="AI1631">
        <v>22</v>
      </c>
      <c r="AJ1631">
        <v>2</v>
      </c>
      <c r="AK1631" s="53">
        <v>0.60972222222222217</v>
      </c>
      <c r="AL1631" s="8">
        <v>43421</v>
      </c>
      <c r="AM1631" s="53">
        <v>0.84722222222222221</v>
      </c>
      <c r="AO1631">
        <v>6</v>
      </c>
      <c r="AP1631">
        <v>13</v>
      </c>
      <c r="AQ1631" s="8">
        <v>43421</v>
      </c>
      <c r="AR1631" s="53">
        <v>0.84722222222222221</v>
      </c>
      <c r="AS1631" s="8">
        <v>43483</v>
      </c>
      <c r="AT1631" s="53">
        <v>0.85416666666666663</v>
      </c>
      <c r="AU1631" t="s">
        <v>1615</v>
      </c>
      <c r="AV1631" s="8">
        <v>43483</v>
      </c>
      <c r="AW1631">
        <v>1</v>
      </c>
    </row>
    <row r="1632" spans="1:49" x14ac:dyDescent="0.25">
      <c r="A1632">
        <v>15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85</v>
      </c>
      <c r="AC1632" t="str">
        <f t="shared" si="30"/>
        <v>A2-8RT-E11</v>
      </c>
      <c r="AF1632" t="s">
        <v>338</v>
      </c>
    </row>
    <row r="1633" spans="1:49" x14ac:dyDescent="0.25">
      <c r="A1633">
        <v>16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85</v>
      </c>
      <c r="AC1633" t="str">
        <f t="shared" si="30"/>
        <v>A2-8RT-E12</v>
      </c>
      <c r="AD1633" s="8">
        <v>43416</v>
      </c>
      <c r="AE1633" s="84">
        <v>66</v>
      </c>
      <c r="AF1633" t="s">
        <v>175</v>
      </c>
      <c r="AG1633" t="s">
        <v>956</v>
      </c>
      <c r="AN1633" t="s">
        <v>1830</v>
      </c>
      <c r="AV1633" s="8">
        <v>43474</v>
      </c>
      <c r="AW1633">
        <v>1</v>
      </c>
    </row>
    <row r="1634" spans="1:49" x14ac:dyDescent="0.25">
      <c r="A1634">
        <v>8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X1634" s="8">
        <v>43518</v>
      </c>
      <c r="AB1634" t="s">
        <v>86</v>
      </c>
      <c r="AC1634" t="str">
        <f t="shared" si="30"/>
        <v>A2-8SO-E1</v>
      </c>
      <c r="AD1634" s="8">
        <v>43592</v>
      </c>
      <c r="AE1634" s="84">
        <f>AD1634-X1634</f>
        <v>74</v>
      </c>
      <c r="AF1634" t="s">
        <v>137</v>
      </c>
      <c r="AG1634" t="s">
        <v>956</v>
      </c>
      <c r="AN1634" t="s">
        <v>1765</v>
      </c>
      <c r="AV1634" s="8">
        <v>43592</v>
      </c>
      <c r="AW1634">
        <v>1</v>
      </c>
    </row>
    <row r="1635" spans="1:49" x14ac:dyDescent="0.25">
      <c r="A1635">
        <v>9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X1635" s="8">
        <v>43518</v>
      </c>
      <c r="AB1635" t="s">
        <v>86</v>
      </c>
      <c r="AC1635" t="str">
        <f t="shared" si="30"/>
        <v>A2-8SO-E2</v>
      </c>
      <c r="AD1635" s="8">
        <v>43597</v>
      </c>
      <c r="AE1635" s="84">
        <f>AD1635-X1635</f>
        <v>79</v>
      </c>
      <c r="AF1635" t="s">
        <v>178</v>
      </c>
      <c r="AG1635" t="s">
        <v>956</v>
      </c>
      <c r="AN1635" t="s">
        <v>1765</v>
      </c>
      <c r="AV1635" s="8">
        <v>43597</v>
      </c>
      <c r="AW1635">
        <v>1</v>
      </c>
    </row>
    <row r="1636" spans="1:49" x14ac:dyDescent="0.25">
      <c r="A1636">
        <v>10</v>
      </c>
      <c r="C1636" t="s">
        <v>201</v>
      </c>
      <c r="G1636" s="1" t="s">
        <v>187</v>
      </c>
      <c r="I1636" s="1" t="s">
        <v>69</v>
      </c>
      <c r="J1636">
        <v>8</v>
      </c>
      <c r="K1636" t="s">
        <v>60</v>
      </c>
      <c r="W1636" s="1" t="s">
        <v>193</v>
      </c>
      <c r="X1636" s="8">
        <v>43518</v>
      </c>
      <c r="AB1636" t="s">
        <v>86</v>
      </c>
      <c r="AC1636" t="str">
        <f t="shared" si="30"/>
        <v>A2-8SO-E3</v>
      </c>
      <c r="AD1636" s="8">
        <v>43578</v>
      </c>
      <c r="AE1636" s="84">
        <v>60</v>
      </c>
      <c r="AF1636" t="s">
        <v>179</v>
      </c>
      <c r="AG1636" t="s">
        <v>956</v>
      </c>
      <c r="AH1636" s="8">
        <v>43585</v>
      </c>
      <c r="AI1636">
        <v>9</v>
      </c>
      <c r="AJ1636">
        <v>1</v>
      </c>
      <c r="AK1636" s="53">
        <v>0.67013888888888884</v>
      </c>
      <c r="AL1636" s="8">
        <v>43594</v>
      </c>
      <c r="AM1636" s="53">
        <v>0.8125</v>
      </c>
      <c r="AN1636" t="s">
        <v>1895</v>
      </c>
      <c r="AO1636">
        <v>5</v>
      </c>
      <c r="AP1636">
        <v>27</v>
      </c>
      <c r="AQ1636" s="8">
        <v>43614</v>
      </c>
      <c r="AR1636" s="53">
        <v>0.83333333333333337</v>
      </c>
      <c r="AS1636" s="8">
        <v>43630</v>
      </c>
      <c r="AT1636" s="53">
        <v>0.94791666666666663</v>
      </c>
      <c r="AV1636" s="8">
        <v>43630</v>
      </c>
      <c r="AW1636">
        <v>0</v>
      </c>
    </row>
    <row r="1637" spans="1:49" x14ac:dyDescent="0.25">
      <c r="A1637">
        <v>11</v>
      </c>
      <c r="C1637" t="s">
        <v>201</v>
      </c>
      <c r="G1637" s="1" t="s">
        <v>187</v>
      </c>
      <c r="I1637" s="1" t="s">
        <v>69</v>
      </c>
      <c r="J1637">
        <v>8</v>
      </c>
      <c r="K1637" t="s">
        <v>60</v>
      </c>
      <c r="W1637" s="1" t="s">
        <v>193</v>
      </c>
      <c r="X1637" s="8">
        <v>43518</v>
      </c>
      <c r="AB1637" t="s">
        <v>86</v>
      </c>
      <c r="AC1637" t="str">
        <f t="shared" si="30"/>
        <v>A2-8SO-E4</v>
      </c>
      <c r="AD1637" s="8">
        <v>43573</v>
      </c>
      <c r="AE1637" s="84">
        <f t="shared" ref="AE1637:AE1643" si="31">AD1637-X1637</f>
        <v>55</v>
      </c>
      <c r="AF1637" t="s">
        <v>304</v>
      </c>
      <c r="AG1637" t="s">
        <v>956</v>
      </c>
      <c r="AH1637" s="8">
        <v>43573</v>
      </c>
      <c r="AI1637">
        <v>2</v>
      </c>
      <c r="AJ1637">
        <v>1</v>
      </c>
      <c r="AK1637" s="53">
        <v>0.80902777777777779</v>
      </c>
      <c r="AL1637" s="8">
        <v>43583</v>
      </c>
      <c r="AM1637" s="53">
        <v>0.84027777777777779</v>
      </c>
      <c r="AN1637" t="s">
        <v>1895</v>
      </c>
      <c r="AO1637">
        <v>7</v>
      </c>
      <c r="AP1637">
        <v>19</v>
      </c>
      <c r="AQ1637" s="8">
        <v>43622</v>
      </c>
      <c r="AR1637" s="53">
        <v>0.83333333333333337</v>
      </c>
    </row>
    <row r="1638" spans="1:49" x14ac:dyDescent="0.25">
      <c r="A1638">
        <v>12</v>
      </c>
      <c r="C1638" t="s">
        <v>201</v>
      </c>
      <c r="G1638" s="1" t="s">
        <v>187</v>
      </c>
      <c r="I1638" s="1" t="s">
        <v>69</v>
      </c>
      <c r="J1638">
        <v>8</v>
      </c>
      <c r="K1638" t="s">
        <v>60</v>
      </c>
      <c r="W1638" s="1" t="s">
        <v>193</v>
      </c>
      <c r="X1638" s="8">
        <v>43518</v>
      </c>
      <c r="AB1638" t="s">
        <v>86</v>
      </c>
      <c r="AC1638" t="str">
        <f t="shared" si="30"/>
        <v>A2-8SO-E5</v>
      </c>
      <c r="AD1638" s="8">
        <v>43579</v>
      </c>
      <c r="AE1638" s="84">
        <f t="shared" si="31"/>
        <v>61</v>
      </c>
      <c r="AF1638" t="s">
        <v>305</v>
      </c>
      <c r="AG1638" t="s">
        <v>956</v>
      </c>
      <c r="AH1638" s="8">
        <v>43588</v>
      </c>
      <c r="AI1638">
        <v>31</v>
      </c>
      <c r="AJ1638">
        <v>1</v>
      </c>
      <c r="AK1638" s="53">
        <v>0.53472222222222221</v>
      </c>
      <c r="AL1638" s="8">
        <v>43593</v>
      </c>
      <c r="AM1638" s="53">
        <v>0.52083333333333337</v>
      </c>
      <c r="AV1638" s="8">
        <v>43593</v>
      </c>
      <c r="AW1638">
        <v>0</v>
      </c>
    </row>
    <row r="1639" spans="1:49" x14ac:dyDescent="0.25">
      <c r="A1639">
        <v>13</v>
      </c>
      <c r="C1639" t="s">
        <v>201</v>
      </c>
      <c r="G1639" s="1" t="s">
        <v>187</v>
      </c>
      <c r="I1639" s="1" t="s">
        <v>69</v>
      </c>
      <c r="J1639">
        <v>8</v>
      </c>
      <c r="K1639" t="s">
        <v>60</v>
      </c>
      <c r="W1639" s="1" t="s">
        <v>193</v>
      </c>
      <c r="X1639" s="8">
        <v>43518</v>
      </c>
      <c r="AB1639" t="s">
        <v>86</v>
      </c>
      <c r="AC1639" t="str">
        <f t="shared" si="30"/>
        <v>A2-8SO-E6</v>
      </c>
      <c r="AD1639" s="8">
        <v>43566</v>
      </c>
      <c r="AE1639" s="84">
        <f t="shared" si="31"/>
        <v>48</v>
      </c>
      <c r="AF1639" t="s">
        <v>156</v>
      </c>
      <c r="AG1639" t="s">
        <v>956</v>
      </c>
      <c r="AH1639" s="8">
        <v>43566</v>
      </c>
      <c r="AI1639">
        <v>22</v>
      </c>
      <c r="AJ1639">
        <v>2</v>
      </c>
      <c r="AK1639" s="53">
        <v>0.94097222222222221</v>
      </c>
      <c r="AL1639" s="8">
        <v>43577</v>
      </c>
      <c r="AM1639" s="53">
        <v>0.90972222222222221</v>
      </c>
      <c r="AO1639">
        <v>6</v>
      </c>
      <c r="AP1639">
        <v>31</v>
      </c>
      <c r="AQ1639" s="8">
        <v>43577</v>
      </c>
      <c r="AR1639" s="53">
        <v>0.90972222222222221</v>
      </c>
      <c r="AS1639" s="8">
        <v>43611</v>
      </c>
      <c r="AT1639" s="53">
        <v>0.84027777777777779</v>
      </c>
      <c r="AU1639" t="s">
        <v>1765</v>
      </c>
      <c r="AV1639" s="8">
        <v>43611</v>
      </c>
      <c r="AW1639">
        <v>1</v>
      </c>
    </row>
    <row r="1640" spans="1:49" x14ac:dyDescent="0.25">
      <c r="A1640">
        <v>14</v>
      </c>
      <c r="C1640" t="s">
        <v>201</v>
      </c>
      <c r="G1640" s="1" t="s">
        <v>187</v>
      </c>
      <c r="I1640" s="1" t="s">
        <v>69</v>
      </c>
      <c r="J1640">
        <v>8</v>
      </c>
      <c r="K1640" t="s">
        <v>60</v>
      </c>
      <c r="W1640" s="1" t="s">
        <v>193</v>
      </c>
      <c r="X1640" s="8">
        <v>43518</v>
      </c>
      <c r="AB1640" t="s">
        <v>86</v>
      </c>
      <c r="AC1640" t="str">
        <f t="shared" si="30"/>
        <v>A2-8SO-E7</v>
      </c>
      <c r="AD1640" s="8">
        <v>43572</v>
      </c>
      <c r="AE1640" s="84">
        <f t="shared" si="31"/>
        <v>54</v>
      </c>
      <c r="AF1640" t="s">
        <v>131</v>
      </c>
      <c r="AG1640" t="s">
        <v>956</v>
      </c>
      <c r="AN1640" t="s">
        <v>1870</v>
      </c>
    </row>
    <row r="1641" spans="1:49" x14ac:dyDescent="0.25">
      <c r="A1641">
        <v>15</v>
      </c>
      <c r="C1641" t="s">
        <v>201</v>
      </c>
      <c r="G1641" s="1" t="s">
        <v>187</v>
      </c>
      <c r="I1641" s="1" t="s">
        <v>69</v>
      </c>
      <c r="J1641">
        <v>8</v>
      </c>
      <c r="K1641" t="s">
        <v>60</v>
      </c>
      <c r="W1641" s="1" t="s">
        <v>193</v>
      </c>
      <c r="X1641" s="8">
        <v>43518</v>
      </c>
      <c r="AB1641" t="s">
        <v>86</v>
      </c>
      <c r="AC1641" t="str">
        <f t="shared" si="30"/>
        <v>A2-8SO-E8</v>
      </c>
      <c r="AD1641" s="8">
        <v>43585</v>
      </c>
      <c r="AE1641" s="84">
        <f t="shared" si="31"/>
        <v>67</v>
      </c>
      <c r="AF1641" t="s">
        <v>292</v>
      </c>
      <c r="AG1641" t="s">
        <v>956</v>
      </c>
      <c r="AN1641" t="s">
        <v>1765</v>
      </c>
      <c r="AV1641" s="8">
        <v>43585</v>
      </c>
      <c r="AW1641">
        <v>1</v>
      </c>
    </row>
    <row r="1642" spans="1:49" x14ac:dyDescent="0.25">
      <c r="A1642">
        <v>16</v>
      </c>
      <c r="C1642" t="s">
        <v>201</v>
      </c>
      <c r="G1642" s="1" t="s">
        <v>187</v>
      </c>
      <c r="I1642" s="1" t="s">
        <v>69</v>
      </c>
      <c r="J1642">
        <v>8</v>
      </c>
      <c r="K1642" t="s">
        <v>60</v>
      </c>
      <c r="W1642" s="1" t="s">
        <v>193</v>
      </c>
      <c r="X1642" s="8">
        <v>43518</v>
      </c>
      <c r="AB1642" t="s">
        <v>86</v>
      </c>
      <c r="AC1642" t="str">
        <f t="shared" si="30"/>
        <v>A2-8SO-E9</v>
      </c>
      <c r="AD1642" s="8">
        <v>43598</v>
      </c>
      <c r="AE1642" s="84">
        <f t="shared" si="31"/>
        <v>80</v>
      </c>
      <c r="AF1642" t="s">
        <v>167</v>
      </c>
      <c r="AG1642" t="s">
        <v>956</v>
      </c>
      <c r="AN1642" t="s">
        <v>1765</v>
      </c>
      <c r="AV1642" s="8">
        <v>43598</v>
      </c>
      <c r="AW1642">
        <v>1</v>
      </c>
    </row>
    <row r="1643" spans="1:49" x14ac:dyDescent="0.25">
      <c r="A1643">
        <v>17</v>
      </c>
      <c r="C1643" t="s">
        <v>201</v>
      </c>
      <c r="G1643" s="1" t="s">
        <v>187</v>
      </c>
      <c r="I1643" s="1" t="s">
        <v>69</v>
      </c>
      <c r="J1643">
        <v>8</v>
      </c>
      <c r="K1643" t="s">
        <v>60</v>
      </c>
      <c r="W1643" s="1" t="s">
        <v>193</v>
      </c>
      <c r="X1643" s="8">
        <v>43518</v>
      </c>
      <c r="AB1643" t="s">
        <v>86</v>
      </c>
      <c r="AC1643" t="str">
        <f t="shared" si="30"/>
        <v>A2-8SO-E10</v>
      </c>
      <c r="AD1643" s="8">
        <v>43557</v>
      </c>
      <c r="AE1643" s="84">
        <f t="shared" si="31"/>
        <v>39</v>
      </c>
      <c r="AF1643" t="s">
        <v>248</v>
      </c>
      <c r="AG1643" t="s">
        <v>956</v>
      </c>
      <c r="AH1643" s="8">
        <v>43557</v>
      </c>
      <c r="AI1643">
        <v>10</v>
      </c>
      <c r="AJ1643">
        <v>1</v>
      </c>
      <c r="AK1643" s="53">
        <v>0.70347222222222217</v>
      </c>
      <c r="AL1643" s="8">
        <v>43566</v>
      </c>
      <c r="AM1643" s="53">
        <v>0.94097222222222221</v>
      </c>
      <c r="AO1643">
        <v>5</v>
      </c>
      <c r="AP1643">
        <v>2</v>
      </c>
      <c r="AQ1643" s="8">
        <v>43566</v>
      </c>
      <c r="AR1643" s="53">
        <v>0.94097222222222221</v>
      </c>
      <c r="AS1643" s="8">
        <v>43607</v>
      </c>
      <c r="AT1643" s="53">
        <v>0.83680555555555547</v>
      </c>
      <c r="AU1643" t="s">
        <v>1917</v>
      </c>
      <c r="AV1643" s="8">
        <v>43607</v>
      </c>
      <c r="AW1643">
        <v>0</v>
      </c>
    </row>
    <row r="1644" spans="1:49" x14ac:dyDescent="0.25">
      <c r="A1644">
        <v>18</v>
      </c>
      <c r="C1644" t="s">
        <v>201</v>
      </c>
      <c r="G1644" s="1" t="s">
        <v>187</v>
      </c>
      <c r="I1644" s="1" t="s">
        <v>69</v>
      </c>
      <c r="J1644">
        <v>8</v>
      </c>
      <c r="K1644" t="s">
        <v>60</v>
      </c>
      <c r="W1644" s="1" t="s">
        <v>193</v>
      </c>
      <c r="X1644" s="8">
        <v>43518</v>
      </c>
      <c r="AB1644" t="s">
        <v>86</v>
      </c>
      <c r="AC1644" t="str">
        <f t="shared" si="30"/>
        <v>A2-8SO-E11</v>
      </c>
      <c r="AD1644" s="8">
        <v>43573</v>
      </c>
      <c r="AE1644" s="84">
        <v>55</v>
      </c>
      <c r="AF1644" t="s">
        <v>338</v>
      </c>
      <c r="AG1644" t="s">
        <v>956</v>
      </c>
      <c r="AH1644" s="8">
        <v>43573</v>
      </c>
      <c r="AI1644">
        <v>17</v>
      </c>
      <c r="AJ1644">
        <v>1</v>
      </c>
      <c r="AK1644" s="53">
        <v>0.80902777777777779</v>
      </c>
      <c r="AL1644" s="8">
        <v>43578</v>
      </c>
      <c r="AM1644" s="53">
        <v>0.65625</v>
      </c>
      <c r="AV1644" s="8">
        <v>43578</v>
      </c>
      <c r="AW1644">
        <v>0</v>
      </c>
    </row>
    <row r="1645" spans="1:49" x14ac:dyDescent="0.25">
      <c r="A1645">
        <v>19</v>
      </c>
      <c r="C1645" t="s">
        <v>201</v>
      </c>
      <c r="G1645" s="1" t="s">
        <v>187</v>
      </c>
      <c r="I1645" s="1" t="s">
        <v>69</v>
      </c>
      <c r="J1645">
        <v>8</v>
      </c>
      <c r="K1645" t="s">
        <v>60</v>
      </c>
      <c r="W1645" s="1" t="s">
        <v>193</v>
      </c>
      <c r="X1645" s="8">
        <v>43518</v>
      </c>
      <c r="AB1645" t="s">
        <v>86</v>
      </c>
      <c r="AC1645" t="str">
        <f t="shared" si="30"/>
        <v>A2-8SO-E12</v>
      </c>
      <c r="AD1645" s="85">
        <v>43598</v>
      </c>
      <c r="AE1645" s="84">
        <v>80</v>
      </c>
      <c r="AF1645" t="s">
        <v>175</v>
      </c>
      <c r="AG1645" t="s">
        <v>956</v>
      </c>
      <c r="AN1645" t="s">
        <v>1765</v>
      </c>
      <c r="AV1645" s="8">
        <v>43598</v>
      </c>
      <c r="AW1645">
        <v>1</v>
      </c>
    </row>
    <row r="1646" spans="1:49" x14ac:dyDescent="0.25">
      <c r="A1646">
        <v>51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M1646" s="18"/>
      <c r="N1646" s="19"/>
      <c r="P1646" s="53"/>
      <c r="Q1646" s="18"/>
      <c r="R1646" s="19"/>
      <c r="S1646" s="74">
        <v>3.7850000000000001</v>
      </c>
      <c r="T1646" s="53">
        <v>0.5180555555555556</v>
      </c>
      <c r="U1646" s="18">
        <v>0.44604166666666667</v>
      </c>
      <c r="V1646" s="19">
        <v>9.3209570000000005E-2</v>
      </c>
      <c r="W1646" s="1" t="s">
        <v>212</v>
      </c>
      <c r="AB1646" t="s">
        <v>86</v>
      </c>
      <c r="AC1646" t="str">
        <f t="shared" si="30"/>
        <v>A2-8SO-H1</v>
      </c>
      <c r="AF1646" t="s">
        <v>239</v>
      </c>
    </row>
    <row r="1647" spans="1:49" x14ac:dyDescent="0.25">
      <c r="A1647">
        <v>52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8.673</v>
      </c>
      <c r="U1647" s="18">
        <v>0.44687499999999997</v>
      </c>
      <c r="V1647">
        <v>0.13599749999999999</v>
      </c>
      <c r="W1647" s="1" t="s">
        <v>212</v>
      </c>
      <c r="AB1647" t="s">
        <v>85</v>
      </c>
      <c r="AC1647" t="str">
        <f t="shared" ref="AC1647:AC1670" si="32">"A2-9"&amp;AB1647&amp;"-"&amp;AF1647</f>
        <v>A2-9RT-F4</v>
      </c>
      <c r="AF1647" t="s">
        <v>150</v>
      </c>
    </row>
    <row r="1648" spans="1:49" x14ac:dyDescent="0.25">
      <c r="A1648">
        <v>53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6.7759999999999998</v>
      </c>
      <c r="U1648" s="18">
        <v>0.44778935185185187</v>
      </c>
      <c r="V1648">
        <v>0.11902119999999999</v>
      </c>
      <c r="W1648" s="1" t="s">
        <v>212</v>
      </c>
      <c r="X1648" s="8">
        <v>43517</v>
      </c>
      <c r="AB1648" t="s">
        <v>86</v>
      </c>
      <c r="AC1648" t="str">
        <f t="shared" si="32"/>
        <v>A2-9SO-E10</v>
      </c>
      <c r="AD1648" s="8">
        <v>43574</v>
      </c>
      <c r="AE1648" s="84">
        <f>AD1648-X1648</f>
        <v>57</v>
      </c>
      <c r="AF1648" t="s">
        <v>248</v>
      </c>
      <c r="AG1648" t="s">
        <v>956</v>
      </c>
      <c r="AH1648" s="8">
        <v>43574</v>
      </c>
      <c r="AI1648">
        <v>20</v>
      </c>
      <c r="AJ1648">
        <v>1</v>
      </c>
      <c r="AK1648" s="53">
        <v>0.60069444444444442</v>
      </c>
      <c r="AL1648" s="8">
        <v>43581</v>
      </c>
      <c r="AM1648" s="53">
        <v>0.4548611111111111</v>
      </c>
      <c r="AV1648" s="8">
        <v>43581</v>
      </c>
      <c r="AW1648">
        <v>0</v>
      </c>
    </row>
    <row r="1649" spans="1:49" x14ac:dyDescent="0.25">
      <c r="A1649">
        <v>54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3.77</v>
      </c>
      <c r="U1649" s="18">
        <v>0.44856481481481486</v>
      </c>
      <c r="V1649" s="19">
        <v>1.4868849999999999E-2</v>
      </c>
      <c r="W1649" s="1" t="s">
        <v>212</v>
      </c>
      <c r="AB1649" t="s">
        <v>85</v>
      </c>
      <c r="AC1649" t="str">
        <f t="shared" si="32"/>
        <v>A2-9RT-D4</v>
      </c>
      <c r="AF1649" t="s">
        <v>236</v>
      </c>
    </row>
    <row r="1650" spans="1:49" x14ac:dyDescent="0.25">
      <c r="A1650">
        <v>55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6.7839999999999998</v>
      </c>
      <c r="U1650" s="18">
        <v>0.44930555555555557</v>
      </c>
      <c r="V1650">
        <v>0.1134449</v>
      </c>
      <c r="W1650" s="1" t="s">
        <v>212</v>
      </c>
      <c r="X1650" s="8">
        <v>43517</v>
      </c>
      <c r="AB1650" t="s">
        <v>86</v>
      </c>
      <c r="AC1650" t="str">
        <f t="shared" si="32"/>
        <v>A2-9SO-B4</v>
      </c>
      <c r="AD1650" s="8">
        <v>43598</v>
      </c>
      <c r="AE1650" s="84">
        <f>AD1650-X1650</f>
        <v>81</v>
      </c>
      <c r="AF1650" t="s">
        <v>124</v>
      </c>
      <c r="AG1650" t="s">
        <v>956</v>
      </c>
      <c r="AN1650" t="s">
        <v>1765</v>
      </c>
      <c r="AV1650" s="8">
        <v>43598</v>
      </c>
      <c r="AW1650">
        <v>1</v>
      </c>
    </row>
    <row r="1651" spans="1:49" x14ac:dyDescent="0.25">
      <c r="A1651">
        <v>56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2.6850000000000001</v>
      </c>
      <c r="U1651" s="18">
        <v>0.45019675925925928</v>
      </c>
      <c r="V1651">
        <v>0.46991889999999997</v>
      </c>
      <c r="W1651" s="1" t="s">
        <v>212</v>
      </c>
      <c r="AB1651" t="s">
        <v>86</v>
      </c>
      <c r="AC1651" t="str">
        <f t="shared" si="32"/>
        <v>A2-9SO-E11</v>
      </c>
      <c r="AF1651" t="s">
        <v>338</v>
      </c>
    </row>
    <row r="1652" spans="1:49" x14ac:dyDescent="0.25">
      <c r="A1652">
        <v>57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2.9350000000000001</v>
      </c>
      <c r="U1652" s="18">
        <v>0.45109953703703703</v>
      </c>
      <c r="V1652" s="19">
        <v>6.4058210000000004E-2</v>
      </c>
      <c r="W1652" s="1" t="s">
        <v>212</v>
      </c>
      <c r="AB1652" t="s">
        <v>86</v>
      </c>
      <c r="AC1652" t="str">
        <f t="shared" si="32"/>
        <v>A2-9SO-H2</v>
      </c>
      <c r="AF1652" t="s">
        <v>122</v>
      </c>
    </row>
    <row r="1653" spans="1:49" x14ac:dyDescent="0.25">
      <c r="A1653">
        <v>58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5.6710000000000003</v>
      </c>
      <c r="U1653" s="18">
        <v>0.45181712962962961</v>
      </c>
      <c r="V1653">
        <v>0.37477969999999999</v>
      </c>
      <c r="W1653" s="1" t="s">
        <v>212</v>
      </c>
      <c r="AB1653" t="s">
        <v>86</v>
      </c>
      <c r="AC1653" t="str">
        <f t="shared" si="32"/>
        <v>A2-9SO-B8</v>
      </c>
      <c r="AF1653" t="s">
        <v>173</v>
      </c>
    </row>
    <row r="1654" spans="1:49" x14ac:dyDescent="0.25">
      <c r="A1654">
        <v>59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1.998</v>
      </c>
      <c r="U1654" s="18">
        <v>0.45271990740740736</v>
      </c>
      <c r="V1654" s="19">
        <v>1.549035E-2</v>
      </c>
      <c r="W1654" s="1" t="s">
        <v>212</v>
      </c>
      <c r="AB1654" t="s">
        <v>85</v>
      </c>
      <c r="AC1654" t="str">
        <f t="shared" si="32"/>
        <v>A2-9RT-G2</v>
      </c>
      <c r="AF1654" t="s">
        <v>127</v>
      </c>
    </row>
    <row r="1655" spans="1:49" x14ac:dyDescent="0.25">
      <c r="A1655">
        <v>60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8.7219999999999995</v>
      </c>
      <c r="U1655" s="18">
        <v>0.45363425925925926</v>
      </c>
      <c r="V1655" s="19">
        <v>9.6813510000000005E-2</v>
      </c>
      <c r="W1655" s="1" t="s">
        <v>212</v>
      </c>
      <c r="AB1655" t="s">
        <v>85</v>
      </c>
      <c r="AC1655" t="str">
        <f t="shared" si="32"/>
        <v>A2-9RT-C3</v>
      </c>
      <c r="AF1655" t="s">
        <v>301</v>
      </c>
    </row>
    <row r="1656" spans="1:49" x14ac:dyDescent="0.25">
      <c r="A1656">
        <v>61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6.1420000000000003</v>
      </c>
      <c r="U1656" s="18">
        <v>0.45546296296296296</v>
      </c>
      <c r="V1656" s="19">
        <v>9.0934639999999997E-2</v>
      </c>
      <c r="W1656" s="1" t="s">
        <v>212</v>
      </c>
      <c r="AB1656" t="s">
        <v>85</v>
      </c>
      <c r="AC1656" t="str">
        <f t="shared" si="32"/>
        <v>A2-9RT-F6</v>
      </c>
      <c r="AF1656" t="s">
        <v>291</v>
      </c>
    </row>
    <row r="1657" spans="1:49" x14ac:dyDescent="0.25">
      <c r="A1657">
        <v>62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5.1260000000000003</v>
      </c>
      <c r="U1657" s="18">
        <v>0.45636574074074071</v>
      </c>
      <c r="V1657" s="19">
        <v>6.2149749999999997E-2</v>
      </c>
      <c r="W1657" s="1" t="s">
        <v>212</v>
      </c>
      <c r="AB1657" t="s">
        <v>85</v>
      </c>
      <c r="AC1657" t="str">
        <f t="shared" si="32"/>
        <v>A2-9RT-H4</v>
      </c>
      <c r="AD1657" s="8">
        <v>43417</v>
      </c>
      <c r="AE1657" s="83">
        <f>AD1657-I1657</f>
        <v>66</v>
      </c>
      <c r="AF1657" t="s">
        <v>140</v>
      </c>
      <c r="AG1657" t="s">
        <v>956</v>
      </c>
      <c r="AH1657" s="8">
        <v>43418</v>
      </c>
      <c r="AI1657">
        <v>8</v>
      </c>
      <c r="AJ1657">
        <v>1</v>
      </c>
      <c r="AK1657" s="53">
        <v>0.50694444444444442</v>
      </c>
      <c r="AL1657" s="8">
        <v>43430</v>
      </c>
      <c r="AM1657" s="53">
        <v>0.85416666666666663</v>
      </c>
      <c r="AO1657">
        <v>6</v>
      </c>
      <c r="AP1657">
        <v>27</v>
      </c>
      <c r="AQ1657" s="8">
        <v>43430</v>
      </c>
      <c r="AR1657" s="53">
        <v>0.86111111111111116</v>
      </c>
      <c r="AS1657" s="8">
        <v>43483</v>
      </c>
      <c r="AT1657" s="53">
        <v>0.85416666666666663</v>
      </c>
      <c r="AV1657" s="8">
        <v>43483</v>
      </c>
      <c r="AW1657">
        <v>0</v>
      </c>
    </row>
    <row r="1658" spans="1:49" x14ac:dyDescent="0.25">
      <c r="A1658">
        <v>63</v>
      </c>
      <c r="B1658" t="s">
        <v>293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S1658" s="74">
        <v>7.359</v>
      </c>
      <c r="U1658" s="18">
        <v>0.45710648148148153</v>
      </c>
      <c r="V1658">
        <v>0.1052681</v>
      </c>
      <c r="W1658" s="1" t="s">
        <v>212</v>
      </c>
      <c r="X1658" s="8">
        <v>43517</v>
      </c>
      <c r="AB1658" t="s">
        <v>86</v>
      </c>
      <c r="AC1658" t="str">
        <f t="shared" si="32"/>
        <v>A2-9SO-H12</v>
      </c>
      <c r="AD1658" s="8">
        <v>43574</v>
      </c>
      <c r="AE1658" s="84">
        <v>57</v>
      </c>
      <c r="AF1658" t="s">
        <v>153</v>
      </c>
      <c r="AG1658" t="s">
        <v>956</v>
      </c>
      <c r="AH1658" s="8">
        <v>43574</v>
      </c>
      <c r="AI1658">
        <v>2</v>
      </c>
      <c r="AJ1658">
        <v>2</v>
      </c>
      <c r="AK1658" s="53">
        <v>0.60069444444444442</v>
      </c>
      <c r="AL1658" s="8">
        <v>43583</v>
      </c>
      <c r="AM1658" s="53">
        <v>0.84027777777777779</v>
      </c>
      <c r="AN1658" t="s">
        <v>1895</v>
      </c>
    </row>
    <row r="1659" spans="1:49" x14ac:dyDescent="0.25">
      <c r="A1659">
        <v>64</v>
      </c>
      <c r="B1659" t="s">
        <v>293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S1659" s="74">
        <v>5.1959999999999997</v>
      </c>
      <c r="U1659" s="18">
        <v>0.45788194444444441</v>
      </c>
      <c r="V1659">
        <v>0.1244049</v>
      </c>
      <c r="W1659" s="1" t="s">
        <v>212</v>
      </c>
      <c r="X1659" s="8">
        <v>43517</v>
      </c>
      <c r="AB1659" t="s">
        <v>86</v>
      </c>
      <c r="AC1659" t="str">
        <f t="shared" si="32"/>
        <v>A2-9SO-H9</v>
      </c>
      <c r="AD1659" s="8">
        <v>43615</v>
      </c>
      <c r="AE1659" s="84">
        <f>AD1659-X1658</f>
        <v>98</v>
      </c>
      <c r="AF1659" t="s">
        <v>287</v>
      </c>
      <c r="AG1659" t="s">
        <v>593</v>
      </c>
      <c r="AH1659" s="8">
        <v>43615</v>
      </c>
      <c r="AI1659">
        <v>31</v>
      </c>
      <c r="AJ1659">
        <v>1</v>
      </c>
      <c r="AK1659" s="53">
        <v>0.72569444444444453</v>
      </c>
      <c r="AL1659" s="8">
        <v>43626</v>
      </c>
      <c r="AM1659" s="53">
        <v>0.83333333333333337</v>
      </c>
      <c r="AO1659">
        <v>7</v>
      </c>
      <c r="AP1659">
        <v>20</v>
      </c>
      <c r="AQ1659" s="8">
        <v>43626</v>
      </c>
      <c r="AR1659" s="53">
        <v>0.83333333333333337</v>
      </c>
    </row>
    <row r="1660" spans="1:49" x14ac:dyDescent="0.25">
      <c r="A1660">
        <v>65</v>
      </c>
      <c r="B1660" t="s">
        <v>293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S1660" s="74">
        <v>5.8280000000000003</v>
      </c>
      <c r="U1660" s="18">
        <v>0.45869212962962963</v>
      </c>
      <c r="V1660">
        <v>1.117494</v>
      </c>
      <c r="W1660" s="1" t="s">
        <v>212</v>
      </c>
      <c r="AB1660" t="s">
        <v>85</v>
      </c>
      <c r="AC1660" t="str">
        <f t="shared" si="32"/>
        <v>A2-9RT-F9</v>
      </c>
      <c r="AD1660" s="8">
        <v>43382</v>
      </c>
      <c r="AE1660" s="84">
        <v>31</v>
      </c>
      <c r="AF1660" t="s">
        <v>240</v>
      </c>
      <c r="AG1660" t="s">
        <v>956</v>
      </c>
      <c r="AI1660">
        <v>18</v>
      </c>
      <c r="AJ1660">
        <v>2</v>
      </c>
      <c r="AK1660" s="53">
        <v>0.63541666666666663</v>
      </c>
      <c r="AL1660" s="8">
        <v>43389</v>
      </c>
      <c r="AM1660" s="53">
        <v>0.81944444444444453</v>
      </c>
      <c r="AO1660">
        <v>5</v>
      </c>
      <c r="AP1660">
        <v>15</v>
      </c>
      <c r="AQ1660" s="8">
        <v>43389</v>
      </c>
      <c r="AR1660" s="53">
        <v>0.81944444444444453</v>
      </c>
      <c r="AS1660" s="8">
        <v>43410</v>
      </c>
      <c r="AT1660" s="53">
        <v>0.84722222222222221</v>
      </c>
      <c r="AV1660" s="8">
        <v>43410</v>
      </c>
      <c r="AW1660">
        <v>0</v>
      </c>
    </row>
    <row r="1661" spans="1:49" x14ac:dyDescent="0.25">
      <c r="A1661">
        <v>66</v>
      </c>
      <c r="B1661" t="s">
        <v>293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S1661" s="74">
        <v>4.093</v>
      </c>
      <c r="U1661" s="18">
        <v>0.45973379629629635</v>
      </c>
      <c r="V1661" s="19">
        <v>7.782994E-2</v>
      </c>
      <c r="W1661" s="1" t="s">
        <v>212</v>
      </c>
      <c r="AB1661" t="s">
        <v>85</v>
      </c>
      <c r="AC1661" t="str">
        <f t="shared" si="32"/>
        <v>A2-9RT-B9</v>
      </c>
      <c r="AF1661" t="s">
        <v>125</v>
      </c>
    </row>
    <row r="1662" spans="1:49" x14ac:dyDescent="0.25">
      <c r="A1662">
        <v>67</v>
      </c>
      <c r="B1662" t="s">
        <v>293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S1662" s="74">
        <v>6.2629999999999999</v>
      </c>
      <c r="U1662" s="18">
        <v>0.46069444444444446</v>
      </c>
      <c r="V1662">
        <v>0.9872611</v>
      </c>
      <c r="W1662" s="1" t="s">
        <v>212</v>
      </c>
      <c r="AB1662" t="s">
        <v>86</v>
      </c>
      <c r="AC1662" t="str">
        <f t="shared" si="32"/>
        <v>A2-9SO-D2</v>
      </c>
      <c r="AF1662" t="s">
        <v>172</v>
      </c>
    </row>
    <row r="1663" spans="1:49" x14ac:dyDescent="0.25">
      <c r="A1663">
        <v>68</v>
      </c>
      <c r="B1663" t="s">
        <v>293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6262</v>
      </c>
      <c r="S1663" s="74">
        <v>5.2160000000000002</v>
      </c>
      <c r="U1663" s="18">
        <v>0.46166666666666667</v>
      </c>
      <c r="V1663">
        <v>0.23556270000000001</v>
      </c>
      <c r="W1663" s="1" t="s">
        <v>212</v>
      </c>
      <c r="AB1663" t="s">
        <v>86</v>
      </c>
      <c r="AC1663" t="str">
        <f t="shared" si="32"/>
        <v>A2-9SO-E2</v>
      </c>
      <c r="AF1663" t="s">
        <v>178</v>
      </c>
    </row>
    <row r="1664" spans="1:49" x14ac:dyDescent="0.25">
      <c r="A1664">
        <v>69</v>
      </c>
      <c r="B1664" t="s">
        <v>293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6262</v>
      </c>
      <c r="S1664" s="74">
        <v>6.9880000000000004</v>
      </c>
      <c r="U1664" s="18">
        <v>0.46249999999999997</v>
      </c>
      <c r="V1664">
        <v>0.51297680000000001</v>
      </c>
      <c r="W1664" s="1" t="s">
        <v>212</v>
      </c>
      <c r="AB1664" t="s">
        <v>85</v>
      </c>
      <c r="AC1664" t="str">
        <f t="shared" si="32"/>
        <v>A2-9RT-G5</v>
      </c>
      <c r="AF1664" t="s">
        <v>337</v>
      </c>
    </row>
    <row r="1665" spans="1:49" x14ac:dyDescent="0.25">
      <c r="A1665">
        <v>70</v>
      </c>
      <c r="B1665" t="s">
        <v>293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6262</v>
      </c>
      <c r="S1665" s="74">
        <v>4.9649999999999999</v>
      </c>
      <c r="U1665" s="18">
        <v>0.46340277777777777</v>
      </c>
      <c r="V1665" s="19">
        <v>5.8423179999999998E-2</v>
      </c>
      <c r="W1665" s="1" t="s">
        <v>212</v>
      </c>
      <c r="AB1665" t="s">
        <v>85</v>
      </c>
      <c r="AC1665" t="str">
        <f t="shared" si="32"/>
        <v>A2-9RT-C9</v>
      </c>
      <c r="AF1665" t="s">
        <v>176</v>
      </c>
    </row>
    <row r="1666" spans="1:49" x14ac:dyDescent="0.25">
      <c r="A1666">
        <v>71</v>
      </c>
      <c r="B1666" t="s">
        <v>293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6262</v>
      </c>
      <c r="S1666" s="74">
        <v>6.9420000000000002</v>
      </c>
      <c r="U1666" s="18">
        <v>0.46429398148148149</v>
      </c>
      <c r="V1666">
        <v>9.64671E-2</v>
      </c>
      <c r="W1666" s="1" t="s">
        <v>212</v>
      </c>
      <c r="X1666" s="8">
        <v>43517</v>
      </c>
      <c r="AB1666" t="s">
        <v>86</v>
      </c>
      <c r="AC1666" t="str">
        <f t="shared" si="32"/>
        <v>A2-9SO-D1</v>
      </c>
      <c r="AD1666" s="8">
        <v>43593</v>
      </c>
      <c r="AE1666" s="84">
        <f>AD1666-X1666</f>
        <v>76</v>
      </c>
      <c r="AF1666" t="s">
        <v>288</v>
      </c>
      <c r="AG1666" t="s">
        <v>956</v>
      </c>
      <c r="AN1666" t="s">
        <v>1765</v>
      </c>
      <c r="AV1666" s="8">
        <v>43593</v>
      </c>
      <c r="AW1666">
        <v>1</v>
      </c>
    </row>
    <row r="1667" spans="1:49" x14ac:dyDescent="0.25">
      <c r="A1667">
        <v>72</v>
      </c>
      <c r="B1667" t="s">
        <v>293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6262</v>
      </c>
      <c r="S1667" s="74">
        <v>1.736</v>
      </c>
      <c r="U1667" s="18">
        <v>0.46504629629629629</v>
      </c>
      <c r="V1667" s="19">
        <v>1.7879260000000001E-2</v>
      </c>
      <c r="W1667" s="1" t="s">
        <v>212</v>
      </c>
      <c r="AB1667" t="s">
        <v>85</v>
      </c>
      <c r="AC1667" t="str">
        <f t="shared" si="32"/>
        <v>A2-9RT-F11</v>
      </c>
      <c r="AF1667" t="s">
        <v>158</v>
      </c>
    </row>
    <row r="1668" spans="1:49" x14ac:dyDescent="0.25">
      <c r="A1668">
        <v>73</v>
      </c>
      <c r="B1668" t="s">
        <v>293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6262</v>
      </c>
      <c r="S1668" s="74">
        <v>5.0460000000000003</v>
      </c>
      <c r="U1668" s="18">
        <v>0.46593749999999995</v>
      </c>
      <c r="V1668">
        <v>0.2520657</v>
      </c>
      <c r="W1668" s="1" t="s">
        <v>212</v>
      </c>
      <c r="AB1668" t="s">
        <v>85</v>
      </c>
      <c r="AC1668" t="str">
        <f t="shared" si="32"/>
        <v>A2-9RT-G1</v>
      </c>
      <c r="AF1668" t="s">
        <v>290</v>
      </c>
    </row>
    <row r="1669" spans="1:49" x14ac:dyDescent="0.25">
      <c r="A1669">
        <v>74</v>
      </c>
      <c r="B1669" t="s">
        <v>293</v>
      </c>
      <c r="C1669" t="s">
        <v>59</v>
      </c>
      <c r="G1669" s="1" t="s">
        <v>87</v>
      </c>
      <c r="I1669" s="1" t="s">
        <v>70</v>
      </c>
      <c r="J1669">
        <v>24</v>
      </c>
      <c r="K1669" t="s">
        <v>60</v>
      </c>
      <c r="L1669">
        <v>6262</v>
      </c>
      <c r="S1669" s="74">
        <v>7.5359999999999996</v>
      </c>
      <c r="U1669" s="18">
        <v>0.46684027777777781</v>
      </c>
      <c r="V1669">
        <v>1.203004</v>
      </c>
      <c r="W1669" s="1" t="s">
        <v>212</v>
      </c>
      <c r="X1669" s="8">
        <v>43517</v>
      </c>
      <c r="AB1669" t="s">
        <v>86</v>
      </c>
      <c r="AC1669" t="str">
        <f t="shared" si="32"/>
        <v>A2-9SO-F3</v>
      </c>
      <c r="AD1669" s="8">
        <v>43552</v>
      </c>
      <c r="AE1669" s="84">
        <f>AD1669-X1669</f>
        <v>35</v>
      </c>
      <c r="AF1669" t="s">
        <v>241</v>
      </c>
      <c r="AG1669" t="s">
        <v>956</v>
      </c>
      <c r="AH1669" s="8">
        <v>43552</v>
      </c>
      <c r="AI1669">
        <v>27</v>
      </c>
      <c r="AJ1669">
        <v>2</v>
      </c>
      <c r="AK1669" s="53">
        <v>0.70833333333333337</v>
      </c>
      <c r="AL1669" s="8">
        <v>43563</v>
      </c>
      <c r="AM1669" s="53">
        <v>0.83333333333333337</v>
      </c>
      <c r="AO1669">
        <v>3</v>
      </c>
      <c r="AP1669">
        <v>13</v>
      </c>
      <c r="AQ1669" s="8">
        <v>43563</v>
      </c>
      <c r="AR1669" s="53">
        <v>0.83333333333333337</v>
      </c>
      <c r="AS1669" s="8">
        <v>43607</v>
      </c>
      <c r="AT1669" s="53">
        <v>0.83680555555555547</v>
      </c>
      <c r="AU1669" t="s">
        <v>1765</v>
      </c>
      <c r="AV1669" s="8">
        <v>43607</v>
      </c>
      <c r="AW1669">
        <v>1</v>
      </c>
    </row>
    <row r="1670" spans="1:49" x14ac:dyDescent="0.25">
      <c r="A1670">
        <v>75</v>
      </c>
      <c r="B1670" t="s">
        <v>293</v>
      </c>
      <c r="C1670" t="s">
        <v>59</v>
      </c>
      <c r="G1670" s="1" t="s">
        <v>87</v>
      </c>
      <c r="I1670" s="1" t="s">
        <v>70</v>
      </c>
      <c r="J1670">
        <v>24</v>
      </c>
      <c r="K1670" t="s">
        <v>60</v>
      </c>
      <c r="L1670">
        <v>6262</v>
      </c>
      <c r="S1670" s="74">
        <v>5.4489999999999998</v>
      </c>
      <c r="U1670" s="18">
        <v>0.46784722222222225</v>
      </c>
      <c r="V1670">
        <v>0.84870480000000004</v>
      </c>
      <c r="W1670" s="1" t="s">
        <v>212</v>
      </c>
      <c r="AB1670" t="s">
        <v>85</v>
      </c>
      <c r="AC1670" t="str">
        <f t="shared" si="32"/>
        <v>A2-9RT-B5</v>
      </c>
      <c r="AD1670" s="8">
        <v>43382</v>
      </c>
      <c r="AE1670" s="84">
        <v>31</v>
      </c>
      <c r="AF1670" t="s">
        <v>163</v>
      </c>
      <c r="AG1670" t="s">
        <v>956</v>
      </c>
      <c r="AI1670">
        <v>15</v>
      </c>
      <c r="AJ1670">
        <v>2</v>
      </c>
      <c r="AK1670" s="53">
        <v>0.63541666666666663</v>
      </c>
      <c r="AL1670" s="8">
        <v>43389</v>
      </c>
      <c r="AM1670" s="53">
        <v>0.81944444444444453</v>
      </c>
      <c r="AO1670">
        <v>3</v>
      </c>
      <c r="AP1670">
        <v>24</v>
      </c>
      <c r="AQ1670" s="8">
        <v>43389</v>
      </c>
      <c r="AR1670" s="53">
        <v>0.81944444444444453</v>
      </c>
      <c r="AS1670" s="8">
        <v>43483</v>
      </c>
      <c r="AT1670" s="53">
        <v>0.83333333333333337</v>
      </c>
      <c r="AV1670" s="8">
        <v>43483</v>
      </c>
      <c r="AW1670">
        <v>0</v>
      </c>
    </row>
    <row r="1671" spans="1:49" x14ac:dyDescent="0.25">
      <c r="A1671">
        <v>76</v>
      </c>
      <c r="B1671" t="s">
        <v>293</v>
      </c>
      <c r="C1671" t="s">
        <v>608</v>
      </c>
      <c r="G1671" s="1" t="s">
        <v>187</v>
      </c>
      <c r="I1671" s="1" t="s">
        <v>70</v>
      </c>
      <c r="J1671">
        <v>9</v>
      </c>
      <c r="K1671" t="s">
        <v>60</v>
      </c>
      <c r="L1671">
        <v>6262</v>
      </c>
      <c r="W1671" s="1" t="s">
        <v>212</v>
      </c>
    </row>
    <row r="1672" spans="1:49" x14ac:dyDescent="0.25">
      <c r="A1672">
        <v>77</v>
      </c>
      <c r="B1672" t="s">
        <v>293</v>
      </c>
      <c r="C1672" t="s">
        <v>608</v>
      </c>
      <c r="G1672" s="1" t="s">
        <v>187</v>
      </c>
      <c r="I1672" s="1" t="s">
        <v>70</v>
      </c>
      <c r="J1672">
        <v>9</v>
      </c>
      <c r="K1672" t="s">
        <v>60</v>
      </c>
      <c r="L1672">
        <v>6262</v>
      </c>
      <c r="T1672" s="53">
        <v>0.52152777777777781</v>
      </c>
      <c r="U1672" s="18">
        <v>0.46886574074074078</v>
      </c>
      <c r="V1672" s="19">
        <v>1.257168E-2</v>
      </c>
      <c r="W1672" s="1" t="s">
        <v>212</v>
      </c>
    </row>
    <row r="1673" spans="1:49" x14ac:dyDescent="0.25">
      <c r="A1673">
        <v>51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7.5780000000000003</v>
      </c>
      <c r="T1673" s="53">
        <v>0.51388888888888895</v>
      </c>
      <c r="U1673" s="18">
        <v>0.44604166666666667</v>
      </c>
      <c r="V1673">
        <v>0.1174973</v>
      </c>
      <c r="W1673" s="1" t="s">
        <v>212</v>
      </c>
      <c r="AB1673" t="s">
        <v>85</v>
      </c>
      <c r="AC1673" t="str">
        <f t="shared" ref="AC1673:AC1697" si="33">"A2-9"&amp;AB1673&amp;"-"&amp;AF1673</f>
        <v>A2-9RT-E11</v>
      </c>
      <c r="AF1673" t="s">
        <v>338</v>
      </c>
    </row>
    <row r="1674" spans="1:49" x14ac:dyDescent="0.25">
      <c r="A1674">
        <v>52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6.9889999999999999</v>
      </c>
      <c r="U1674" s="18">
        <v>0.44687499999999997</v>
      </c>
      <c r="V1674" s="19">
        <v>5.6522969999999999E-2</v>
      </c>
      <c r="W1674" s="1" t="s">
        <v>212</v>
      </c>
      <c r="AB1674" t="s">
        <v>85</v>
      </c>
      <c r="AC1674" t="str">
        <f t="shared" si="33"/>
        <v>A2-9RT-D12</v>
      </c>
      <c r="AF1674" t="s">
        <v>162</v>
      </c>
    </row>
    <row r="1675" spans="1:49" x14ac:dyDescent="0.25">
      <c r="A1675">
        <v>53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8.3729999999999993</v>
      </c>
      <c r="U1675" s="18">
        <v>0.44778935185185187</v>
      </c>
      <c r="V1675" s="19">
        <v>3.9479239999999999E-2</v>
      </c>
      <c r="W1675" s="1" t="s">
        <v>212</v>
      </c>
      <c r="AB1675" t="s">
        <v>85</v>
      </c>
      <c r="AC1675" t="str">
        <f t="shared" si="33"/>
        <v>A2-9RT-A1</v>
      </c>
      <c r="AF1675" s="76" t="s">
        <v>247</v>
      </c>
    </row>
    <row r="1676" spans="1:49" x14ac:dyDescent="0.25">
      <c r="A1676">
        <v>54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3.165</v>
      </c>
      <c r="U1676" s="18">
        <v>0.44856481481481486</v>
      </c>
      <c r="V1676">
        <v>1.1658399999999999E-2</v>
      </c>
      <c r="W1676" s="1" t="s">
        <v>212</v>
      </c>
      <c r="AB1676" t="s">
        <v>86</v>
      </c>
      <c r="AC1676" t="str">
        <f t="shared" si="33"/>
        <v>A2-9SO-F5</v>
      </c>
      <c r="AF1676" t="s">
        <v>250</v>
      </c>
    </row>
    <row r="1677" spans="1:49" x14ac:dyDescent="0.25">
      <c r="A1677">
        <v>55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9.5709999999999997</v>
      </c>
      <c r="U1677" s="18">
        <v>0.44930555555555557</v>
      </c>
      <c r="V1677">
        <v>0.81870849999999995</v>
      </c>
      <c r="W1677" s="1" t="s">
        <v>212</v>
      </c>
      <c r="AB1677" t="s">
        <v>86</v>
      </c>
      <c r="AC1677" t="str">
        <f t="shared" si="33"/>
        <v>A2-9SO-H6</v>
      </c>
      <c r="AF1677" t="s">
        <v>143</v>
      </c>
    </row>
    <row r="1678" spans="1:49" x14ac:dyDescent="0.25">
      <c r="A1678">
        <v>56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2.605</v>
      </c>
      <c r="U1678" s="18">
        <v>0.45019675925925928</v>
      </c>
      <c r="V1678" s="19">
        <v>9.0578080000000005E-3</v>
      </c>
      <c r="W1678" s="1" t="s">
        <v>212</v>
      </c>
      <c r="AB1678" t="s">
        <v>85</v>
      </c>
      <c r="AC1678" t="str">
        <f t="shared" si="33"/>
        <v>A2-9RT-H12</v>
      </c>
      <c r="AF1678" t="s">
        <v>153</v>
      </c>
    </row>
    <row r="1679" spans="1:49" x14ac:dyDescent="0.25">
      <c r="A1679">
        <v>57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6.2060000000000004</v>
      </c>
      <c r="U1679" s="18">
        <v>0.45109953703703703</v>
      </c>
      <c r="V1679" s="19">
        <v>8.6133290000000001E-2</v>
      </c>
      <c r="W1679" s="1" t="s">
        <v>212</v>
      </c>
      <c r="AB1679" t="s">
        <v>85</v>
      </c>
      <c r="AC1679" t="str">
        <f t="shared" si="33"/>
        <v>A2-9RT-E7</v>
      </c>
      <c r="AF1679" t="s">
        <v>131</v>
      </c>
    </row>
    <row r="1680" spans="1:49" x14ac:dyDescent="0.25">
      <c r="A1680">
        <v>58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4.6920000000000002</v>
      </c>
      <c r="U1680" s="18">
        <v>0.45181712962962961</v>
      </c>
      <c r="V1680" s="19">
        <v>3.9451279999999998E-2</v>
      </c>
      <c r="W1680" s="1" t="s">
        <v>212</v>
      </c>
      <c r="X1680" s="8">
        <v>43519</v>
      </c>
      <c r="AB1680" t="s">
        <v>86</v>
      </c>
      <c r="AC1680" t="str">
        <f t="shared" si="33"/>
        <v>A2-9SO-H5</v>
      </c>
      <c r="AD1680" s="8">
        <v>43572</v>
      </c>
      <c r="AE1680" s="84">
        <f>AD1680-X1680</f>
        <v>53</v>
      </c>
      <c r="AF1680" t="s">
        <v>145</v>
      </c>
      <c r="AG1680" t="s">
        <v>956</v>
      </c>
      <c r="AH1680" s="8">
        <v>43572</v>
      </c>
      <c r="AI1680">
        <v>1</v>
      </c>
      <c r="AJ1680">
        <v>2</v>
      </c>
      <c r="AK1680" s="53">
        <v>0.86458333333333337</v>
      </c>
      <c r="AL1680" s="8">
        <v>43580</v>
      </c>
      <c r="AM1680" s="53">
        <v>0.83333333333333337</v>
      </c>
      <c r="AV1680" s="8">
        <v>43580</v>
      </c>
      <c r="AW1680">
        <v>0</v>
      </c>
    </row>
    <row r="1681" spans="1:49" x14ac:dyDescent="0.25">
      <c r="A1681">
        <v>59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3.1080000000000001</v>
      </c>
      <c r="U1681" s="18">
        <v>0.45271990740740736</v>
      </c>
      <c r="V1681">
        <v>0.43016559999999998</v>
      </c>
      <c r="W1681" s="1" t="s">
        <v>212</v>
      </c>
      <c r="AB1681" t="s">
        <v>85</v>
      </c>
      <c r="AC1681" t="str">
        <f t="shared" si="33"/>
        <v>A2-9RT-D5</v>
      </c>
      <c r="AF1681" t="s">
        <v>251</v>
      </c>
    </row>
    <row r="1682" spans="1:49" x14ac:dyDescent="0.25">
      <c r="A1682">
        <v>60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5.5510000000000002</v>
      </c>
      <c r="U1682" s="18">
        <v>0.45363425925925926</v>
      </c>
      <c r="V1682" s="19">
        <v>3.3116010000000001E-2</v>
      </c>
      <c r="W1682" s="1" t="s">
        <v>212</v>
      </c>
      <c r="X1682" s="8">
        <v>43519</v>
      </c>
      <c r="AB1682" t="s">
        <v>86</v>
      </c>
      <c r="AC1682" t="str">
        <f t="shared" si="33"/>
        <v>A2-9SO-A9</v>
      </c>
      <c r="AD1682" s="8">
        <v>43590</v>
      </c>
      <c r="AE1682" s="84">
        <v>71</v>
      </c>
      <c r="AF1682" t="s">
        <v>133</v>
      </c>
      <c r="AG1682" t="s">
        <v>956</v>
      </c>
      <c r="AN1682" t="s">
        <v>1765</v>
      </c>
      <c r="AV1682" s="8">
        <v>43590</v>
      </c>
      <c r="AW1682">
        <v>1</v>
      </c>
    </row>
    <row r="1683" spans="1:49" x14ac:dyDescent="0.25">
      <c r="A1683">
        <v>61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4.4669999999999996</v>
      </c>
      <c r="U1683" s="18">
        <v>0.45546296296296296</v>
      </c>
      <c r="V1683">
        <v>0.89781010000000006</v>
      </c>
      <c r="W1683" s="1" t="s">
        <v>212</v>
      </c>
      <c r="AB1683" t="s">
        <v>85</v>
      </c>
      <c r="AC1683" t="str">
        <f t="shared" si="33"/>
        <v>A2-9RT-A8</v>
      </c>
      <c r="AD1683" s="8">
        <v>43380</v>
      </c>
      <c r="AE1683" s="84">
        <v>29</v>
      </c>
      <c r="AF1683" t="s">
        <v>166</v>
      </c>
      <c r="AG1683" t="s">
        <v>593</v>
      </c>
      <c r="AI1683">
        <v>7</v>
      </c>
      <c r="AJ1683">
        <v>1</v>
      </c>
      <c r="AK1683" s="53">
        <v>0.52430555555555558</v>
      </c>
      <c r="AL1683" s="8">
        <v>43389</v>
      </c>
      <c r="AM1683" s="53">
        <v>0.53819444444444442</v>
      </c>
    </row>
    <row r="1684" spans="1:49" x14ac:dyDescent="0.25">
      <c r="A1684">
        <v>62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5.7220000000000004</v>
      </c>
      <c r="U1684" s="18">
        <v>0.45636574074074071</v>
      </c>
      <c r="V1684" s="19">
        <v>5.4538589999999998E-2</v>
      </c>
      <c r="W1684" s="1" t="s">
        <v>212</v>
      </c>
      <c r="AB1684" t="s">
        <v>85</v>
      </c>
      <c r="AC1684" t="str">
        <f t="shared" si="33"/>
        <v>A2-9RT-H1</v>
      </c>
      <c r="AD1684" s="8">
        <v>43385</v>
      </c>
      <c r="AE1684" s="84">
        <v>34</v>
      </c>
      <c r="AF1684" t="s">
        <v>239</v>
      </c>
      <c r="AG1684" t="s">
        <v>956</v>
      </c>
      <c r="AI1684">
        <v>2</v>
      </c>
      <c r="AJ1684">
        <v>2</v>
      </c>
      <c r="AK1684" s="53">
        <v>0.49305555555555558</v>
      </c>
      <c r="AL1684" s="8">
        <v>43391</v>
      </c>
      <c r="AM1684" s="53">
        <v>0.82638888888888884</v>
      </c>
      <c r="AO1684">
        <v>7</v>
      </c>
      <c r="AP1684">
        <v>31</v>
      </c>
      <c r="AQ1684" s="8">
        <v>43391</v>
      </c>
      <c r="AR1684" s="53">
        <v>0.82638888888888884</v>
      </c>
      <c r="AS1684" s="8">
        <v>43483</v>
      </c>
      <c r="AT1684" s="53">
        <v>0.85416666666666663</v>
      </c>
      <c r="AV1684" s="8">
        <v>43483</v>
      </c>
      <c r="AW1684">
        <v>0</v>
      </c>
    </row>
    <row r="1685" spans="1:49" x14ac:dyDescent="0.25">
      <c r="A1685">
        <v>63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2.702</v>
      </c>
      <c r="U1685" s="18">
        <v>0.45710648148148153</v>
      </c>
      <c r="V1685" s="19">
        <v>9.3230889999999997E-3</v>
      </c>
      <c r="W1685" s="1" t="s">
        <v>212</v>
      </c>
      <c r="AB1685" t="s">
        <v>85</v>
      </c>
      <c r="AC1685" t="str">
        <f t="shared" si="33"/>
        <v>A2-9RT-H7</v>
      </c>
      <c r="AF1685" t="s">
        <v>286</v>
      </c>
    </row>
    <row r="1686" spans="1:49" x14ac:dyDescent="0.25">
      <c r="A1686">
        <v>64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5.98</v>
      </c>
      <c r="U1686" s="18">
        <v>0.45788194444444441</v>
      </c>
      <c r="V1686" s="19">
        <v>7.0371829999999996E-2</v>
      </c>
      <c r="W1686" s="1" t="s">
        <v>212</v>
      </c>
      <c r="AB1686" t="s">
        <v>85</v>
      </c>
      <c r="AC1686" t="str">
        <f t="shared" si="33"/>
        <v>A2-9RT-C1</v>
      </c>
      <c r="AF1686" t="s">
        <v>146</v>
      </c>
    </row>
    <row r="1687" spans="1:49" x14ac:dyDescent="0.25">
      <c r="A1687">
        <v>65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7.1420000000000003</v>
      </c>
      <c r="U1687" s="18">
        <v>0.45869212962962963</v>
      </c>
      <c r="V1687">
        <v>0.1145499</v>
      </c>
      <c r="W1687" s="1" t="s">
        <v>212</v>
      </c>
      <c r="X1687" s="8">
        <v>43519</v>
      </c>
      <c r="AB1687" t="s">
        <v>86</v>
      </c>
      <c r="AC1687" t="str">
        <f t="shared" si="33"/>
        <v>A2-9SO-C3</v>
      </c>
      <c r="AD1687" s="8">
        <v>43590</v>
      </c>
      <c r="AE1687" s="84">
        <f>AD1687-X1687</f>
        <v>71</v>
      </c>
      <c r="AF1687" t="s">
        <v>301</v>
      </c>
      <c r="AG1687" t="s">
        <v>956</v>
      </c>
      <c r="AN1687" t="s">
        <v>1765</v>
      </c>
      <c r="AV1687" s="8">
        <v>43590</v>
      </c>
      <c r="AW1687">
        <v>1</v>
      </c>
    </row>
    <row r="1688" spans="1:49" x14ac:dyDescent="0.25">
      <c r="A1688">
        <v>66</v>
      </c>
      <c r="B1688" t="s">
        <v>89</v>
      </c>
      <c r="C1688" t="s">
        <v>58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S1688" s="74">
        <v>3.8460000000000001</v>
      </c>
      <c r="U1688" s="18">
        <v>0.45973379629629635</v>
      </c>
      <c r="V1688" s="19">
        <v>9.9351670000000003E-2</v>
      </c>
      <c r="W1688" s="1" t="s">
        <v>212</v>
      </c>
      <c r="AB1688" t="s">
        <v>86</v>
      </c>
      <c r="AC1688" t="str">
        <f t="shared" si="33"/>
        <v>A2-9SO-B12</v>
      </c>
      <c r="AF1688" t="s">
        <v>132</v>
      </c>
    </row>
    <row r="1689" spans="1:49" x14ac:dyDescent="0.25">
      <c r="A1689">
        <v>67</v>
      </c>
      <c r="B1689" t="s">
        <v>89</v>
      </c>
      <c r="C1689" t="s">
        <v>58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S1689" s="74">
        <v>4.28</v>
      </c>
      <c r="U1689" s="18">
        <v>0.46069444444444446</v>
      </c>
      <c r="V1689">
        <v>0.39502120000000002</v>
      </c>
      <c r="W1689" s="1" t="s">
        <v>212</v>
      </c>
      <c r="AB1689" t="s">
        <v>86</v>
      </c>
      <c r="AC1689" t="str">
        <f t="shared" si="33"/>
        <v>A2-9SO-G12</v>
      </c>
      <c r="AF1689" t="s">
        <v>147</v>
      </c>
    </row>
    <row r="1690" spans="1:49" x14ac:dyDescent="0.25">
      <c r="A1690">
        <v>68</v>
      </c>
      <c r="B1690" t="s">
        <v>89</v>
      </c>
      <c r="C1690" t="s">
        <v>58</v>
      </c>
      <c r="G1690" s="1" t="s">
        <v>187</v>
      </c>
      <c r="I1690" s="1" t="s">
        <v>70</v>
      </c>
      <c r="J1690">
        <v>9</v>
      </c>
      <c r="K1690" t="s">
        <v>60</v>
      </c>
      <c r="L1690">
        <v>7000</v>
      </c>
      <c r="S1690" s="74">
        <v>7.7489999999999997</v>
      </c>
      <c r="U1690" s="18">
        <v>0.46166666666666667</v>
      </c>
      <c r="V1690">
        <v>0.10963820000000001</v>
      </c>
      <c r="W1690" s="1" t="s">
        <v>212</v>
      </c>
      <c r="AB1690" t="s">
        <v>85</v>
      </c>
      <c r="AC1690" t="str">
        <f t="shared" si="33"/>
        <v>A2-9RT-C4</v>
      </c>
      <c r="AF1690" t="s">
        <v>161</v>
      </c>
    </row>
    <row r="1691" spans="1:49" x14ac:dyDescent="0.25">
      <c r="A1691">
        <v>69</v>
      </c>
      <c r="B1691" t="s">
        <v>89</v>
      </c>
      <c r="C1691" t="s">
        <v>58</v>
      </c>
      <c r="G1691" s="1" t="s">
        <v>187</v>
      </c>
      <c r="I1691" s="1" t="s">
        <v>70</v>
      </c>
      <c r="J1691">
        <v>9</v>
      </c>
      <c r="K1691" t="s">
        <v>60</v>
      </c>
      <c r="L1691">
        <v>7000</v>
      </c>
      <c r="S1691" s="74">
        <v>4.476</v>
      </c>
      <c r="U1691" s="18">
        <v>0.46249999999999997</v>
      </c>
      <c r="V1691" s="19">
        <v>7.2324630000000001E-2</v>
      </c>
      <c r="W1691" s="1" t="s">
        <v>212</v>
      </c>
      <c r="AB1691" t="s">
        <v>85</v>
      </c>
      <c r="AC1691" t="str">
        <f t="shared" si="33"/>
        <v>A2-9RT-H2</v>
      </c>
      <c r="AD1691" s="8">
        <v>43414</v>
      </c>
      <c r="AE1691" s="83">
        <f>AD1691-I1691</f>
        <v>63</v>
      </c>
      <c r="AF1691" t="s">
        <v>122</v>
      </c>
      <c r="AG1691" t="s">
        <v>956</v>
      </c>
      <c r="AH1691" s="8">
        <v>43414</v>
      </c>
      <c r="AI1691">
        <v>12</v>
      </c>
      <c r="AJ1691">
        <v>1</v>
      </c>
      <c r="AK1691" s="53">
        <v>0.61458333333333337</v>
      </c>
      <c r="AL1691" s="8">
        <v>43422</v>
      </c>
      <c r="AM1691" s="53">
        <v>0.84375</v>
      </c>
      <c r="AN1691" t="s">
        <v>1794</v>
      </c>
      <c r="AV1691" s="8">
        <v>43422</v>
      </c>
      <c r="AW1691">
        <v>0</v>
      </c>
    </row>
    <row r="1692" spans="1:49" x14ac:dyDescent="0.25">
      <c r="A1692">
        <v>70</v>
      </c>
      <c r="B1692" t="s">
        <v>89</v>
      </c>
      <c r="C1692" t="s">
        <v>58</v>
      </c>
      <c r="G1692" s="1" t="s">
        <v>187</v>
      </c>
      <c r="I1692" s="1" t="s">
        <v>70</v>
      </c>
      <c r="J1692">
        <v>9</v>
      </c>
      <c r="K1692" t="s">
        <v>60</v>
      </c>
      <c r="L1692">
        <v>7000</v>
      </c>
      <c r="S1692" s="74">
        <v>2.1349999999999998</v>
      </c>
      <c r="U1692" s="18">
        <v>0.46340277777777777</v>
      </c>
      <c r="V1692">
        <v>0.230986</v>
      </c>
      <c r="W1692" s="1" t="s">
        <v>212</v>
      </c>
      <c r="AB1692" t="s">
        <v>85</v>
      </c>
      <c r="AC1692" t="str">
        <f t="shared" si="33"/>
        <v>A2-9RT-G12</v>
      </c>
      <c r="AF1692" t="s">
        <v>147</v>
      </c>
    </row>
    <row r="1693" spans="1:49" x14ac:dyDescent="0.25">
      <c r="A1693">
        <v>71</v>
      </c>
      <c r="B1693" t="s">
        <v>89</v>
      </c>
      <c r="C1693" t="s">
        <v>58</v>
      </c>
      <c r="G1693" s="1" t="s">
        <v>187</v>
      </c>
      <c r="I1693" s="1" t="s">
        <v>70</v>
      </c>
      <c r="J1693">
        <v>9</v>
      </c>
      <c r="K1693" t="s">
        <v>60</v>
      </c>
      <c r="L1693">
        <v>7000</v>
      </c>
      <c r="S1693" s="74">
        <v>2.8079999999999998</v>
      </c>
      <c r="U1693" s="18">
        <v>0.46429398148148149</v>
      </c>
      <c r="V1693" s="19">
        <v>4.6404639999999997E-2</v>
      </c>
      <c r="W1693" s="1" t="s">
        <v>212</v>
      </c>
      <c r="AB1693" t="s">
        <v>85</v>
      </c>
      <c r="AC1693" t="str">
        <f t="shared" si="33"/>
        <v>A2-9RT-F1</v>
      </c>
      <c r="AF1693" t="s">
        <v>157</v>
      </c>
    </row>
    <row r="1694" spans="1:49" x14ac:dyDescent="0.25">
      <c r="A1694">
        <v>72</v>
      </c>
      <c r="B1694" t="s">
        <v>89</v>
      </c>
      <c r="C1694" t="s">
        <v>58</v>
      </c>
      <c r="G1694" s="1" t="s">
        <v>187</v>
      </c>
      <c r="I1694" s="1" t="s">
        <v>70</v>
      </c>
      <c r="J1694">
        <v>9</v>
      </c>
      <c r="K1694" t="s">
        <v>60</v>
      </c>
      <c r="L1694">
        <v>7000</v>
      </c>
      <c r="S1694" s="74">
        <v>4.67</v>
      </c>
      <c r="U1694" s="18">
        <v>0.46504629629629629</v>
      </c>
      <c r="V1694">
        <v>0.41907420000000001</v>
      </c>
      <c r="W1694" s="1" t="s">
        <v>212</v>
      </c>
      <c r="AB1694" t="s">
        <v>86</v>
      </c>
      <c r="AC1694" t="str">
        <f t="shared" si="33"/>
        <v>A2-9SO-E9</v>
      </c>
      <c r="AF1694" t="s">
        <v>167</v>
      </c>
    </row>
    <row r="1695" spans="1:49" x14ac:dyDescent="0.25">
      <c r="A1695">
        <v>73</v>
      </c>
      <c r="B1695" t="s">
        <v>89</v>
      </c>
      <c r="C1695" t="s">
        <v>59</v>
      </c>
      <c r="G1695" s="1" t="s">
        <v>87</v>
      </c>
      <c r="I1695" s="1" t="s">
        <v>70</v>
      </c>
      <c r="J1695">
        <v>24</v>
      </c>
      <c r="K1695" t="s">
        <v>60</v>
      </c>
      <c r="L1695">
        <v>7000</v>
      </c>
      <c r="S1695" s="74">
        <v>6.6849999999999996</v>
      </c>
      <c r="U1695" s="18">
        <v>0.46593749999999995</v>
      </c>
      <c r="V1695">
        <v>0.67463059999999997</v>
      </c>
      <c r="W1695" s="1" t="s">
        <v>212</v>
      </c>
      <c r="AB1695" t="s">
        <v>85</v>
      </c>
      <c r="AC1695" t="str">
        <f t="shared" si="33"/>
        <v>A2-9RT-G6</v>
      </c>
      <c r="AD1695" s="8">
        <v>43382</v>
      </c>
      <c r="AE1695" s="84">
        <v>31</v>
      </c>
      <c r="AF1695" t="s">
        <v>235</v>
      </c>
      <c r="AG1695" t="s">
        <v>956</v>
      </c>
      <c r="AI1695">
        <v>7</v>
      </c>
      <c r="AJ1695">
        <v>2</v>
      </c>
      <c r="AK1695" s="53">
        <v>0.63541666666666663</v>
      </c>
      <c r="AL1695" s="8">
        <v>43389</v>
      </c>
      <c r="AM1695" s="53">
        <v>0.81944444444444453</v>
      </c>
      <c r="AO1695">
        <v>5</v>
      </c>
      <c r="AP1695">
        <v>13</v>
      </c>
      <c r="AQ1695" s="8">
        <v>43389</v>
      </c>
      <c r="AR1695" s="53">
        <v>0.81944444444444453</v>
      </c>
      <c r="AS1695" s="8">
        <v>43435</v>
      </c>
      <c r="AT1695" s="53">
        <v>0.83333333333333337</v>
      </c>
      <c r="AV1695" s="8">
        <v>43435</v>
      </c>
      <c r="AW1695">
        <v>0</v>
      </c>
    </row>
    <row r="1696" spans="1:49" x14ac:dyDescent="0.25">
      <c r="A1696">
        <v>74</v>
      </c>
      <c r="B1696" t="s">
        <v>89</v>
      </c>
      <c r="C1696" t="s">
        <v>59</v>
      </c>
      <c r="G1696" s="1" t="s">
        <v>87</v>
      </c>
      <c r="I1696" s="1" t="s">
        <v>70</v>
      </c>
      <c r="J1696">
        <v>24</v>
      </c>
      <c r="K1696" t="s">
        <v>60</v>
      </c>
      <c r="L1696">
        <v>7000</v>
      </c>
      <c r="S1696" s="74">
        <v>7.4770000000000003</v>
      </c>
      <c r="U1696" s="18">
        <v>0.46684027777777781</v>
      </c>
      <c r="V1696" s="19">
        <v>7.0690069999999994E-2</v>
      </c>
      <c r="W1696" s="1" t="s">
        <v>212</v>
      </c>
      <c r="AB1696" t="s">
        <v>85</v>
      </c>
      <c r="AC1696" t="str">
        <f t="shared" si="33"/>
        <v>A2-9RT-B2</v>
      </c>
      <c r="AF1696" t="s">
        <v>142</v>
      </c>
    </row>
    <row r="1697" spans="1:49" x14ac:dyDescent="0.25">
      <c r="A1697">
        <v>75</v>
      </c>
      <c r="B1697" t="s">
        <v>89</v>
      </c>
      <c r="C1697" t="s">
        <v>58</v>
      </c>
      <c r="G1697" s="1" t="s">
        <v>187</v>
      </c>
      <c r="I1697" s="1" t="s">
        <v>70</v>
      </c>
      <c r="J1697">
        <v>9</v>
      </c>
      <c r="K1697" t="s">
        <v>60</v>
      </c>
      <c r="L1697">
        <v>7000</v>
      </c>
      <c r="S1697" s="74">
        <v>3.2719999999999998</v>
      </c>
      <c r="U1697" s="18">
        <v>0.46784722222222225</v>
      </c>
      <c r="V1697" s="19">
        <v>7.2633810000000002E-3</v>
      </c>
      <c r="W1697" s="1" t="s">
        <v>212</v>
      </c>
      <c r="AB1697" t="s">
        <v>85</v>
      </c>
      <c r="AC1697" t="str">
        <f t="shared" si="33"/>
        <v>A2-9RT-B10</v>
      </c>
      <c r="AF1697" t="s">
        <v>154</v>
      </c>
    </row>
    <row r="1698" spans="1:49" x14ac:dyDescent="0.25">
      <c r="A1698">
        <v>76</v>
      </c>
      <c r="B1698" t="s">
        <v>89</v>
      </c>
      <c r="C1698" t="s">
        <v>608</v>
      </c>
      <c r="G1698" s="1" t="s">
        <v>187</v>
      </c>
      <c r="I1698" s="1" t="s">
        <v>70</v>
      </c>
      <c r="J1698">
        <v>9</v>
      </c>
      <c r="K1698" t="s">
        <v>60</v>
      </c>
      <c r="L1698">
        <v>7000</v>
      </c>
      <c r="W1698" s="1" t="s">
        <v>212</v>
      </c>
    </row>
    <row r="1699" spans="1:49" x14ac:dyDescent="0.25">
      <c r="A1699">
        <v>77</v>
      </c>
      <c r="B1699" t="s">
        <v>89</v>
      </c>
      <c r="C1699" t="s">
        <v>608</v>
      </c>
      <c r="G1699" s="1" t="s">
        <v>187</v>
      </c>
      <c r="I1699" s="1" t="s">
        <v>70</v>
      </c>
      <c r="J1699">
        <v>9</v>
      </c>
      <c r="K1699" t="s">
        <v>60</v>
      </c>
      <c r="L1699">
        <v>7000</v>
      </c>
      <c r="T1699" s="53">
        <v>0.5180555555555556</v>
      </c>
      <c r="U1699" s="18">
        <v>0.46886574074074078</v>
      </c>
      <c r="V1699" s="19">
        <v>6.2113120000000001E-3</v>
      </c>
      <c r="W1699" s="1" t="s">
        <v>212</v>
      </c>
    </row>
    <row r="1700" spans="1:49" x14ac:dyDescent="0.25">
      <c r="A1700">
        <v>51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3.0219999999999998</v>
      </c>
      <c r="T1700" s="53">
        <v>0.4861111111111111</v>
      </c>
      <c r="U1700" s="18">
        <v>0.32047453703703704</v>
      </c>
      <c r="V1700">
        <v>0.65574949999999999</v>
      </c>
      <c r="W1700" s="1" t="s">
        <v>220</v>
      </c>
      <c r="AB1700" t="s">
        <v>86</v>
      </c>
      <c r="AC1700" t="str">
        <f t="shared" ref="AC1700:AC1724" si="34">"A20-10"&amp;AB1700&amp;"-"&amp;AF1700</f>
        <v>A20-10SO-H4</v>
      </c>
      <c r="AF1700" t="s">
        <v>140</v>
      </c>
    </row>
    <row r="1701" spans="1:49" x14ac:dyDescent="0.25">
      <c r="A1701">
        <v>52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3.5630000000000002</v>
      </c>
      <c r="U1701" s="18">
        <v>0.32142361111111112</v>
      </c>
      <c r="V1701">
        <v>0.5947249</v>
      </c>
      <c r="W1701" s="1" t="s">
        <v>220</v>
      </c>
      <c r="AB1701" t="s">
        <v>85</v>
      </c>
      <c r="AC1701" t="str">
        <f t="shared" si="34"/>
        <v>A20-10RT-F4</v>
      </c>
      <c r="AD1701" s="8">
        <v>43385</v>
      </c>
      <c r="AE1701" s="84">
        <v>33</v>
      </c>
      <c r="AF1701" t="s">
        <v>150</v>
      </c>
      <c r="AG1701" t="s">
        <v>956</v>
      </c>
      <c r="AI1701">
        <v>23</v>
      </c>
      <c r="AJ1701">
        <v>1</v>
      </c>
      <c r="AK1701" s="53">
        <v>0.49305555555555558</v>
      </c>
      <c r="AL1701" s="8">
        <v>43391</v>
      </c>
      <c r="AM1701" s="53">
        <v>0.81944444444444453</v>
      </c>
      <c r="AV1701" s="8">
        <v>43391</v>
      </c>
      <c r="AW1701">
        <v>0</v>
      </c>
    </row>
    <row r="1702" spans="1:49" x14ac:dyDescent="0.25">
      <c r="A1702">
        <v>53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4.5730000000000004</v>
      </c>
      <c r="U1702" s="18">
        <v>0.3222800925925926</v>
      </c>
      <c r="V1702">
        <v>1.5405660000000001</v>
      </c>
      <c r="W1702" s="1" t="s">
        <v>220</v>
      </c>
      <c r="AB1702" t="s">
        <v>86</v>
      </c>
      <c r="AC1702" t="str">
        <f t="shared" si="34"/>
        <v>A20-10SO-C9</v>
      </c>
      <c r="AF1702" t="s">
        <v>176</v>
      </c>
    </row>
    <row r="1703" spans="1:49" x14ac:dyDescent="0.25">
      <c r="A1703">
        <v>54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7.3789999999999996</v>
      </c>
      <c r="U1703" s="18">
        <v>0.32321759259259258</v>
      </c>
      <c r="V1703" s="19">
        <v>7.6117080000000004E-2</v>
      </c>
      <c r="W1703" s="1" t="s">
        <v>220</v>
      </c>
      <c r="AB1703" t="s">
        <v>85</v>
      </c>
      <c r="AC1703" t="str">
        <f t="shared" si="34"/>
        <v>A20-10RT-D10</v>
      </c>
      <c r="AF1703" t="s">
        <v>371</v>
      </c>
    </row>
    <row r="1704" spans="1:49" x14ac:dyDescent="0.25">
      <c r="A1704">
        <v>55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2.367</v>
      </c>
      <c r="U1704" s="18">
        <v>0.32405092592592594</v>
      </c>
      <c r="V1704">
        <v>0.85802210000000001</v>
      </c>
      <c r="W1704" s="1" t="s">
        <v>220</v>
      </c>
      <c r="AB1704" t="s">
        <v>86</v>
      </c>
      <c r="AC1704" t="str">
        <f t="shared" si="34"/>
        <v>A20-10SO-H2</v>
      </c>
      <c r="AF1704" t="s">
        <v>122</v>
      </c>
    </row>
    <row r="1705" spans="1:49" x14ac:dyDescent="0.25">
      <c r="A1705">
        <v>56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6.0629999999999997</v>
      </c>
      <c r="U1705" s="18">
        <v>0.32502314814814814</v>
      </c>
      <c r="V1705">
        <v>0.21130589999999999</v>
      </c>
      <c r="W1705" s="1" t="s">
        <v>220</v>
      </c>
      <c r="X1705" s="8">
        <v>43520</v>
      </c>
      <c r="AB1705" t="s">
        <v>86</v>
      </c>
      <c r="AC1705" t="str">
        <f t="shared" si="34"/>
        <v>A20-10SO-G1</v>
      </c>
      <c r="AD1705" s="8">
        <v>43598</v>
      </c>
      <c r="AE1705" s="84">
        <f>AD1705-X1705</f>
        <v>78</v>
      </c>
      <c r="AF1705" t="s">
        <v>290</v>
      </c>
      <c r="AG1705" t="s">
        <v>956</v>
      </c>
      <c r="AN1705" t="s">
        <v>1803</v>
      </c>
      <c r="AV1705" s="8">
        <v>43598</v>
      </c>
      <c r="AW1705">
        <v>0</v>
      </c>
    </row>
    <row r="1706" spans="1:49" x14ac:dyDescent="0.25">
      <c r="A1706">
        <v>57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3.5779999999999998</v>
      </c>
      <c r="U1706" s="18">
        <v>0.32586805555555554</v>
      </c>
      <c r="V1706">
        <v>1.058891</v>
      </c>
      <c r="W1706" s="1" t="s">
        <v>220</v>
      </c>
      <c r="AB1706" t="s">
        <v>85</v>
      </c>
      <c r="AC1706" t="str">
        <f t="shared" si="34"/>
        <v>A20-10RT-A12</v>
      </c>
      <c r="AF1706" t="s">
        <v>284</v>
      </c>
    </row>
    <row r="1707" spans="1:49" x14ac:dyDescent="0.25">
      <c r="A1707">
        <v>58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2.194</v>
      </c>
      <c r="U1707" s="18">
        <v>0.32679398148148148</v>
      </c>
      <c r="V1707" s="19">
        <v>2.9777540000000002E-2</v>
      </c>
      <c r="W1707" s="1" t="s">
        <v>220</v>
      </c>
      <c r="AB1707" t="s">
        <v>85</v>
      </c>
      <c r="AC1707" t="str">
        <f t="shared" si="34"/>
        <v>A20-10RT-H9</v>
      </c>
      <c r="AF1707" t="s">
        <v>287</v>
      </c>
    </row>
    <row r="1708" spans="1:49" x14ac:dyDescent="0.25">
      <c r="A1708">
        <v>59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2.5870000000000002</v>
      </c>
      <c r="U1708" s="18">
        <v>0.3275925925925926</v>
      </c>
      <c r="V1708" s="19">
        <v>2.403307E-2</v>
      </c>
      <c r="W1708" s="1" t="s">
        <v>220</v>
      </c>
      <c r="AB1708" t="s">
        <v>86</v>
      </c>
      <c r="AC1708" t="str">
        <f t="shared" si="34"/>
        <v>A20-10SO-B11</v>
      </c>
      <c r="AF1708" t="s">
        <v>129</v>
      </c>
    </row>
    <row r="1709" spans="1:49" x14ac:dyDescent="0.25">
      <c r="A1709">
        <v>60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3.8879999999999999</v>
      </c>
      <c r="U1709" s="18">
        <v>0.32829861111111108</v>
      </c>
      <c r="V1709">
        <v>0.2507915</v>
      </c>
      <c r="W1709" s="1" t="s">
        <v>220</v>
      </c>
      <c r="AB1709" t="s">
        <v>85</v>
      </c>
      <c r="AC1709" t="str">
        <f t="shared" si="34"/>
        <v>A20-10RT-A8</v>
      </c>
      <c r="AD1709" s="8">
        <v>43400</v>
      </c>
      <c r="AE1709" s="83">
        <f>AD1709-I1708</f>
        <v>48</v>
      </c>
      <c r="AF1709" t="s">
        <v>166</v>
      </c>
      <c r="AG1709" t="s">
        <v>956</v>
      </c>
      <c r="AH1709" s="8">
        <v>43400</v>
      </c>
      <c r="AI1709">
        <v>15</v>
      </c>
      <c r="AJ1709">
        <v>1</v>
      </c>
      <c r="AK1709" s="53">
        <v>0.74652777777777779</v>
      </c>
      <c r="AL1709" s="8">
        <v>43408</v>
      </c>
      <c r="AM1709" s="53">
        <v>0.85416666666666663</v>
      </c>
      <c r="AO1709">
        <v>5</v>
      </c>
      <c r="AP1709">
        <v>7</v>
      </c>
      <c r="AQ1709" s="8">
        <v>43408</v>
      </c>
      <c r="AR1709" s="53">
        <v>0.85416666666666663</v>
      </c>
      <c r="AS1709" s="8">
        <v>43475</v>
      </c>
      <c r="AT1709" s="53">
        <v>0.83333333333333337</v>
      </c>
      <c r="AV1709" s="8">
        <v>43475</v>
      </c>
      <c r="AW1709">
        <v>0</v>
      </c>
    </row>
    <row r="1710" spans="1:49" x14ac:dyDescent="0.25">
      <c r="A1710">
        <v>61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5.8230000000000004</v>
      </c>
      <c r="U1710" s="18">
        <v>0.32931712962962961</v>
      </c>
      <c r="V1710" s="19">
        <v>8.6504880000000006E-2</v>
      </c>
      <c r="W1710" s="1" t="s">
        <v>220</v>
      </c>
      <c r="AB1710" t="s">
        <v>85</v>
      </c>
      <c r="AC1710" t="str">
        <f t="shared" si="34"/>
        <v>A20-10RT-G10</v>
      </c>
      <c r="AD1710" s="8">
        <v>43413</v>
      </c>
      <c r="AE1710" s="83">
        <f>AD1710-I1710</f>
        <v>61</v>
      </c>
      <c r="AF1710" t="s">
        <v>302</v>
      </c>
      <c r="AG1710" t="s">
        <v>956</v>
      </c>
      <c r="AH1710" s="8">
        <v>43413</v>
      </c>
      <c r="AI1710">
        <v>28</v>
      </c>
      <c r="AJ1710">
        <v>2</v>
      </c>
      <c r="AK1710" s="53">
        <v>0.48958333333333331</v>
      </c>
      <c r="AL1710" s="8">
        <v>43421</v>
      </c>
      <c r="AM1710" s="53">
        <v>0.84722222222222221</v>
      </c>
      <c r="AO1710">
        <v>3</v>
      </c>
      <c r="AP1710">
        <v>21</v>
      </c>
      <c r="AQ1710" s="8">
        <v>43421</v>
      </c>
      <c r="AR1710" s="53">
        <v>0.84722222222222221</v>
      </c>
      <c r="AS1710" s="8">
        <v>43460</v>
      </c>
      <c r="AT1710" s="53">
        <v>0.83333333333333337</v>
      </c>
      <c r="AV1710" s="8">
        <v>43460</v>
      </c>
      <c r="AW1710">
        <v>0</v>
      </c>
    </row>
    <row r="1711" spans="1:49" x14ac:dyDescent="0.25">
      <c r="A1711">
        <v>62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5.6379999999999999</v>
      </c>
      <c r="U1711" s="18">
        <v>0.33011574074074074</v>
      </c>
      <c r="V1711">
        <v>0.2042176</v>
      </c>
      <c r="W1711" s="1" t="s">
        <v>220</v>
      </c>
      <c r="X1711" s="8">
        <v>43520</v>
      </c>
      <c r="AB1711" t="s">
        <v>86</v>
      </c>
      <c r="AC1711" t="str">
        <f t="shared" si="34"/>
        <v>A20-10SO-H3</v>
      </c>
      <c r="AD1711" s="8">
        <v>43598</v>
      </c>
      <c r="AE1711" s="84">
        <v>78</v>
      </c>
      <c r="AF1711" t="s">
        <v>165</v>
      </c>
      <c r="AG1711" t="s">
        <v>956</v>
      </c>
      <c r="AN1711" t="s">
        <v>1803</v>
      </c>
      <c r="AV1711" s="8">
        <v>43598</v>
      </c>
      <c r="AW1711">
        <v>0</v>
      </c>
    </row>
    <row r="1712" spans="1:49" x14ac:dyDescent="0.25">
      <c r="A1712">
        <v>63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2.504</v>
      </c>
      <c r="U1712" s="18">
        <v>0.33099537037037036</v>
      </c>
      <c r="V1712" s="19">
        <v>2.2886340000000002E-2</v>
      </c>
      <c r="W1712" s="1" t="s">
        <v>220</v>
      </c>
      <c r="AB1712" t="s">
        <v>85</v>
      </c>
      <c r="AC1712" t="str">
        <f t="shared" si="34"/>
        <v>A20-10RT-E10</v>
      </c>
      <c r="AF1712" t="s">
        <v>248</v>
      </c>
    </row>
    <row r="1713" spans="1:49" x14ac:dyDescent="0.25">
      <c r="A1713">
        <v>64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6.1109999999999998</v>
      </c>
      <c r="U1713" s="18">
        <v>0.33172453703703703</v>
      </c>
      <c r="V1713">
        <v>0.1403421</v>
      </c>
      <c r="W1713" s="1" t="s">
        <v>220</v>
      </c>
      <c r="AB1713" t="s">
        <v>85</v>
      </c>
      <c r="AC1713" t="str">
        <f t="shared" si="34"/>
        <v>A20-10RT-E9</v>
      </c>
      <c r="AF1713" t="s">
        <v>167</v>
      </c>
    </row>
    <row r="1714" spans="1:49" x14ac:dyDescent="0.25">
      <c r="A1714">
        <v>65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6.6639999999999997</v>
      </c>
      <c r="U1714" s="18">
        <v>0.33260416666666665</v>
      </c>
      <c r="V1714">
        <v>0.98356949999999999</v>
      </c>
      <c r="W1714" s="1" t="s">
        <v>220</v>
      </c>
      <c r="AB1714" t="s">
        <v>86</v>
      </c>
      <c r="AC1714" t="str">
        <f t="shared" si="34"/>
        <v>A20-10SO-E3</v>
      </c>
      <c r="AF1714" t="s">
        <v>179</v>
      </c>
    </row>
    <row r="1715" spans="1:49" x14ac:dyDescent="0.25">
      <c r="A1715">
        <v>66</v>
      </c>
      <c r="B1715" t="s">
        <v>230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S1715" s="74">
        <v>5.9770000000000003</v>
      </c>
      <c r="U1715" s="18">
        <v>0.33358796296296295</v>
      </c>
      <c r="V1715" s="19">
        <v>9.4141130000000003E-2</v>
      </c>
      <c r="W1715" s="1" t="s">
        <v>220</v>
      </c>
      <c r="X1715" s="8">
        <v>43520</v>
      </c>
      <c r="AB1715" t="s">
        <v>86</v>
      </c>
      <c r="AC1715" t="str">
        <f t="shared" si="34"/>
        <v>A20-10SO-C2</v>
      </c>
      <c r="AD1715" s="8">
        <v>43599</v>
      </c>
      <c r="AE1715" s="84">
        <v>79</v>
      </c>
      <c r="AF1715" t="s">
        <v>149</v>
      </c>
      <c r="AG1715" t="s">
        <v>956</v>
      </c>
      <c r="AN1715" t="s">
        <v>1765</v>
      </c>
      <c r="AV1715" s="8">
        <v>43599</v>
      </c>
      <c r="AW1715">
        <v>1</v>
      </c>
    </row>
    <row r="1716" spans="1:49" x14ac:dyDescent="0.25">
      <c r="A1716">
        <v>67</v>
      </c>
      <c r="B1716" t="s">
        <v>230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S1716" s="74">
        <v>2.0649999999999999</v>
      </c>
      <c r="U1716" s="18">
        <v>0.33437500000000003</v>
      </c>
      <c r="V1716" s="19">
        <v>2.1459450000000001E-2</v>
      </c>
      <c r="W1716" s="1" t="s">
        <v>220</v>
      </c>
      <c r="AB1716" t="s">
        <v>86</v>
      </c>
      <c r="AC1716" t="str">
        <f t="shared" si="34"/>
        <v>A20-10SO-B3</v>
      </c>
      <c r="AF1716" t="s">
        <v>242</v>
      </c>
    </row>
    <row r="1717" spans="1:49" x14ac:dyDescent="0.25">
      <c r="A1717">
        <v>68</v>
      </c>
      <c r="B1717" t="s">
        <v>230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6262</v>
      </c>
      <c r="S1717" s="74">
        <v>5.3739999999999997</v>
      </c>
      <c r="U1717" s="18">
        <v>0.33509259259259255</v>
      </c>
      <c r="V1717">
        <v>0.40442080000000002</v>
      </c>
      <c r="W1717" s="1" t="s">
        <v>220</v>
      </c>
      <c r="AB1717" t="s">
        <v>86</v>
      </c>
      <c r="AC1717" t="str">
        <f t="shared" si="34"/>
        <v>A20-10SO-A11</v>
      </c>
      <c r="AF1717" t="s">
        <v>237</v>
      </c>
    </row>
    <row r="1718" spans="1:49" x14ac:dyDescent="0.25">
      <c r="A1718">
        <v>69</v>
      </c>
      <c r="B1718" t="s">
        <v>230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6262</v>
      </c>
      <c r="S1718" s="74">
        <v>4.9050000000000002</v>
      </c>
      <c r="U1718" s="18">
        <v>0.33594907407407404</v>
      </c>
      <c r="V1718">
        <v>0.79653220000000002</v>
      </c>
      <c r="W1718" s="1" t="s">
        <v>220</v>
      </c>
      <c r="AB1718" t="s">
        <v>86</v>
      </c>
      <c r="AC1718" t="str">
        <f t="shared" si="34"/>
        <v>A20-10SO-H7</v>
      </c>
      <c r="AF1718" t="s">
        <v>286</v>
      </c>
    </row>
    <row r="1719" spans="1:49" x14ac:dyDescent="0.25">
      <c r="A1719">
        <v>70</v>
      </c>
      <c r="B1719" t="s">
        <v>230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6262</v>
      </c>
      <c r="S1719" s="74">
        <v>3.8660000000000001</v>
      </c>
      <c r="U1719" s="18">
        <v>0.33709490740740744</v>
      </c>
      <c r="V1719">
        <v>0.1230131</v>
      </c>
      <c r="W1719" s="1" t="s">
        <v>220</v>
      </c>
      <c r="AB1719" t="s">
        <v>85</v>
      </c>
      <c r="AC1719" t="str">
        <f t="shared" si="34"/>
        <v>A20-10RT-G4</v>
      </c>
      <c r="AF1719" t="s">
        <v>243</v>
      </c>
    </row>
    <row r="1720" spans="1:49" x14ac:dyDescent="0.25">
      <c r="A1720">
        <v>71</v>
      </c>
      <c r="B1720" t="s">
        <v>230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6262</v>
      </c>
      <c r="S1720" s="74">
        <v>6.6260000000000003</v>
      </c>
      <c r="U1720" s="18">
        <v>0.33788194444444447</v>
      </c>
      <c r="V1720">
        <v>0.1022102</v>
      </c>
      <c r="W1720" s="1" t="s">
        <v>220</v>
      </c>
      <c r="AB1720" t="s">
        <v>86</v>
      </c>
      <c r="AC1720" t="str">
        <f t="shared" si="34"/>
        <v>A20-10SO-G3</v>
      </c>
      <c r="AF1720" t="s">
        <v>139</v>
      </c>
    </row>
    <row r="1721" spans="1:49" x14ac:dyDescent="0.25">
      <c r="A1721">
        <v>72</v>
      </c>
      <c r="B1721" t="s">
        <v>230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6262</v>
      </c>
      <c r="S1721" s="74">
        <v>5.0199999999999996</v>
      </c>
      <c r="U1721" s="18">
        <v>0.33872685185185186</v>
      </c>
      <c r="V1721">
        <v>0.74740309999999999</v>
      </c>
      <c r="W1721" s="1" t="s">
        <v>220</v>
      </c>
      <c r="AB1721" t="s">
        <v>85</v>
      </c>
      <c r="AC1721" t="str">
        <f t="shared" si="34"/>
        <v>A20-10RT-D9</v>
      </c>
      <c r="AF1721" t="s">
        <v>151</v>
      </c>
    </row>
    <row r="1722" spans="1:49" x14ac:dyDescent="0.25">
      <c r="A1722">
        <v>73</v>
      </c>
      <c r="B1722" t="s">
        <v>230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6262</v>
      </c>
      <c r="S1722" s="74">
        <v>4.165</v>
      </c>
      <c r="U1722" s="18">
        <v>0.33969907407407413</v>
      </c>
      <c r="V1722">
        <v>9.7701099999999999E-2</v>
      </c>
      <c r="W1722" s="1" t="s">
        <v>220</v>
      </c>
      <c r="X1722" s="8">
        <v>43520</v>
      </c>
      <c r="AB1722" t="s">
        <v>86</v>
      </c>
      <c r="AC1722" t="str">
        <f t="shared" si="34"/>
        <v>A20-10SO-G11</v>
      </c>
      <c r="AD1722" s="8">
        <v>43579</v>
      </c>
      <c r="AE1722" s="84">
        <f>AD1722-X1722</f>
        <v>59</v>
      </c>
      <c r="AF1722" t="s">
        <v>249</v>
      </c>
      <c r="AG1722" t="s">
        <v>956</v>
      </c>
      <c r="AH1722" s="8">
        <v>43587</v>
      </c>
      <c r="AI1722">
        <v>26</v>
      </c>
      <c r="AJ1722">
        <v>2</v>
      </c>
      <c r="AK1722" s="53">
        <v>0.54166666666666663</v>
      </c>
      <c r="AL1722" s="8">
        <v>43598</v>
      </c>
      <c r="AM1722" s="53">
        <v>0.68055555555555547</v>
      </c>
      <c r="AV1722" s="8">
        <v>43598</v>
      </c>
      <c r="AW1722">
        <v>0</v>
      </c>
    </row>
    <row r="1723" spans="1:49" x14ac:dyDescent="0.25">
      <c r="A1723">
        <v>74</v>
      </c>
      <c r="B1723" t="s">
        <v>230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6262</v>
      </c>
      <c r="S1723" s="74">
        <v>3.3660000000000001</v>
      </c>
      <c r="U1723" s="18">
        <v>0.34046296296296297</v>
      </c>
      <c r="V1723">
        <v>0.72778390000000004</v>
      </c>
      <c r="W1723" s="1" t="s">
        <v>220</v>
      </c>
      <c r="AB1723" t="s">
        <v>85</v>
      </c>
      <c r="AC1723" t="str">
        <f t="shared" si="34"/>
        <v>A20-10RT-E1</v>
      </c>
      <c r="AF1723" t="s">
        <v>137</v>
      </c>
    </row>
    <row r="1724" spans="1:49" x14ac:dyDescent="0.25">
      <c r="A1724">
        <v>75</v>
      </c>
      <c r="B1724" t="s">
        <v>230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6262</v>
      </c>
      <c r="S1724" s="74">
        <v>5.4</v>
      </c>
      <c r="U1724" s="18">
        <v>0.3414699074074074</v>
      </c>
      <c r="V1724">
        <v>0.15316940000000001</v>
      </c>
      <c r="W1724" s="1" t="s">
        <v>220</v>
      </c>
      <c r="AB1724" t="s">
        <v>86</v>
      </c>
      <c r="AC1724" t="str">
        <f t="shared" si="34"/>
        <v>A20-10SO-F12</v>
      </c>
      <c r="AF1724" t="s">
        <v>121</v>
      </c>
    </row>
    <row r="1725" spans="1:49" x14ac:dyDescent="0.25">
      <c r="A1725">
        <v>76</v>
      </c>
      <c r="B1725" t="s">
        <v>230</v>
      </c>
      <c r="C1725" t="s">
        <v>608</v>
      </c>
      <c r="G1725" s="1" t="s">
        <v>187</v>
      </c>
      <c r="I1725" s="1" t="s">
        <v>71</v>
      </c>
      <c r="J1725">
        <v>10</v>
      </c>
      <c r="K1725" t="s">
        <v>60</v>
      </c>
      <c r="L1725">
        <v>6262</v>
      </c>
      <c r="U1725" s="18">
        <v>0.34225694444444449</v>
      </c>
      <c r="V1725" s="19">
        <v>1.8956259999999999E-2</v>
      </c>
      <c r="W1725" s="1" t="s">
        <v>220</v>
      </c>
    </row>
    <row r="1726" spans="1:49" x14ac:dyDescent="0.25">
      <c r="A1726">
        <v>77</v>
      </c>
      <c r="B1726" t="s">
        <v>230</v>
      </c>
      <c r="C1726" t="s">
        <v>608</v>
      </c>
      <c r="G1726" s="1" t="s">
        <v>187</v>
      </c>
      <c r="I1726" s="1" t="s">
        <v>71</v>
      </c>
      <c r="J1726">
        <v>10</v>
      </c>
      <c r="K1726" t="s">
        <v>60</v>
      </c>
      <c r="L1726">
        <v>6262</v>
      </c>
      <c r="T1726" s="53">
        <v>0.49027777777777781</v>
      </c>
      <c r="U1726" s="18">
        <v>0.34290509259259255</v>
      </c>
      <c r="V1726" s="19">
        <v>1.6481289999999999E-2</v>
      </c>
      <c r="W1726" s="1" t="s">
        <v>220</v>
      </c>
    </row>
    <row r="1727" spans="1:49" x14ac:dyDescent="0.25">
      <c r="A1727">
        <v>51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5.5039999999999996</v>
      </c>
      <c r="T1727" s="53">
        <v>0.49027777777777781</v>
      </c>
      <c r="U1727" s="18">
        <v>0.32047453703703704</v>
      </c>
      <c r="V1727" s="19">
        <v>5.4103459999999999E-2</v>
      </c>
      <c r="W1727" s="1" t="s">
        <v>220</v>
      </c>
      <c r="AB1727" t="s">
        <v>85</v>
      </c>
      <c r="AC1727" t="str">
        <f t="shared" ref="AC1727:AC1751" si="35">"A20-10"&amp;AB1727&amp;"-"&amp;AF1727</f>
        <v>A20-10RT-D3</v>
      </c>
      <c r="AF1727" t="s">
        <v>155</v>
      </c>
    </row>
    <row r="1728" spans="1:49" x14ac:dyDescent="0.25">
      <c r="A1728">
        <v>52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8.0180000000000007</v>
      </c>
      <c r="U1728" s="18">
        <v>0.32142361111111112</v>
      </c>
      <c r="V1728" s="19">
        <v>6.256457E-2</v>
      </c>
      <c r="W1728" s="1" t="s">
        <v>220</v>
      </c>
      <c r="X1728" s="8">
        <v>43520</v>
      </c>
      <c r="AB1728" t="s">
        <v>86</v>
      </c>
      <c r="AC1728" t="str">
        <f t="shared" si="35"/>
        <v>A20-10SO-D9</v>
      </c>
      <c r="AD1728" s="8">
        <v>43583</v>
      </c>
      <c r="AE1728" s="84">
        <f>AD1728-X1728</f>
        <v>63</v>
      </c>
      <c r="AF1728" t="s">
        <v>151</v>
      </c>
      <c r="AG1728" t="s">
        <v>956</v>
      </c>
      <c r="AH1728" s="8">
        <v>43583</v>
      </c>
      <c r="AI1728">
        <v>10</v>
      </c>
      <c r="AJ1728">
        <v>2</v>
      </c>
      <c r="AK1728" s="53">
        <v>0.84027777777777779</v>
      </c>
      <c r="AL1728" s="8">
        <v>43592</v>
      </c>
      <c r="AM1728" s="53">
        <v>0.8125</v>
      </c>
      <c r="AO1728">
        <v>7</v>
      </c>
      <c r="AP1728">
        <v>7</v>
      </c>
      <c r="AQ1728" s="8">
        <v>43592</v>
      </c>
      <c r="AR1728" s="53">
        <v>0.83333333333333337</v>
      </c>
      <c r="AS1728" s="8">
        <v>43619</v>
      </c>
      <c r="AT1728" s="53">
        <v>0.84027777777777779</v>
      </c>
      <c r="AU1728" t="s">
        <v>1765</v>
      </c>
      <c r="AV1728" s="8">
        <v>43619</v>
      </c>
      <c r="AW1728">
        <v>1</v>
      </c>
    </row>
    <row r="1729" spans="1:49" x14ac:dyDescent="0.25">
      <c r="A1729">
        <v>53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6.2309999999999999</v>
      </c>
      <c r="U1729" s="18">
        <v>0.3222800925925926</v>
      </c>
      <c r="V1729" s="19">
        <v>5.094957E-2</v>
      </c>
      <c r="W1729" s="1" t="s">
        <v>220</v>
      </c>
      <c r="AB1729" t="s">
        <v>86</v>
      </c>
      <c r="AC1729" t="str">
        <f t="shared" si="35"/>
        <v>A20-10SO-E2</v>
      </c>
      <c r="AF1729" t="s">
        <v>178</v>
      </c>
    </row>
    <row r="1730" spans="1:49" x14ac:dyDescent="0.25">
      <c r="A1730">
        <v>54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4.968</v>
      </c>
      <c r="U1730" s="18">
        <v>0.32321759259259258</v>
      </c>
      <c r="V1730" s="19">
        <v>6.5644380000000002E-2</v>
      </c>
      <c r="W1730" s="1" t="s">
        <v>220</v>
      </c>
      <c r="AB1730" t="s">
        <v>86</v>
      </c>
      <c r="AC1730" t="str">
        <f t="shared" si="35"/>
        <v>A20-10SO-C3</v>
      </c>
      <c r="AF1730" t="s">
        <v>301</v>
      </c>
    </row>
    <row r="1731" spans="1:49" x14ac:dyDescent="0.25">
      <c r="A1731">
        <v>55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6.23</v>
      </c>
      <c r="U1731" s="18">
        <v>0.32405092592592594</v>
      </c>
      <c r="V1731">
        <v>0.90356890000000001</v>
      </c>
      <c r="W1731" s="1" t="s">
        <v>220</v>
      </c>
      <c r="AB1731" t="s">
        <v>86</v>
      </c>
      <c r="AC1731" t="str">
        <f t="shared" si="35"/>
        <v>A20-10SO-B10</v>
      </c>
      <c r="AF1731" t="s">
        <v>154</v>
      </c>
    </row>
    <row r="1732" spans="1:49" x14ac:dyDescent="0.25">
      <c r="A1732">
        <v>56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5.165</v>
      </c>
      <c r="U1732" s="18">
        <v>0.32502314814814814</v>
      </c>
      <c r="V1732">
        <v>0.52412829999999999</v>
      </c>
      <c r="W1732" s="1" t="s">
        <v>220</v>
      </c>
      <c r="AB1732" t="s">
        <v>86</v>
      </c>
      <c r="AC1732" t="str">
        <f t="shared" si="35"/>
        <v>A20-10SO-E8</v>
      </c>
      <c r="AF1732" t="s">
        <v>292</v>
      </c>
    </row>
    <row r="1733" spans="1:49" x14ac:dyDescent="0.25">
      <c r="A1733">
        <v>57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4.7830000000000004</v>
      </c>
      <c r="U1733" s="18">
        <v>0.32586805555555554</v>
      </c>
      <c r="V1733" s="19">
        <v>4.9837630000000001E-2</v>
      </c>
      <c r="W1733" s="1" t="s">
        <v>220</v>
      </c>
      <c r="X1733" s="8">
        <v>43520</v>
      </c>
      <c r="AB1733" t="s">
        <v>86</v>
      </c>
      <c r="AC1733" t="str">
        <f t="shared" si="35"/>
        <v>A20-10SO-D10</v>
      </c>
      <c r="AD1733" s="8">
        <v>43582</v>
      </c>
      <c r="AE1733" s="84">
        <v>62</v>
      </c>
      <c r="AF1733" t="s">
        <v>371</v>
      </c>
      <c r="AG1733" t="s">
        <v>956</v>
      </c>
      <c r="AH1733" s="8">
        <v>43582</v>
      </c>
      <c r="AI1733">
        <v>18</v>
      </c>
      <c r="AJ1733">
        <v>1</v>
      </c>
      <c r="AK1733" s="53">
        <v>0.80902777777777779</v>
      </c>
      <c r="AL1733" s="8">
        <v>43586</v>
      </c>
      <c r="AM1733" s="53">
        <v>0.46875</v>
      </c>
      <c r="AN1733" t="s">
        <v>1910</v>
      </c>
      <c r="AV1733" s="8">
        <v>43586</v>
      </c>
      <c r="AW1733">
        <v>0</v>
      </c>
    </row>
    <row r="1734" spans="1:49" x14ac:dyDescent="0.25">
      <c r="A1734">
        <v>58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8.2319999999999993</v>
      </c>
      <c r="U1734" s="18">
        <v>0.32679398148148148</v>
      </c>
      <c r="V1734">
        <v>0.1172228</v>
      </c>
      <c r="W1734" s="1" t="s">
        <v>220</v>
      </c>
      <c r="AB1734" t="s">
        <v>85</v>
      </c>
      <c r="AC1734" t="str">
        <f t="shared" si="35"/>
        <v>A20-10RT-D7</v>
      </c>
      <c r="AD1734" s="8">
        <v>43406</v>
      </c>
      <c r="AE1734" s="83">
        <f>AD1734-I1733</f>
        <v>54</v>
      </c>
      <c r="AF1734" t="s">
        <v>285</v>
      </c>
      <c r="AG1734" t="s">
        <v>956</v>
      </c>
      <c r="AH1734" s="8">
        <v>43406</v>
      </c>
      <c r="AI1734">
        <v>16</v>
      </c>
      <c r="AJ1734">
        <v>1</v>
      </c>
      <c r="AK1734" s="53">
        <v>0.60416666666666663</v>
      </c>
      <c r="AL1734" s="8">
        <v>43417</v>
      </c>
      <c r="AM1734" s="53">
        <v>0.85416666666666663</v>
      </c>
      <c r="AO1734">
        <v>6</v>
      </c>
      <c r="AP1734">
        <v>26</v>
      </c>
      <c r="AQ1734" s="8">
        <v>43417</v>
      </c>
      <c r="AR1734" s="53">
        <v>0.85416666666666663</v>
      </c>
      <c r="AS1734" s="8">
        <v>43483</v>
      </c>
      <c r="AT1734" s="53">
        <v>0.85416666666666663</v>
      </c>
      <c r="AV1734" s="8">
        <v>43483</v>
      </c>
      <c r="AW1734">
        <v>0</v>
      </c>
    </row>
    <row r="1735" spans="1:49" x14ac:dyDescent="0.25">
      <c r="A1735">
        <v>59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7.585</v>
      </c>
      <c r="U1735" s="18">
        <v>0.3275925925925926</v>
      </c>
      <c r="V1735" s="19">
        <v>3.5956969999999998E-2</v>
      </c>
      <c r="W1735" s="1" t="s">
        <v>220</v>
      </c>
      <c r="X1735" s="8">
        <v>43520</v>
      </c>
      <c r="AB1735" t="s">
        <v>86</v>
      </c>
      <c r="AC1735" t="str">
        <f t="shared" si="35"/>
        <v>A20-10SO-B9</v>
      </c>
      <c r="AD1735" s="8">
        <v>43598</v>
      </c>
      <c r="AE1735" s="84">
        <f>AD1735-X1735</f>
        <v>78</v>
      </c>
      <c r="AF1735" t="s">
        <v>125</v>
      </c>
      <c r="AG1735" t="s">
        <v>956</v>
      </c>
      <c r="AN1735" t="s">
        <v>1765</v>
      </c>
      <c r="AV1735" s="8">
        <v>43598</v>
      </c>
      <c r="AW1735">
        <v>1</v>
      </c>
    </row>
    <row r="1736" spans="1:49" x14ac:dyDescent="0.25">
      <c r="A1736">
        <v>60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7.2930000000000001</v>
      </c>
      <c r="U1736" s="18">
        <v>0.32829861111111108</v>
      </c>
      <c r="V1736">
        <v>0.6394299</v>
      </c>
      <c r="W1736" s="1" t="s">
        <v>220</v>
      </c>
      <c r="AB1736" t="s">
        <v>85</v>
      </c>
      <c r="AC1736" t="str">
        <f t="shared" si="35"/>
        <v>A20-10RT-H2</v>
      </c>
      <c r="AD1736" s="8">
        <v>43383</v>
      </c>
      <c r="AE1736" s="84">
        <v>31</v>
      </c>
      <c r="AF1736" t="s">
        <v>122</v>
      </c>
      <c r="AG1736" t="s">
        <v>956</v>
      </c>
      <c r="AI1736">
        <v>17</v>
      </c>
      <c r="AJ1736">
        <v>1</v>
      </c>
      <c r="AK1736" s="53">
        <v>0.47500000000000003</v>
      </c>
      <c r="AL1736" s="8">
        <v>43390</v>
      </c>
      <c r="AM1736" s="53">
        <v>0.83333333333333337</v>
      </c>
      <c r="AO1736">
        <v>7</v>
      </c>
      <c r="AP1736">
        <v>19</v>
      </c>
      <c r="AQ1736" s="8">
        <v>43390</v>
      </c>
      <c r="AR1736" s="53">
        <v>0.83333333333333337</v>
      </c>
      <c r="AS1736" s="8">
        <v>43418</v>
      </c>
      <c r="AT1736" s="53">
        <v>0.84722222222222221</v>
      </c>
      <c r="AV1736" s="8">
        <v>43418</v>
      </c>
      <c r="AW1736">
        <v>0</v>
      </c>
    </row>
    <row r="1737" spans="1:49" x14ac:dyDescent="0.25">
      <c r="A1737">
        <v>61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7.827</v>
      </c>
      <c r="U1737" s="18">
        <v>0.32931712962962961</v>
      </c>
      <c r="V1737" s="19">
        <v>7.5932410000000006E-2</v>
      </c>
      <c r="W1737" s="1" t="s">
        <v>220</v>
      </c>
      <c r="X1737" s="8">
        <v>43520</v>
      </c>
      <c r="AB1737" t="s">
        <v>86</v>
      </c>
      <c r="AC1737" t="str">
        <f t="shared" si="35"/>
        <v>A20-10SO-D8</v>
      </c>
      <c r="AD1737" s="8">
        <v>43594</v>
      </c>
      <c r="AE1737" s="84">
        <f>AD1737-X1737</f>
        <v>74</v>
      </c>
      <c r="AF1737" t="s">
        <v>170</v>
      </c>
      <c r="AG1737" t="s">
        <v>956</v>
      </c>
      <c r="AN1737" t="s">
        <v>1765</v>
      </c>
      <c r="AV1737" s="8">
        <v>43594</v>
      </c>
      <c r="AW1737">
        <v>1</v>
      </c>
    </row>
    <row r="1738" spans="1:49" x14ac:dyDescent="0.25">
      <c r="A1738">
        <v>62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5.2</v>
      </c>
      <c r="U1738" s="18">
        <v>0.33011574074074074</v>
      </c>
      <c r="V1738">
        <v>0.54177649999999999</v>
      </c>
      <c r="W1738" s="1" t="s">
        <v>220</v>
      </c>
      <c r="X1738" s="8">
        <v>43520</v>
      </c>
      <c r="AB1738" t="s">
        <v>86</v>
      </c>
      <c r="AC1738" t="str">
        <f t="shared" si="35"/>
        <v>A20-10SO-F9</v>
      </c>
      <c r="AD1738" s="8">
        <v>43547</v>
      </c>
      <c r="AE1738" s="84">
        <f>AD1738-X1738</f>
        <v>27</v>
      </c>
      <c r="AF1738" t="s">
        <v>240</v>
      </c>
      <c r="AG1738" t="s">
        <v>956</v>
      </c>
      <c r="AH1738" s="8">
        <v>43547</v>
      </c>
      <c r="AI1738">
        <v>19</v>
      </c>
      <c r="AJ1738">
        <v>1</v>
      </c>
      <c r="AK1738" s="53">
        <v>0.74305555555555547</v>
      </c>
      <c r="AL1738" s="8">
        <v>43556</v>
      </c>
      <c r="AM1738" s="53">
        <v>0.83680555555555547</v>
      </c>
      <c r="AO1738">
        <v>3</v>
      </c>
      <c r="AP1738">
        <v>17</v>
      </c>
      <c r="AQ1738" s="8">
        <v>43556</v>
      </c>
      <c r="AR1738" s="53">
        <v>0.83680555555555547</v>
      </c>
      <c r="AS1738" s="8">
        <v>43577</v>
      </c>
      <c r="AT1738" s="53">
        <v>0.90972222222222221</v>
      </c>
      <c r="AV1738" s="8">
        <v>43577</v>
      </c>
      <c r="AW1738">
        <v>0</v>
      </c>
    </row>
    <row r="1739" spans="1:49" x14ac:dyDescent="0.25">
      <c r="A1739">
        <v>63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5.2670000000000003</v>
      </c>
      <c r="U1739" s="18">
        <v>0.33099537037037036</v>
      </c>
      <c r="V1739">
        <v>7.3529300000000006E-2</v>
      </c>
      <c r="W1739" s="1" t="s">
        <v>220</v>
      </c>
      <c r="AB1739" t="s">
        <v>85</v>
      </c>
      <c r="AC1739" t="str">
        <f t="shared" si="35"/>
        <v>A20-10RT-G7</v>
      </c>
      <c r="AF1739" t="s">
        <v>136</v>
      </c>
    </row>
    <row r="1740" spans="1:49" x14ac:dyDescent="0.25">
      <c r="A1740">
        <v>64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5.1210000000000004</v>
      </c>
      <c r="U1740" s="18">
        <v>0.33172453703703703</v>
      </c>
      <c r="V1740" s="19">
        <v>8.2771090000000005E-2</v>
      </c>
      <c r="W1740" s="1" t="s">
        <v>220</v>
      </c>
      <c r="AB1740" t="s">
        <v>85</v>
      </c>
      <c r="AC1740" t="str">
        <f t="shared" si="35"/>
        <v>A20-10RT-C8</v>
      </c>
      <c r="AF1740" t="s">
        <v>238</v>
      </c>
    </row>
    <row r="1741" spans="1:49" x14ac:dyDescent="0.25">
      <c r="A1741">
        <v>65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7.718</v>
      </c>
      <c r="U1741" s="18">
        <v>0.33260416666666665</v>
      </c>
      <c r="V1741" s="19">
        <v>6.8984950000000003E-2</v>
      </c>
      <c r="W1741" s="1" t="s">
        <v>220</v>
      </c>
      <c r="AB1741" t="s">
        <v>85</v>
      </c>
      <c r="AC1741" t="str">
        <f t="shared" si="35"/>
        <v>A20-10RT-H12</v>
      </c>
      <c r="AF1741" t="s">
        <v>153</v>
      </c>
    </row>
    <row r="1742" spans="1:49" x14ac:dyDescent="0.25">
      <c r="A1742">
        <v>66</v>
      </c>
      <c r="B1742" t="s">
        <v>89</v>
      </c>
      <c r="C1742" t="s">
        <v>58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S1742" s="74">
        <v>4.2729999999999997</v>
      </c>
      <c r="U1742" s="18">
        <v>0.33358796296296295</v>
      </c>
      <c r="V1742" s="19">
        <v>8.5303820000000002E-2</v>
      </c>
      <c r="W1742" s="1" t="s">
        <v>220</v>
      </c>
      <c r="AB1742" t="s">
        <v>86</v>
      </c>
      <c r="AC1742" t="str">
        <f t="shared" si="35"/>
        <v>A20-10SO-D2</v>
      </c>
      <c r="AF1742" t="s">
        <v>172</v>
      </c>
    </row>
    <row r="1743" spans="1:49" x14ac:dyDescent="0.25">
      <c r="A1743">
        <v>67</v>
      </c>
      <c r="B1743" t="s">
        <v>89</v>
      </c>
      <c r="C1743" t="s">
        <v>58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S1743" s="74">
        <v>5.5949999999999998</v>
      </c>
      <c r="U1743" s="18">
        <v>0.33437500000000003</v>
      </c>
      <c r="V1743" s="19">
        <v>2.9827320000000001E-2</v>
      </c>
      <c r="W1743" s="1" t="s">
        <v>220</v>
      </c>
      <c r="AB1743" t="s">
        <v>86</v>
      </c>
      <c r="AC1743" t="str">
        <f t="shared" si="35"/>
        <v>A20-10SO-F3</v>
      </c>
      <c r="AF1743" t="s">
        <v>241</v>
      </c>
    </row>
    <row r="1744" spans="1:49" x14ac:dyDescent="0.25">
      <c r="A1744">
        <v>68</v>
      </c>
      <c r="B1744" t="s">
        <v>89</v>
      </c>
      <c r="C1744" t="s">
        <v>58</v>
      </c>
      <c r="G1744" s="1" t="s">
        <v>187</v>
      </c>
      <c r="I1744" s="1" t="s">
        <v>71</v>
      </c>
      <c r="J1744">
        <v>10</v>
      </c>
      <c r="K1744" t="s">
        <v>60</v>
      </c>
      <c r="L1744">
        <v>7000</v>
      </c>
      <c r="S1744" s="74">
        <v>8.125</v>
      </c>
      <c r="U1744" s="18">
        <v>0.33509259259259255</v>
      </c>
      <c r="V1744" s="19">
        <v>5.555595E-2</v>
      </c>
      <c r="W1744" s="1" t="s">
        <v>220</v>
      </c>
      <c r="AB1744" t="s">
        <v>85</v>
      </c>
      <c r="AC1744" t="str">
        <f t="shared" si="35"/>
        <v>A20-10RT-F12</v>
      </c>
      <c r="AF1744" t="s">
        <v>121</v>
      </c>
    </row>
    <row r="1745" spans="1:49" x14ac:dyDescent="0.25">
      <c r="A1745">
        <v>69</v>
      </c>
      <c r="B1745" t="s">
        <v>89</v>
      </c>
      <c r="C1745" t="s">
        <v>58</v>
      </c>
      <c r="G1745" s="1" t="s">
        <v>187</v>
      </c>
      <c r="I1745" s="1" t="s">
        <v>71</v>
      </c>
      <c r="J1745">
        <v>10</v>
      </c>
      <c r="K1745" t="s">
        <v>60</v>
      </c>
      <c r="L1745">
        <v>7000</v>
      </c>
      <c r="S1745" s="74">
        <v>6.8090000000000002</v>
      </c>
      <c r="U1745" s="18">
        <v>0.33594907407407404</v>
      </c>
      <c r="V1745">
        <v>0.82179460000000004</v>
      </c>
      <c r="W1745" s="1" t="s">
        <v>220</v>
      </c>
      <c r="AB1745" t="s">
        <v>85</v>
      </c>
      <c r="AC1745" t="str">
        <f t="shared" si="35"/>
        <v>A20-10RT-E8</v>
      </c>
      <c r="AF1745" t="s">
        <v>292</v>
      </c>
    </row>
    <row r="1746" spans="1:49" x14ac:dyDescent="0.25">
      <c r="A1746">
        <v>70</v>
      </c>
      <c r="B1746" t="s">
        <v>89</v>
      </c>
      <c r="C1746" t="s">
        <v>58</v>
      </c>
      <c r="G1746" s="1" t="s">
        <v>187</v>
      </c>
      <c r="I1746" s="1" t="s">
        <v>71</v>
      </c>
      <c r="J1746">
        <v>10</v>
      </c>
      <c r="K1746" t="s">
        <v>60</v>
      </c>
      <c r="L1746">
        <v>7000</v>
      </c>
      <c r="S1746" s="74">
        <v>6.2629999999999999</v>
      </c>
      <c r="U1746" s="18">
        <v>0.33709490740740744</v>
      </c>
      <c r="V1746" s="19">
        <v>6.6745529999999997E-2</v>
      </c>
      <c r="W1746" s="1" t="s">
        <v>220</v>
      </c>
      <c r="AB1746" t="s">
        <v>85</v>
      </c>
      <c r="AC1746" t="str">
        <f t="shared" si="35"/>
        <v>A20-10RT-E11</v>
      </c>
      <c r="AF1746" t="s">
        <v>338</v>
      </c>
    </row>
    <row r="1747" spans="1:49" x14ac:dyDescent="0.25">
      <c r="A1747">
        <v>71</v>
      </c>
      <c r="B1747" t="s">
        <v>89</v>
      </c>
      <c r="C1747" t="s">
        <v>58</v>
      </c>
      <c r="G1747" s="1" t="s">
        <v>187</v>
      </c>
      <c r="I1747" s="1" t="s">
        <v>71</v>
      </c>
      <c r="J1747">
        <v>10</v>
      </c>
      <c r="K1747" t="s">
        <v>60</v>
      </c>
      <c r="L1747">
        <v>7000</v>
      </c>
      <c r="S1747" s="74">
        <v>4.9009999999999998</v>
      </c>
      <c r="U1747" s="18">
        <v>0.33788194444444447</v>
      </c>
      <c r="V1747" s="19">
        <v>5.2136710000000003E-2</v>
      </c>
      <c r="W1747" s="1" t="s">
        <v>220</v>
      </c>
      <c r="X1747" s="8">
        <v>43520</v>
      </c>
      <c r="AB1747" t="s">
        <v>86</v>
      </c>
      <c r="AC1747" t="str">
        <f t="shared" si="35"/>
        <v>A20-10SO-A4</v>
      </c>
      <c r="AD1747" s="8">
        <v>43566</v>
      </c>
      <c r="AE1747" s="84">
        <f>AD1747-X1747</f>
        <v>46</v>
      </c>
      <c r="AF1747" t="s">
        <v>252</v>
      </c>
      <c r="AG1747" t="s">
        <v>956</v>
      </c>
      <c r="AH1747" s="8">
        <v>43566</v>
      </c>
      <c r="AI1747">
        <v>23</v>
      </c>
      <c r="AJ1747">
        <v>2</v>
      </c>
      <c r="AK1747" s="53">
        <v>0.94097222222222221</v>
      </c>
      <c r="AL1747" s="8">
        <v>43577</v>
      </c>
      <c r="AM1747" s="53">
        <v>0.90972222222222221</v>
      </c>
      <c r="AO1747">
        <v>6</v>
      </c>
      <c r="AP1747">
        <v>30</v>
      </c>
      <c r="AQ1747" s="8">
        <v>43577</v>
      </c>
      <c r="AR1747" s="53">
        <v>0.90972222222222221</v>
      </c>
      <c r="AS1747" s="8">
        <v>43611</v>
      </c>
      <c r="AT1747" s="53">
        <v>0.84027777777777779</v>
      </c>
      <c r="AU1747" t="s">
        <v>1765</v>
      </c>
      <c r="AV1747" s="8">
        <v>43611</v>
      </c>
      <c r="AW1747">
        <v>1</v>
      </c>
    </row>
    <row r="1748" spans="1:49" x14ac:dyDescent="0.25">
      <c r="A1748">
        <v>72</v>
      </c>
      <c r="B1748" t="s">
        <v>89</v>
      </c>
      <c r="C1748" t="s">
        <v>58</v>
      </c>
      <c r="G1748" s="1" t="s">
        <v>187</v>
      </c>
      <c r="I1748" s="1" t="s">
        <v>71</v>
      </c>
      <c r="J1748">
        <v>10</v>
      </c>
      <c r="K1748" t="s">
        <v>60</v>
      </c>
      <c r="L1748">
        <v>7000</v>
      </c>
      <c r="S1748" s="74">
        <v>4.38</v>
      </c>
      <c r="U1748" s="18">
        <v>0.33872685185185186</v>
      </c>
      <c r="V1748" s="19">
        <v>5.101841E-2</v>
      </c>
      <c r="W1748" s="1" t="s">
        <v>220</v>
      </c>
      <c r="AB1748" t="s">
        <v>85</v>
      </c>
      <c r="AC1748" t="str">
        <f t="shared" si="35"/>
        <v>A20-10RT-C5</v>
      </c>
      <c r="AF1748" t="s">
        <v>123</v>
      </c>
    </row>
    <row r="1749" spans="1:49" x14ac:dyDescent="0.25">
      <c r="A1749">
        <v>73</v>
      </c>
      <c r="B1749" t="s">
        <v>89</v>
      </c>
      <c r="C1749" t="s">
        <v>58</v>
      </c>
      <c r="G1749" s="1" t="s">
        <v>187</v>
      </c>
      <c r="I1749" s="1" t="s">
        <v>71</v>
      </c>
      <c r="J1749">
        <v>10</v>
      </c>
      <c r="K1749" t="s">
        <v>60</v>
      </c>
      <c r="L1749">
        <v>7000</v>
      </c>
      <c r="S1749" s="74">
        <v>4.1210000000000004</v>
      </c>
      <c r="U1749" s="18">
        <v>0.33969907407407413</v>
      </c>
      <c r="V1749" s="19">
        <v>5.205854E-2</v>
      </c>
      <c r="W1749" s="1" t="s">
        <v>220</v>
      </c>
      <c r="AB1749" t="s">
        <v>86</v>
      </c>
      <c r="AC1749" t="str">
        <f t="shared" si="35"/>
        <v>A20-10SO-A6</v>
      </c>
      <c r="AF1749" t="s">
        <v>244</v>
      </c>
    </row>
    <row r="1750" spans="1:49" x14ac:dyDescent="0.25">
      <c r="A1750">
        <v>74</v>
      </c>
      <c r="B1750" t="s">
        <v>89</v>
      </c>
      <c r="C1750" t="s">
        <v>58</v>
      </c>
      <c r="G1750" s="1" t="s">
        <v>187</v>
      </c>
      <c r="I1750" s="1" t="s">
        <v>71</v>
      </c>
      <c r="J1750">
        <v>10</v>
      </c>
      <c r="K1750" t="s">
        <v>60</v>
      </c>
      <c r="L1750">
        <v>7000</v>
      </c>
      <c r="S1750" s="74">
        <v>4.4320000000000004</v>
      </c>
      <c r="U1750" s="18">
        <v>0.34046296296296297</v>
      </c>
      <c r="V1750">
        <v>0.54911220000000005</v>
      </c>
      <c r="W1750" s="1" t="s">
        <v>220</v>
      </c>
      <c r="AB1750" t="s">
        <v>85</v>
      </c>
      <c r="AC1750" t="str">
        <f t="shared" si="35"/>
        <v>A20-10RT-B1</v>
      </c>
      <c r="AD1750" s="8">
        <v>43383</v>
      </c>
      <c r="AE1750" s="84">
        <v>31</v>
      </c>
      <c r="AF1750" t="s">
        <v>169</v>
      </c>
      <c r="AG1750" t="s">
        <v>956</v>
      </c>
      <c r="AI1750">
        <v>18</v>
      </c>
      <c r="AJ1750">
        <v>1</v>
      </c>
      <c r="AK1750" s="53">
        <v>0.47500000000000003</v>
      </c>
      <c r="AL1750" s="8">
        <v>43390</v>
      </c>
      <c r="AM1750" s="53">
        <v>0.83333333333333337</v>
      </c>
      <c r="AO1750">
        <v>7</v>
      </c>
      <c r="AP1750">
        <v>23</v>
      </c>
      <c r="AQ1750" s="8">
        <v>43390</v>
      </c>
      <c r="AR1750" s="53">
        <v>0.83333333333333337</v>
      </c>
      <c r="AS1750" s="8">
        <v>43430</v>
      </c>
      <c r="AT1750" s="53">
        <v>0.86111111111111116</v>
      </c>
      <c r="AV1750" s="8">
        <v>43430</v>
      </c>
      <c r="AW1750">
        <v>0</v>
      </c>
    </row>
    <row r="1751" spans="1:49" x14ac:dyDescent="0.25">
      <c r="A1751">
        <v>75</v>
      </c>
      <c r="B1751" t="s">
        <v>89</v>
      </c>
      <c r="C1751" t="s">
        <v>58</v>
      </c>
      <c r="G1751" s="1" t="s">
        <v>187</v>
      </c>
      <c r="I1751" s="1" t="s">
        <v>71</v>
      </c>
      <c r="J1751">
        <v>10</v>
      </c>
      <c r="K1751" t="s">
        <v>60</v>
      </c>
      <c r="L1751">
        <v>7000</v>
      </c>
      <c r="S1751" s="74">
        <v>2.2599999999999998</v>
      </c>
      <c r="U1751" s="18">
        <v>0.3414699074074074</v>
      </c>
      <c r="V1751" s="19">
        <v>8.6546319999999996E-2</v>
      </c>
      <c r="W1751" s="1" t="s">
        <v>220</v>
      </c>
      <c r="AB1751" t="s">
        <v>86</v>
      </c>
      <c r="AC1751" t="str">
        <f t="shared" si="35"/>
        <v>A20-10SO-B6</v>
      </c>
      <c r="AF1751" t="s">
        <v>130</v>
      </c>
    </row>
    <row r="1752" spans="1:49" x14ac:dyDescent="0.25">
      <c r="A1752">
        <v>76</v>
      </c>
      <c r="B1752" t="s">
        <v>89</v>
      </c>
      <c r="C1752" t="s">
        <v>58</v>
      </c>
      <c r="G1752" s="1" t="s">
        <v>187</v>
      </c>
      <c r="I1752" s="1" t="s">
        <v>71</v>
      </c>
      <c r="J1752">
        <v>10</v>
      </c>
      <c r="K1752" t="s">
        <v>60</v>
      </c>
      <c r="L1752">
        <v>7000</v>
      </c>
      <c r="U1752" s="18"/>
      <c r="V1752" s="19"/>
      <c r="W1752" s="1" t="s">
        <v>220</v>
      </c>
      <c r="X1752" s="8">
        <v>43520</v>
      </c>
      <c r="AB1752" t="s">
        <v>86</v>
      </c>
      <c r="AC1752" t="s">
        <v>1882</v>
      </c>
      <c r="AD1752" s="8">
        <v>43575</v>
      </c>
      <c r="AG1752" t="s">
        <v>956</v>
      </c>
      <c r="AN1752" t="s">
        <v>1901</v>
      </c>
      <c r="AV1752" s="8">
        <v>43578</v>
      </c>
      <c r="AW1752">
        <v>1</v>
      </c>
    </row>
    <row r="1753" spans="1:49" x14ac:dyDescent="0.25">
      <c r="A1753">
        <v>76</v>
      </c>
      <c r="B1753" t="s">
        <v>89</v>
      </c>
      <c r="C1753" t="s">
        <v>608</v>
      </c>
      <c r="G1753" s="1" t="s">
        <v>187</v>
      </c>
      <c r="I1753" s="1" t="s">
        <v>71</v>
      </c>
      <c r="J1753">
        <v>10</v>
      </c>
      <c r="K1753" t="s">
        <v>60</v>
      </c>
      <c r="L1753">
        <v>7000</v>
      </c>
      <c r="U1753" s="18">
        <v>0.34225694444444449</v>
      </c>
      <c r="V1753" s="19">
        <v>4.8409819999999998E-3</v>
      </c>
      <c r="W1753" s="1" t="s">
        <v>220</v>
      </c>
    </row>
    <row r="1754" spans="1:49" x14ac:dyDescent="0.25">
      <c r="A1754">
        <v>77</v>
      </c>
      <c r="B1754" t="s">
        <v>89</v>
      </c>
      <c r="C1754" t="s">
        <v>608</v>
      </c>
      <c r="G1754" s="1" t="s">
        <v>187</v>
      </c>
      <c r="I1754" s="1" t="s">
        <v>71</v>
      </c>
      <c r="J1754">
        <v>10</v>
      </c>
      <c r="K1754" t="s">
        <v>60</v>
      </c>
      <c r="L1754">
        <v>7000</v>
      </c>
      <c r="T1754" s="53">
        <v>0.49513888888888885</v>
      </c>
      <c r="U1754" s="18">
        <v>0.34290509259259255</v>
      </c>
      <c r="V1754" s="19">
        <v>6.9461269999999999E-3</v>
      </c>
      <c r="W1754" s="1" t="s">
        <v>220</v>
      </c>
    </row>
    <row r="1755" spans="1:49" x14ac:dyDescent="0.25">
      <c r="A1755">
        <v>51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3.6869999999999998</v>
      </c>
      <c r="T1755" s="53">
        <v>0.44027777777777777</v>
      </c>
      <c r="U1755" s="18">
        <v>0.50546296296296289</v>
      </c>
      <c r="V1755">
        <v>0.86932860000000001</v>
      </c>
      <c r="W1755" s="1" t="s">
        <v>448</v>
      </c>
      <c r="AB1755" t="s">
        <v>86</v>
      </c>
      <c r="AC1755" t="str">
        <f t="shared" ref="AC1755:AC1779" si="36">"A2-11"&amp;AB1755&amp;"-"&amp;AF1755</f>
        <v>A2-11SO-E2</v>
      </c>
      <c r="AF1755" t="s">
        <v>178</v>
      </c>
    </row>
    <row r="1756" spans="1:49" x14ac:dyDescent="0.25">
      <c r="A1756">
        <v>52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7.391</v>
      </c>
      <c r="U1756" s="26">
        <v>0.50658564814814822</v>
      </c>
      <c r="V1756">
        <v>1.40004</v>
      </c>
      <c r="W1756" s="1" t="s">
        <v>448</v>
      </c>
      <c r="AB1756" t="s">
        <v>86</v>
      </c>
      <c r="AC1756" t="str">
        <f t="shared" si="36"/>
        <v>A2-11SO-H1</v>
      </c>
      <c r="AF1756" t="s">
        <v>239</v>
      </c>
    </row>
    <row r="1757" spans="1:49" x14ac:dyDescent="0.25">
      <c r="A1757">
        <v>53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5.782</v>
      </c>
      <c r="U1757" s="26">
        <v>1.0076736111111111</v>
      </c>
      <c r="V1757">
        <v>0.17514270000000001</v>
      </c>
      <c r="W1757" s="1" t="s">
        <v>448</v>
      </c>
      <c r="X1757" s="8">
        <v>43521</v>
      </c>
      <c r="AB1757" t="s">
        <v>86</v>
      </c>
      <c r="AC1757" t="str">
        <f t="shared" si="36"/>
        <v>A2-11SO-A9</v>
      </c>
      <c r="AD1757" s="8">
        <v>43592</v>
      </c>
      <c r="AE1757" s="84">
        <f>AD1757-X1757</f>
        <v>71</v>
      </c>
      <c r="AF1757" t="s">
        <v>133</v>
      </c>
      <c r="AG1757" t="s">
        <v>956</v>
      </c>
      <c r="AN1757" t="s">
        <v>1765</v>
      </c>
      <c r="AV1757" s="8">
        <v>43592</v>
      </c>
      <c r="AW1757">
        <v>1</v>
      </c>
    </row>
    <row r="1758" spans="1:49" x14ac:dyDescent="0.25">
      <c r="A1758">
        <v>54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3.4780000000000002</v>
      </c>
      <c r="U1758" s="18">
        <v>0.50842592592592595</v>
      </c>
      <c r="V1758">
        <v>0.73116199999999998</v>
      </c>
      <c r="W1758" s="1" t="s">
        <v>448</v>
      </c>
      <c r="AB1758" t="s">
        <v>86</v>
      </c>
      <c r="AC1758" t="str">
        <f t="shared" si="36"/>
        <v>A2-11SO-C11</v>
      </c>
      <c r="AF1758" t="s">
        <v>144</v>
      </c>
    </row>
    <row r="1759" spans="1:49" x14ac:dyDescent="0.25">
      <c r="A1759">
        <v>55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5.6139999999999999</v>
      </c>
      <c r="U1759" s="18">
        <v>0.50935185185185183</v>
      </c>
      <c r="V1759">
        <v>1.251838</v>
      </c>
      <c r="W1759" s="1" t="s">
        <v>448</v>
      </c>
      <c r="AB1759" t="s">
        <v>85</v>
      </c>
      <c r="AC1759" t="str">
        <f t="shared" si="36"/>
        <v>A2-11RT-G12</v>
      </c>
      <c r="AF1759" t="s">
        <v>147</v>
      </c>
    </row>
    <row r="1760" spans="1:49" x14ac:dyDescent="0.25">
      <c r="A1760">
        <v>56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3.641</v>
      </c>
      <c r="U1760" s="18">
        <v>0.51033564814814814</v>
      </c>
      <c r="V1760">
        <v>0.2397282</v>
      </c>
      <c r="W1760" s="1" t="s">
        <v>448</v>
      </c>
      <c r="AB1760" t="s">
        <v>85</v>
      </c>
      <c r="AC1760" t="str">
        <f t="shared" si="36"/>
        <v>A2-11RT-A8</v>
      </c>
      <c r="AF1760" t="s">
        <v>166</v>
      </c>
    </row>
    <row r="1761" spans="1:49" x14ac:dyDescent="0.25">
      <c r="A1761">
        <v>57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6.48</v>
      </c>
      <c r="U1761" s="18">
        <v>0.51118055555555553</v>
      </c>
      <c r="V1761" s="19">
        <v>8.4310430000000006E-2</v>
      </c>
      <c r="W1761" s="1" t="s">
        <v>448</v>
      </c>
      <c r="AB1761" t="s">
        <v>85</v>
      </c>
      <c r="AC1761" t="str">
        <f t="shared" si="36"/>
        <v>A2-11RT-H8</v>
      </c>
      <c r="AF1761" t="s">
        <v>152</v>
      </c>
    </row>
    <row r="1762" spans="1:49" x14ac:dyDescent="0.25">
      <c r="A1762">
        <v>58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5.72</v>
      </c>
      <c r="U1762" s="18">
        <v>0.5121296296296296</v>
      </c>
      <c r="V1762">
        <v>0.1130953</v>
      </c>
      <c r="W1762" s="1" t="s">
        <v>448</v>
      </c>
      <c r="Z1762" t="s">
        <v>1025</v>
      </c>
      <c r="AB1762" t="s">
        <v>85</v>
      </c>
      <c r="AC1762" t="str">
        <f>"A2-11"&amp;AB1762&amp;"-"&amp;AF1762</f>
        <v>A2-11RT-</v>
      </c>
    </row>
    <row r="1763" spans="1:49" x14ac:dyDescent="0.25">
      <c r="A1763">
        <v>59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3.8540000000000001</v>
      </c>
      <c r="U1763" s="18">
        <v>0.51291666666666669</v>
      </c>
      <c r="V1763">
        <v>0.14946699999999999</v>
      </c>
      <c r="W1763" s="1" t="s">
        <v>448</v>
      </c>
      <c r="AB1763" t="s">
        <v>86</v>
      </c>
      <c r="AC1763" t="str">
        <f t="shared" si="36"/>
        <v>A2-11SO-F8</v>
      </c>
      <c r="AF1763" t="s">
        <v>134</v>
      </c>
    </row>
    <row r="1764" spans="1:49" x14ac:dyDescent="0.25">
      <c r="A1764">
        <v>60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4.6539999999999999</v>
      </c>
      <c r="U1764" s="18">
        <v>0.51377314814814812</v>
      </c>
      <c r="V1764">
        <v>0.1023289</v>
      </c>
      <c r="W1764" s="1" t="s">
        <v>448</v>
      </c>
      <c r="AB1764" t="s">
        <v>85</v>
      </c>
      <c r="AC1764" t="str">
        <f t="shared" si="36"/>
        <v>A2-11RT-E6</v>
      </c>
      <c r="AF1764" t="s">
        <v>156</v>
      </c>
    </row>
    <row r="1765" spans="1:49" x14ac:dyDescent="0.25">
      <c r="A1765">
        <v>61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4.4870000000000001</v>
      </c>
      <c r="U1765" s="18">
        <v>0.5145601851851852</v>
      </c>
      <c r="V1765">
        <v>1.0898589999999999</v>
      </c>
      <c r="W1765" s="1" t="s">
        <v>448</v>
      </c>
      <c r="AB1765" t="s">
        <v>85</v>
      </c>
      <c r="AC1765" t="str">
        <f t="shared" si="36"/>
        <v>A2-11RT-B5</v>
      </c>
      <c r="AD1765" s="8">
        <v>43384</v>
      </c>
      <c r="AE1765" s="84">
        <v>31</v>
      </c>
      <c r="AF1765" t="s">
        <v>163</v>
      </c>
      <c r="AG1765" t="s">
        <v>956</v>
      </c>
      <c r="AI1765">
        <v>8</v>
      </c>
      <c r="AJ1765">
        <v>6</v>
      </c>
      <c r="AK1765" s="53">
        <v>0.58333333333333337</v>
      </c>
      <c r="AL1765" s="8">
        <v>43391</v>
      </c>
      <c r="AM1765" s="53">
        <v>0.82638888888888884</v>
      </c>
      <c r="AO1765">
        <v>4</v>
      </c>
      <c r="AP1765">
        <v>4</v>
      </c>
      <c r="AQ1765" s="8">
        <v>43391</v>
      </c>
      <c r="AR1765" s="53">
        <v>0.82638888888888884</v>
      </c>
      <c r="AS1765" s="8">
        <v>43392</v>
      </c>
      <c r="AT1765" s="53">
        <v>0.83333333333333337</v>
      </c>
      <c r="AV1765" s="8">
        <v>43392</v>
      </c>
      <c r="AW1765">
        <v>0</v>
      </c>
    </row>
    <row r="1766" spans="1:49" x14ac:dyDescent="0.25">
      <c r="A1766">
        <v>62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2.8519999999999999</v>
      </c>
      <c r="U1766" s="18">
        <v>0.51556712962962969</v>
      </c>
      <c r="V1766">
        <v>0.21699180000000001</v>
      </c>
      <c r="W1766" s="1" t="s">
        <v>448</v>
      </c>
      <c r="AB1766" t="s">
        <v>86</v>
      </c>
      <c r="AC1766" t="str">
        <f t="shared" si="36"/>
        <v>A2-11SO-G8</v>
      </c>
      <c r="AF1766" t="s">
        <v>148</v>
      </c>
    </row>
    <row r="1767" spans="1:49" x14ac:dyDescent="0.25">
      <c r="A1767">
        <v>63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4.3029999999999999</v>
      </c>
      <c r="U1767" s="18">
        <v>0.51642361111111112</v>
      </c>
      <c r="V1767">
        <v>0.36945470000000002</v>
      </c>
      <c r="W1767" s="1" t="s">
        <v>448</v>
      </c>
      <c r="AB1767" t="s">
        <v>85</v>
      </c>
      <c r="AC1767" t="str">
        <f t="shared" si="36"/>
        <v>A2-11RT-E8</v>
      </c>
      <c r="AF1767" t="s">
        <v>292</v>
      </c>
    </row>
    <row r="1768" spans="1:49" x14ac:dyDescent="0.25">
      <c r="A1768">
        <v>64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2.4220000000000002</v>
      </c>
      <c r="U1768" s="18">
        <v>0.51731481481481478</v>
      </c>
      <c r="V1768" s="19">
        <v>1.8282380000000001E-2</v>
      </c>
      <c r="W1768" s="1" t="s">
        <v>448</v>
      </c>
      <c r="AB1768" t="s">
        <v>85</v>
      </c>
      <c r="AC1768" t="str">
        <f t="shared" si="36"/>
        <v>A2-11RT-C7</v>
      </c>
      <c r="AF1768" t="s">
        <v>135</v>
      </c>
    </row>
    <row r="1769" spans="1:49" x14ac:dyDescent="0.25">
      <c r="A1769">
        <v>65</v>
      </c>
      <c r="B1769" t="s">
        <v>293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S1769" s="74">
        <v>2.9590000000000001</v>
      </c>
      <c r="U1769" s="18">
        <v>0.5181365740740741</v>
      </c>
      <c r="V1769">
        <v>0.1099208</v>
      </c>
      <c r="W1769" s="1" t="s">
        <v>448</v>
      </c>
      <c r="AB1769" t="s">
        <v>85</v>
      </c>
      <c r="AC1769" t="str">
        <f t="shared" si="36"/>
        <v>A2-11RT-B11</v>
      </c>
      <c r="AF1769" t="s">
        <v>129</v>
      </c>
    </row>
    <row r="1770" spans="1:49" x14ac:dyDescent="0.25">
      <c r="A1770">
        <v>66</v>
      </c>
      <c r="B1770" t="s">
        <v>293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S1770" s="74">
        <v>3.93</v>
      </c>
      <c r="U1770" s="18">
        <v>0.51886574074074077</v>
      </c>
      <c r="V1770" s="19">
        <v>7.3909589999999997E-2</v>
      </c>
      <c r="W1770" s="1" t="s">
        <v>448</v>
      </c>
      <c r="AB1770" t="s">
        <v>86</v>
      </c>
      <c r="AC1770" t="str">
        <f t="shared" si="36"/>
        <v>A2-11SO-G11</v>
      </c>
      <c r="AF1770" t="s">
        <v>249</v>
      </c>
    </row>
    <row r="1771" spans="1:49" x14ac:dyDescent="0.25">
      <c r="A1771">
        <v>67</v>
      </c>
      <c r="B1771" t="s">
        <v>293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6262</v>
      </c>
      <c r="S1771" s="74">
        <v>4.91</v>
      </c>
      <c r="U1771" s="18">
        <v>0.51971064814814816</v>
      </c>
      <c r="V1771" s="19">
        <v>8.3124470000000006E-2</v>
      </c>
      <c r="W1771" s="1" t="s">
        <v>448</v>
      </c>
      <c r="AB1771" t="s">
        <v>85</v>
      </c>
      <c r="AC1771" t="str">
        <f t="shared" si="36"/>
        <v>A2-11RT-G9</v>
      </c>
      <c r="AD1771" s="8">
        <v>43403</v>
      </c>
      <c r="AE1771" s="83">
        <f>AD1771-I1771</f>
        <v>50</v>
      </c>
      <c r="AF1771" t="s">
        <v>159</v>
      </c>
      <c r="AG1771" t="s">
        <v>956</v>
      </c>
      <c r="AH1771" s="8">
        <v>43403</v>
      </c>
      <c r="AI1771">
        <v>16</v>
      </c>
      <c r="AJ1771">
        <v>2</v>
      </c>
      <c r="AK1771" s="53">
        <v>0.55555555555555558</v>
      </c>
      <c r="AL1771" s="8">
        <v>43412</v>
      </c>
      <c r="AM1771" s="53">
        <v>0.84375</v>
      </c>
      <c r="AV1771" s="8">
        <v>43412</v>
      </c>
      <c r="AW1771">
        <v>0</v>
      </c>
    </row>
    <row r="1772" spans="1:49" x14ac:dyDescent="0.25">
      <c r="A1772">
        <v>68</v>
      </c>
      <c r="B1772" t="s">
        <v>293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6262</v>
      </c>
      <c r="S1772" s="74">
        <v>5.6879999999999997</v>
      </c>
      <c r="U1772" s="18">
        <v>0.52060185185185182</v>
      </c>
      <c r="V1772">
        <v>1.3257810000000001</v>
      </c>
      <c r="W1772" s="1" t="s">
        <v>448</v>
      </c>
      <c r="AB1772" t="s">
        <v>85</v>
      </c>
      <c r="AC1772" t="str">
        <f t="shared" si="36"/>
        <v>A2-11RT-H2</v>
      </c>
      <c r="AD1772" s="8">
        <v>43383</v>
      </c>
      <c r="AE1772" s="84">
        <v>30</v>
      </c>
      <c r="AF1772" t="s">
        <v>122</v>
      </c>
      <c r="AG1772" t="s">
        <v>956</v>
      </c>
      <c r="AI1772">
        <v>4</v>
      </c>
      <c r="AJ1772">
        <v>2</v>
      </c>
      <c r="AK1772" s="53">
        <v>0.47500000000000003</v>
      </c>
      <c r="AL1772" s="8">
        <v>43390</v>
      </c>
      <c r="AM1772" s="53">
        <v>0.83333333333333337</v>
      </c>
      <c r="AO1772">
        <v>7</v>
      </c>
      <c r="AP1772">
        <v>10</v>
      </c>
      <c r="AQ1772" s="8">
        <v>43390</v>
      </c>
      <c r="AR1772" s="53">
        <v>0.83333333333333337</v>
      </c>
      <c r="AS1772" s="8">
        <v>43468</v>
      </c>
      <c r="AT1772" s="53">
        <v>0.83333333333333337</v>
      </c>
      <c r="AV1772" s="8">
        <v>43468</v>
      </c>
      <c r="AW1772">
        <v>0</v>
      </c>
    </row>
    <row r="1773" spans="1:49" x14ac:dyDescent="0.25">
      <c r="A1773">
        <v>69</v>
      </c>
      <c r="B1773" t="s">
        <v>293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6262</v>
      </c>
      <c r="S1773" s="74">
        <v>2.9689999999999999</v>
      </c>
      <c r="U1773" s="18">
        <v>0.52149305555555558</v>
      </c>
      <c r="V1773" s="19">
        <v>2.0307760000000001E-2</v>
      </c>
      <c r="W1773" s="1" t="s">
        <v>448</v>
      </c>
      <c r="AB1773" t="s">
        <v>86</v>
      </c>
      <c r="AC1773" t="str">
        <f t="shared" si="36"/>
        <v>A2-11SO-C5</v>
      </c>
      <c r="AF1773" t="s">
        <v>123</v>
      </c>
    </row>
    <row r="1774" spans="1:49" x14ac:dyDescent="0.25">
      <c r="A1774">
        <v>70</v>
      </c>
      <c r="B1774" t="s">
        <v>293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6262</v>
      </c>
      <c r="S1774" s="74">
        <v>4.7450000000000001</v>
      </c>
      <c r="U1774" s="18">
        <v>0.52216435185185184</v>
      </c>
      <c r="V1774">
        <v>1.1304650000000001</v>
      </c>
      <c r="W1774" s="1" t="s">
        <v>448</v>
      </c>
      <c r="AB1774" t="s">
        <v>86</v>
      </c>
      <c r="AC1774" t="str">
        <f t="shared" si="36"/>
        <v>A2-11SO-C6</v>
      </c>
      <c r="AF1774" t="s">
        <v>168</v>
      </c>
    </row>
    <row r="1775" spans="1:49" x14ac:dyDescent="0.25">
      <c r="A1775">
        <v>71</v>
      </c>
      <c r="B1775" t="s">
        <v>293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6262</v>
      </c>
      <c r="S1775" s="74">
        <v>3.4580000000000002</v>
      </c>
      <c r="U1775" s="18">
        <v>0.52312499999999995</v>
      </c>
      <c r="V1775">
        <v>2.2443689999999998</v>
      </c>
      <c r="W1775" s="1" t="s">
        <v>448</v>
      </c>
      <c r="AB1775" t="s">
        <v>85</v>
      </c>
      <c r="AC1775" t="str">
        <f t="shared" si="36"/>
        <v>A2-11RT-A10</v>
      </c>
      <c r="AF1775" t="s">
        <v>138</v>
      </c>
    </row>
    <row r="1776" spans="1:49" x14ac:dyDescent="0.25">
      <c r="A1776">
        <v>72</v>
      </c>
      <c r="B1776" t="s">
        <v>293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6262</v>
      </c>
      <c r="S1776" s="74">
        <v>3.6160000000000001</v>
      </c>
      <c r="U1776" s="18">
        <v>0.52415509259259252</v>
      </c>
      <c r="V1776">
        <v>0.85006740000000003</v>
      </c>
      <c r="W1776" s="1" t="s">
        <v>448</v>
      </c>
      <c r="AB1776" t="s">
        <v>85</v>
      </c>
      <c r="AC1776" t="str">
        <f t="shared" si="36"/>
        <v>A2-11RT-F7</v>
      </c>
      <c r="AF1776" t="s">
        <v>171</v>
      </c>
    </row>
    <row r="1777" spans="1:49" x14ac:dyDescent="0.25">
      <c r="A1777">
        <v>73</v>
      </c>
      <c r="B1777" t="s">
        <v>293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6262</v>
      </c>
      <c r="S1777" s="74">
        <v>1.208</v>
      </c>
      <c r="U1777" s="18">
        <v>0.52511574074074074</v>
      </c>
      <c r="V1777" s="19">
        <v>2.2559989999999999E-2</v>
      </c>
      <c r="W1777" s="1" t="s">
        <v>448</v>
      </c>
      <c r="AB1777" t="s">
        <v>85</v>
      </c>
      <c r="AC1777" t="str">
        <f t="shared" si="36"/>
        <v>A2-11RT-B1</v>
      </c>
      <c r="AF1777" t="s">
        <v>169</v>
      </c>
    </row>
    <row r="1778" spans="1:49" x14ac:dyDescent="0.25">
      <c r="A1778">
        <v>74</v>
      </c>
      <c r="B1778" t="s">
        <v>293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6262</v>
      </c>
      <c r="S1778" s="74">
        <v>2.7730000000000001</v>
      </c>
      <c r="U1778" s="18">
        <v>0.52608796296296301</v>
      </c>
      <c r="V1778" s="19">
        <v>8.8094469999999994E-2</v>
      </c>
      <c r="W1778" s="1" t="s">
        <v>448</v>
      </c>
      <c r="AB1778" t="s">
        <v>86</v>
      </c>
      <c r="AC1778" t="str">
        <f t="shared" si="36"/>
        <v>A2-11SO-A4</v>
      </c>
      <c r="AF1778" t="s">
        <v>252</v>
      </c>
    </row>
    <row r="1779" spans="1:49" x14ac:dyDescent="0.25">
      <c r="A1779">
        <v>75</v>
      </c>
      <c r="B1779" t="s">
        <v>293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6262</v>
      </c>
      <c r="S1779" s="74">
        <v>3.8759999999999999</v>
      </c>
      <c r="U1779" s="18">
        <v>0.52694444444444444</v>
      </c>
      <c r="V1779">
        <v>0.71007730000000002</v>
      </c>
      <c r="W1779" s="1" t="s">
        <v>448</v>
      </c>
      <c r="AB1779" t="s">
        <v>85</v>
      </c>
      <c r="AC1779" t="str">
        <f t="shared" si="36"/>
        <v>A2-11RT-H9</v>
      </c>
      <c r="AF1779" t="s">
        <v>287</v>
      </c>
    </row>
    <row r="1780" spans="1:49" x14ac:dyDescent="0.25">
      <c r="A1780">
        <v>76</v>
      </c>
      <c r="B1780" t="s">
        <v>293</v>
      </c>
      <c r="C1780" t="s">
        <v>608</v>
      </c>
      <c r="G1780" s="1" t="s">
        <v>187</v>
      </c>
      <c r="I1780" s="1" t="s">
        <v>72</v>
      </c>
      <c r="J1780">
        <v>11</v>
      </c>
      <c r="K1780" t="s">
        <v>60</v>
      </c>
      <c r="L1780">
        <v>6262</v>
      </c>
      <c r="W1780" s="1" t="s">
        <v>448</v>
      </c>
    </row>
    <row r="1781" spans="1:49" x14ac:dyDescent="0.25">
      <c r="A1781">
        <v>77</v>
      </c>
      <c r="B1781" t="s">
        <v>293</v>
      </c>
      <c r="C1781" t="s">
        <v>608</v>
      </c>
      <c r="G1781" s="1" t="s">
        <v>187</v>
      </c>
      <c r="I1781" s="1" t="s">
        <v>72</v>
      </c>
      <c r="J1781">
        <v>11</v>
      </c>
      <c r="K1781" t="s">
        <v>60</v>
      </c>
      <c r="L1781">
        <v>6262</v>
      </c>
      <c r="T1781" s="53">
        <v>0.44513888888888892</v>
      </c>
      <c r="U1781" s="18">
        <v>0.52788194444444447</v>
      </c>
      <c r="V1781" s="19">
        <v>1.8548809999999999E-2</v>
      </c>
      <c r="W1781" s="1" t="s">
        <v>448</v>
      </c>
    </row>
    <row r="1782" spans="1:49" x14ac:dyDescent="0.25">
      <c r="A1782">
        <v>51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8.5220000000000002</v>
      </c>
      <c r="T1782" s="53">
        <v>0.44513888888888892</v>
      </c>
      <c r="U1782" s="18">
        <v>0.50546296296296289</v>
      </c>
      <c r="V1782" s="19">
        <v>8.8862750000000004E-2</v>
      </c>
      <c r="W1782" s="1" t="s">
        <v>448</v>
      </c>
      <c r="X1782" s="8">
        <v>43521</v>
      </c>
      <c r="AB1782" t="s">
        <v>86</v>
      </c>
      <c r="AC1782" t="str">
        <f t="shared" ref="AC1782:AC1806" si="37">"A2-11"&amp;AB1782&amp;"-"&amp;AF1782</f>
        <v>A2-11SO-G4</v>
      </c>
      <c r="AD1782" s="8">
        <v>43590</v>
      </c>
      <c r="AE1782" s="84">
        <f>AD1782-X1782</f>
        <v>69</v>
      </c>
      <c r="AF1782" t="s">
        <v>243</v>
      </c>
      <c r="AG1782" t="s">
        <v>956</v>
      </c>
      <c r="AN1782" t="s">
        <v>1765</v>
      </c>
      <c r="AV1782" s="8">
        <v>43590</v>
      </c>
      <c r="AW1782">
        <v>1</v>
      </c>
    </row>
    <row r="1783" spans="1:49" x14ac:dyDescent="0.25">
      <c r="A1783">
        <v>52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U1783" s="26"/>
      <c r="W1783" s="1" t="s">
        <v>448</v>
      </c>
      <c r="Z1783" t="s">
        <v>1026</v>
      </c>
      <c r="AB1783" t="s">
        <v>85</v>
      </c>
      <c r="AC1783" t="str">
        <f t="shared" si="37"/>
        <v>A2-11RT-</v>
      </c>
    </row>
    <row r="1784" spans="1:49" x14ac:dyDescent="0.25">
      <c r="A1784">
        <v>53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2.278</v>
      </c>
      <c r="U1784" s="18">
        <v>0.50767361111111109</v>
      </c>
      <c r="V1784" s="19">
        <v>3.7374539999999998E-2</v>
      </c>
      <c r="W1784" s="1" t="s">
        <v>448</v>
      </c>
      <c r="AB1784" t="s">
        <v>86</v>
      </c>
      <c r="AC1784" t="str">
        <f t="shared" si="37"/>
        <v>A2-11SO-A7</v>
      </c>
      <c r="AF1784" t="s">
        <v>164</v>
      </c>
    </row>
    <row r="1785" spans="1:49" x14ac:dyDescent="0.25">
      <c r="A1785">
        <v>54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7.6459999999999999</v>
      </c>
      <c r="U1785" s="18">
        <v>0.50842592592592595</v>
      </c>
      <c r="V1785" s="19">
        <v>7.4528209999999998E-2</v>
      </c>
      <c r="W1785" s="1" t="s">
        <v>448</v>
      </c>
      <c r="AB1785" t="s">
        <v>85</v>
      </c>
      <c r="AC1785" t="str">
        <f t="shared" si="37"/>
        <v>A2-11RT-D8</v>
      </c>
      <c r="AF1785" t="s">
        <v>170</v>
      </c>
    </row>
    <row r="1786" spans="1:49" x14ac:dyDescent="0.25">
      <c r="A1786">
        <v>55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4.4240000000000004</v>
      </c>
      <c r="U1786" s="18">
        <v>0.50935185185185183</v>
      </c>
      <c r="V1786">
        <v>0.67512269999999996</v>
      </c>
      <c r="W1786" s="1" t="s">
        <v>448</v>
      </c>
      <c r="AB1786" t="s">
        <v>85</v>
      </c>
      <c r="AC1786" t="str">
        <f t="shared" si="37"/>
        <v>A2-11RT-A1</v>
      </c>
      <c r="AD1786" s="8">
        <v>43383</v>
      </c>
      <c r="AE1786" s="84">
        <v>30</v>
      </c>
      <c r="AF1786" t="s">
        <v>247</v>
      </c>
      <c r="AG1786" t="s">
        <v>956</v>
      </c>
      <c r="AI1786">
        <v>1</v>
      </c>
      <c r="AJ1786">
        <v>2</v>
      </c>
      <c r="AK1786" s="53">
        <v>0.47500000000000003</v>
      </c>
      <c r="AL1786" s="8">
        <v>43390</v>
      </c>
      <c r="AM1786" s="53">
        <v>0.83333333333333337</v>
      </c>
      <c r="AO1786">
        <v>7</v>
      </c>
      <c r="AP1786">
        <v>11</v>
      </c>
      <c r="AQ1786" s="8">
        <v>43390</v>
      </c>
      <c r="AR1786" s="53">
        <v>0.83333333333333337</v>
      </c>
      <c r="AS1786" s="8">
        <v>43420</v>
      </c>
      <c r="AT1786" s="53">
        <v>0.83333333333333337</v>
      </c>
      <c r="AV1786" s="8">
        <v>43420</v>
      </c>
      <c r="AW1786">
        <v>0</v>
      </c>
    </row>
    <row r="1787" spans="1:49" x14ac:dyDescent="0.25">
      <c r="A1787">
        <v>56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6.835</v>
      </c>
      <c r="U1787" s="18">
        <v>0.51033564814814814</v>
      </c>
      <c r="V1787">
        <v>7.2163599999999994E-2</v>
      </c>
      <c r="W1787" s="1" t="s">
        <v>448</v>
      </c>
      <c r="AB1787" t="s">
        <v>85</v>
      </c>
      <c r="AC1787" t="str">
        <f t="shared" si="37"/>
        <v>A2-11RT-H7</v>
      </c>
      <c r="AF1787" t="s">
        <v>286</v>
      </c>
    </row>
    <row r="1788" spans="1:49" x14ac:dyDescent="0.25">
      <c r="A1788">
        <v>57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5.4589999999999996</v>
      </c>
      <c r="U1788" s="18">
        <v>0.51118055555555553</v>
      </c>
      <c r="V1788">
        <v>0.78151159999999997</v>
      </c>
      <c r="W1788" s="1" t="s">
        <v>448</v>
      </c>
      <c r="AB1788" t="s">
        <v>86</v>
      </c>
      <c r="AC1788" t="str">
        <f t="shared" si="37"/>
        <v>A2-11SO-H4</v>
      </c>
      <c r="AF1788" t="s">
        <v>140</v>
      </c>
    </row>
    <row r="1789" spans="1:49" x14ac:dyDescent="0.25">
      <c r="A1789">
        <v>58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5.8719999999999999</v>
      </c>
      <c r="U1789" s="18">
        <v>0.5121296296296296</v>
      </c>
      <c r="V1789" s="19">
        <v>1.686211E-2</v>
      </c>
      <c r="W1789" s="1" t="s">
        <v>448</v>
      </c>
      <c r="AB1789" t="s">
        <v>86</v>
      </c>
      <c r="AC1789" t="str">
        <f t="shared" si="37"/>
        <v>A2-11SO-E3</v>
      </c>
      <c r="AF1789" t="s">
        <v>179</v>
      </c>
    </row>
    <row r="1790" spans="1:49" x14ac:dyDescent="0.25">
      <c r="A1790">
        <v>59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5.5540000000000003</v>
      </c>
      <c r="U1790" s="18">
        <v>0.51291666666666669</v>
      </c>
      <c r="V1790">
        <v>0.1374117</v>
      </c>
      <c r="W1790" s="1" t="s">
        <v>448</v>
      </c>
      <c r="AB1790" t="s">
        <v>86</v>
      </c>
      <c r="AC1790" t="str">
        <f t="shared" si="37"/>
        <v>A2-11SO-B3</v>
      </c>
      <c r="AF1790" t="s">
        <v>242</v>
      </c>
    </row>
    <row r="1791" spans="1:49" x14ac:dyDescent="0.25">
      <c r="A1791">
        <v>60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5.6520000000000001</v>
      </c>
      <c r="U1791" s="18">
        <v>0.51377314814814812</v>
      </c>
      <c r="V1791" s="19">
        <v>4.5452840000000001E-2</v>
      </c>
      <c r="W1791" s="1" t="s">
        <v>448</v>
      </c>
      <c r="AB1791" t="s">
        <v>85</v>
      </c>
      <c r="AC1791" t="str">
        <f t="shared" si="37"/>
        <v>A2-11RT-D4</v>
      </c>
      <c r="AF1791" t="s">
        <v>236</v>
      </c>
    </row>
    <row r="1792" spans="1:49" x14ac:dyDescent="0.25">
      <c r="A1792">
        <v>61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4.7110000000000003</v>
      </c>
      <c r="U1792" s="18">
        <v>0.5145601851851852</v>
      </c>
      <c r="V1792">
        <v>5.3324299999999998E-2</v>
      </c>
      <c r="W1792" s="1" t="s">
        <v>448</v>
      </c>
      <c r="X1792" s="8">
        <v>43521</v>
      </c>
      <c r="AB1792" t="s">
        <v>86</v>
      </c>
      <c r="AC1792" t="str">
        <f t="shared" si="37"/>
        <v>A2-11SO-C4</v>
      </c>
      <c r="AD1792" s="8">
        <v>43592</v>
      </c>
      <c r="AE1792" s="84">
        <f>AD1792-X1792</f>
        <v>71</v>
      </c>
      <c r="AF1792" t="s">
        <v>161</v>
      </c>
      <c r="AG1792" t="s">
        <v>956</v>
      </c>
      <c r="AK1792" s="53"/>
      <c r="AM1792" s="53"/>
      <c r="AN1792" t="s">
        <v>1936</v>
      </c>
      <c r="AV1792" s="8">
        <v>43592</v>
      </c>
      <c r="AW1792">
        <v>1</v>
      </c>
    </row>
    <row r="1793" spans="1:49" x14ac:dyDescent="0.25">
      <c r="A1793">
        <v>62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6.7220000000000004</v>
      </c>
      <c r="U1793" s="18">
        <v>0.51556712962962969</v>
      </c>
      <c r="V1793" s="19">
        <v>9.9223350000000002E-2</v>
      </c>
      <c r="W1793" s="1" t="s">
        <v>448</v>
      </c>
      <c r="X1793" s="8">
        <v>43521</v>
      </c>
      <c r="AB1793" t="s">
        <v>86</v>
      </c>
      <c r="AC1793" t="str">
        <f t="shared" si="37"/>
        <v>A2-11SO-G1</v>
      </c>
      <c r="AD1793" s="8">
        <v>43588</v>
      </c>
      <c r="AE1793" s="84">
        <f>AD1793-X1793</f>
        <v>67</v>
      </c>
      <c r="AF1793" t="s">
        <v>290</v>
      </c>
      <c r="AG1793" t="s">
        <v>956</v>
      </c>
      <c r="AN1793" t="s">
        <v>1765</v>
      </c>
      <c r="AV1793" s="8">
        <v>43588</v>
      </c>
      <c r="AW1793">
        <v>1</v>
      </c>
    </row>
    <row r="1794" spans="1:49" x14ac:dyDescent="0.25">
      <c r="A1794">
        <v>63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6.11</v>
      </c>
      <c r="U1794" s="18">
        <v>0.51642361111111112</v>
      </c>
      <c r="V1794" s="19">
        <v>8.7300840000000005E-2</v>
      </c>
      <c r="W1794" s="1" t="s">
        <v>448</v>
      </c>
      <c r="AB1794" t="s">
        <v>86</v>
      </c>
      <c r="AC1794" t="str">
        <f t="shared" si="37"/>
        <v>A2-11SO-G6</v>
      </c>
      <c r="AF1794" t="s">
        <v>235</v>
      </c>
    </row>
    <row r="1795" spans="1:49" x14ac:dyDescent="0.25">
      <c r="A1795">
        <v>64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5.6710000000000003</v>
      </c>
      <c r="U1795" s="18">
        <v>0.51731481481481478</v>
      </c>
      <c r="V1795">
        <v>0.11717959999999999</v>
      </c>
      <c r="W1795" s="1" t="s">
        <v>448</v>
      </c>
      <c r="AB1795" t="s">
        <v>85</v>
      </c>
      <c r="AC1795" t="str">
        <f t="shared" si="37"/>
        <v>A2-11RT-D1</v>
      </c>
      <c r="AF1795" t="s">
        <v>288</v>
      </c>
    </row>
    <row r="1796" spans="1:49" x14ac:dyDescent="0.25">
      <c r="A1796">
        <v>65</v>
      </c>
      <c r="B1796" t="s">
        <v>229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S1796" s="74">
        <v>2.508</v>
      </c>
      <c r="U1796" s="18">
        <v>0.5181365740740741</v>
      </c>
      <c r="V1796" s="19">
        <v>9.211248E-3</v>
      </c>
      <c r="W1796" s="1" t="s">
        <v>448</v>
      </c>
      <c r="AB1796" t="s">
        <v>85</v>
      </c>
      <c r="AC1796" t="str">
        <f t="shared" si="37"/>
        <v>A2-11RT-D6</v>
      </c>
      <c r="AF1796" t="s">
        <v>160</v>
      </c>
    </row>
    <row r="1797" spans="1:49" x14ac:dyDescent="0.25">
      <c r="A1797">
        <v>66</v>
      </c>
      <c r="B1797" t="s">
        <v>229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S1797" s="74">
        <v>6.1040000000000001</v>
      </c>
      <c r="U1797" s="18">
        <v>0.51886574074074077</v>
      </c>
      <c r="V1797" s="19">
        <v>4.3321610000000003E-2</v>
      </c>
      <c r="W1797" s="1" t="s">
        <v>448</v>
      </c>
      <c r="AB1797" t="s">
        <v>85</v>
      </c>
      <c r="AC1797" t="str">
        <f t="shared" si="37"/>
        <v>A2-11RT-F3</v>
      </c>
      <c r="AD1797" s="8">
        <v>43380</v>
      </c>
      <c r="AE1797" s="84">
        <v>27</v>
      </c>
      <c r="AF1797" t="s">
        <v>241</v>
      </c>
      <c r="AG1797" t="s">
        <v>593</v>
      </c>
      <c r="AI1797">
        <v>9</v>
      </c>
      <c r="AJ1797">
        <v>1</v>
      </c>
      <c r="AK1797" s="53">
        <v>0.52430555555555558</v>
      </c>
      <c r="AL1797" s="8">
        <v>43389</v>
      </c>
      <c r="AM1797" s="53">
        <v>0.53819444444444442</v>
      </c>
    </row>
    <row r="1798" spans="1:49" x14ac:dyDescent="0.25">
      <c r="A1798">
        <v>67</v>
      </c>
      <c r="B1798" t="s">
        <v>229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L1798">
        <v>7000</v>
      </c>
      <c r="S1798" s="74">
        <v>1.6679999999999999</v>
      </c>
      <c r="U1798" s="18">
        <v>0.51971064814814816</v>
      </c>
      <c r="V1798" s="19">
        <v>1.068267E-2</v>
      </c>
      <c r="W1798" s="1" t="s">
        <v>448</v>
      </c>
      <c r="AB1798" t="s">
        <v>85</v>
      </c>
      <c r="AC1798" t="str">
        <f t="shared" si="37"/>
        <v>A2-11RT-E11</v>
      </c>
      <c r="AF1798" t="s">
        <v>338</v>
      </c>
    </row>
    <row r="1799" spans="1:49" x14ac:dyDescent="0.25">
      <c r="A1799">
        <v>68</v>
      </c>
      <c r="B1799" t="s">
        <v>229</v>
      </c>
      <c r="C1799" t="s">
        <v>58</v>
      </c>
      <c r="G1799" s="1" t="s">
        <v>187</v>
      </c>
      <c r="I1799" s="1" t="s">
        <v>72</v>
      </c>
      <c r="J1799">
        <v>11</v>
      </c>
      <c r="K1799" t="s">
        <v>60</v>
      </c>
      <c r="L1799">
        <v>7000</v>
      </c>
      <c r="S1799" s="74">
        <v>5.431</v>
      </c>
      <c r="U1799" s="18">
        <v>0.52060185185185182</v>
      </c>
      <c r="V1799" s="19">
        <v>9.208732E-2</v>
      </c>
      <c r="W1799" s="1" t="s">
        <v>448</v>
      </c>
      <c r="AB1799" t="s">
        <v>85</v>
      </c>
      <c r="AC1799" t="str">
        <f t="shared" si="37"/>
        <v>A2-11RT-D11</v>
      </c>
      <c r="AF1799" t="s">
        <v>128</v>
      </c>
    </row>
    <row r="1800" spans="1:49" x14ac:dyDescent="0.25">
      <c r="A1800">
        <v>69</v>
      </c>
      <c r="B1800" t="s">
        <v>229</v>
      </c>
      <c r="C1800" t="s">
        <v>58</v>
      </c>
      <c r="G1800" s="1" t="s">
        <v>187</v>
      </c>
      <c r="I1800" s="1" t="s">
        <v>72</v>
      </c>
      <c r="J1800">
        <v>11</v>
      </c>
      <c r="K1800" t="s">
        <v>60</v>
      </c>
      <c r="L1800">
        <v>7000</v>
      </c>
      <c r="S1800" s="74">
        <v>5.1980000000000004</v>
      </c>
      <c r="U1800" s="18">
        <v>0.52149305555555558</v>
      </c>
      <c r="V1800">
        <v>3.8501399999999998E-2</v>
      </c>
      <c r="W1800" s="1" t="s">
        <v>448</v>
      </c>
      <c r="AB1800" t="s">
        <v>85</v>
      </c>
      <c r="AC1800" t="str">
        <f t="shared" si="37"/>
        <v>A2-11RT-D2</v>
      </c>
      <c r="AF1800" t="s">
        <v>172</v>
      </c>
    </row>
    <row r="1801" spans="1:49" x14ac:dyDescent="0.25">
      <c r="A1801">
        <v>70</v>
      </c>
      <c r="B1801" t="s">
        <v>229</v>
      </c>
      <c r="C1801" t="s">
        <v>58</v>
      </c>
      <c r="G1801" s="1" t="s">
        <v>187</v>
      </c>
      <c r="I1801" s="1" t="s">
        <v>72</v>
      </c>
      <c r="J1801">
        <v>11</v>
      </c>
      <c r="K1801" t="s">
        <v>60</v>
      </c>
      <c r="L1801">
        <v>7000</v>
      </c>
      <c r="S1801" s="74">
        <v>5.27</v>
      </c>
      <c r="U1801" s="18">
        <v>0.52216435185185184</v>
      </c>
      <c r="V1801">
        <v>9.9991800000000006E-2</v>
      </c>
      <c r="W1801" s="1" t="s">
        <v>448</v>
      </c>
      <c r="AB1801" t="s">
        <v>85</v>
      </c>
      <c r="AC1801" t="str">
        <f t="shared" si="37"/>
        <v>A2-11RT-E5</v>
      </c>
      <c r="AF1801" t="s">
        <v>305</v>
      </c>
    </row>
    <row r="1802" spans="1:49" x14ac:dyDescent="0.25">
      <c r="A1802">
        <v>71</v>
      </c>
      <c r="B1802" t="s">
        <v>229</v>
      </c>
      <c r="C1802" t="s">
        <v>58</v>
      </c>
      <c r="G1802" s="1" t="s">
        <v>187</v>
      </c>
      <c r="I1802" s="1" t="s">
        <v>72</v>
      </c>
      <c r="J1802">
        <v>11</v>
      </c>
      <c r="K1802" t="s">
        <v>60</v>
      </c>
      <c r="L1802">
        <v>7000</v>
      </c>
      <c r="S1802" s="74">
        <v>6.1120000000000001</v>
      </c>
      <c r="U1802" s="18">
        <v>0.52312499999999995</v>
      </c>
      <c r="V1802">
        <v>0.85968219999999995</v>
      </c>
      <c r="W1802" s="1" t="s">
        <v>448</v>
      </c>
      <c r="AB1802" t="s">
        <v>86</v>
      </c>
      <c r="AC1802" t="str">
        <f t="shared" si="37"/>
        <v>A2-11SO-D12</v>
      </c>
      <c r="AF1802" t="s">
        <v>162</v>
      </c>
    </row>
    <row r="1803" spans="1:49" x14ac:dyDescent="0.25">
      <c r="A1803">
        <v>72</v>
      </c>
      <c r="B1803" t="s">
        <v>229</v>
      </c>
      <c r="C1803" t="s">
        <v>58</v>
      </c>
      <c r="G1803" s="1" t="s">
        <v>187</v>
      </c>
      <c r="I1803" s="1" t="s">
        <v>72</v>
      </c>
      <c r="J1803">
        <v>11</v>
      </c>
      <c r="K1803" t="s">
        <v>60</v>
      </c>
      <c r="L1803">
        <v>7000</v>
      </c>
      <c r="S1803" s="74">
        <v>5.5309999999999997</v>
      </c>
      <c r="U1803" s="18">
        <v>0.52415509259259252</v>
      </c>
      <c r="V1803">
        <v>0.67961669999999996</v>
      </c>
      <c r="W1803" s="1" t="s">
        <v>448</v>
      </c>
      <c r="AB1803" t="s">
        <v>85</v>
      </c>
      <c r="AC1803" t="str">
        <f t="shared" si="37"/>
        <v>A2-11RT-B6</v>
      </c>
      <c r="AF1803" t="s">
        <v>130</v>
      </c>
    </row>
    <row r="1804" spans="1:49" x14ac:dyDescent="0.25">
      <c r="A1804">
        <v>73</v>
      </c>
      <c r="B1804" t="s">
        <v>229</v>
      </c>
      <c r="C1804" t="s">
        <v>58</v>
      </c>
      <c r="G1804" s="1" t="s">
        <v>187</v>
      </c>
      <c r="I1804" s="1" t="s">
        <v>72</v>
      </c>
      <c r="J1804">
        <v>11</v>
      </c>
      <c r="K1804" t="s">
        <v>60</v>
      </c>
      <c r="L1804">
        <v>7000</v>
      </c>
      <c r="S1804" s="74">
        <v>6.87</v>
      </c>
      <c r="U1804" s="18">
        <v>0.52511574074074074</v>
      </c>
      <c r="V1804">
        <v>1.0233239999999999</v>
      </c>
      <c r="W1804" s="1" t="s">
        <v>448</v>
      </c>
      <c r="AB1804" t="s">
        <v>86</v>
      </c>
      <c r="AC1804" t="str">
        <f t="shared" si="37"/>
        <v>A2-11SO-C1</v>
      </c>
      <c r="AF1804" t="s">
        <v>146</v>
      </c>
    </row>
    <row r="1805" spans="1:49" x14ac:dyDescent="0.25">
      <c r="A1805">
        <v>74</v>
      </c>
      <c r="B1805" t="s">
        <v>229</v>
      </c>
      <c r="C1805" t="s">
        <v>58</v>
      </c>
      <c r="G1805" s="1" t="s">
        <v>187</v>
      </c>
      <c r="I1805" s="1" t="s">
        <v>72</v>
      </c>
      <c r="J1805">
        <v>11</v>
      </c>
      <c r="K1805" t="s">
        <v>60</v>
      </c>
      <c r="L1805">
        <v>7000</v>
      </c>
      <c r="S1805" s="74">
        <v>6.5049999999999999</v>
      </c>
      <c r="U1805" s="26">
        <v>1.0260879629629629</v>
      </c>
      <c r="V1805" s="19">
        <v>4.7963190000000003E-2</v>
      </c>
      <c r="W1805" s="1" t="s">
        <v>448</v>
      </c>
      <c r="AB1805" t="s">
        <v>85</v>
      </c>
      <c r="AC1805" t="str">
        <f t="shared" si="37"/>
        <v>A2-11RT-C12</v>
      </c>
      <c r="AF1805" t="s">
        <v>303</v>
      </c>
    </row>
    <row r="1806" spans="1:49" x14ac:dyDescent="0.25">
      <c r="A1806">
        <v>75</v>
      </c>
      <c r="B1806" t="s">
        <v>229</v>
      </c>
      <c r="C1806" t="s">
        <v>58</v>
      </c>
      <c r="G1806" s="1" t="s">
        <v>187</v>
      </c>
      <c r="I1806" s="1" t="s">
        <v>72</v>
      </c>
      <c r="J1806">
        <v>11</v>
      </c>
      <c r="K1806" t="s">
        <v>60</v>
      </c>
      <c r="L1806">
        <v>7000</v>
      </c>
      <c r="S1806" s="74">
        <v>7.8369999999999997</v>
      </c>
      <c r="U1806" s="18">
        <v>0.52694444444444444</v>
      </c>
      <c r="V1806">
        <v>0.1075064</v>
      </c>
      <c r="W1806" s="1" t="s">
        <v>448</v>
      </c>
      <c r="AB1806" t="s">
        <v>85</v>
      </c>
      <c r="AC1806" t="str">
        <f t="shared" si="37"/>
        <v>A2-11RT-F9</v>
      </c>
      <c r="AD1806" s="8">
        <v>43411</v>
      </c>
      <c r="AE1806" s="83">
        <f>AD1806-I1806</f>
        <v>58</v>
      </c>
      <c r="AF1806" t="s">
        <v>240</v>
      </c>
      <c r="AG1806" t="s">
        <v>956</v>
      </c>
      <c r="AH1806" s="8">
        <v>43411</v>
      </c>
      <c r="AI1806">
        <v>25</v>
      </c>
      <c r="AJ1806">
        <v>2</v>
      </c>
      <c r="AK1806" s="53">
        <v>0.54791666666666672</v>
      </c>
      <c r="AL1806" s="8">
        <v>43421</v>
      </c>
      <c r="AM1806" s="53">
        <v>0.84722222222222221</v>
      </c>
      <c r="AO1806">
        <v>6</v>
      </c>
      <c r="AP1806">
        <v>12</v>
      </c>
      <c r="AQ1806" s="8">
        <v>43421</v>
      </c>
      <c r="AR1806" s="53">
        <v>0.84722222222222221</v>
      </c>
      <c r="AS1806" s="8">
        <v>43468</v>
      </c>
      <c r="AT1806" s="53">
        <v>0.83333333333333337</v>
      </c>
      <c r="AV1806" s="8">
        <v>43468</v>
      </c>
      <c r="AW1806">
        <v>0</v>
      </c>
    </row>
    <row r="1807" spans="1:49" x14ac:dyDescent="0.25">
      <c r="A1807">
        <v>76</v>
      </c>
      <c r="B1807" t="s">
        <v>229</v>
      </c>
      <c r="C1807" t="s">
        <v>608</v>
      </c>
      <c r="G1807" s="1" t="s">
        <v>187</v>
      </c>
      <c r="I1807" s="1" t="s">
        <v>72</v>
      </c>
      <c r="J1807">
        <v>11</v>
      </c>
      <c r="K1807" t="s">
        <v>60</v>
      </c>
      <c r="L1807">
        <v>7000</v>
      </c>
      <c r="U1807" s="18">
        <v>0.52788194444444447</v>
      </c>
      <c r="V1807" s="19">
        <v>5.0733009999999997E-3</v>
      </c>
      <c r="W1807" s="1" t="s">
        <v>448</v>
      </c>
    </row>
    <row r="1808" spans="1:49" x14ac:dyDescent="0.25">
      <c r="A1808">
        <v>77</v>
      </c>
      <c r="B1808" t="s">
        <v>229</v>
      </c>
      <c r="C1808" t="s">
        <v>608</v>
      </c>
      <c r="G1808" s="1" t="s">
        <v>187</v>
      </c>
      <c r="I1808" s="1" t="s">
        <v>72</v>
      </c>
      <c r="J1808">
        <v>11</v>
      </c>
      <c r="K1808" t="s">
        <v>60</v>
      </c>
      <c r="L1808">
        <v>7000</v>
      </c>
      <c r="T1808" s="53">
        <v>0.45</v>
      </c>
      <c r="U1808" s="18">
        <v>0.52847222222222223</v>
      </c>
      <c r="V1808" s="19">
        <v>5.8903970000000003E-3</v>
      </c>
      <c r="W1808" s="1" t="s">
        <v>448</v>
      </c>
    </row>
    <row r="1809" spans="1:49" x14ac:dyDescent="0.25">
      <c r="A1809">
        <v>78</v>
      </c>
      <c r="C1809" t="s">
        <v>58</v>
      </c>
      <c r="G1809" s="1" t="s">
        <v>187</v>
      </c>
      <c r="I1809" s="1" t="s">
        <v>72</v>
      </c>
      <c r="J1809">
        <v>11</v>
      </c>
      <c r="K1809" t="s">
        <v>60</v>
      </c>
      <c r="T1809" s="53"/>
      <c r="U1809" s="18"/>
      <c r="V1809" s="19"/>
      <c r="W1809" s="1" t="s">
        <v>448</v>
      </c>
      <c r="AB1809" t="s">
        <v>85</v>
      </c>
      <c r="AC1809" t="s">
        <v>1787</v>
      </c>
      <c r="AD1809" s="8">
        <v>43415</v>
      </c>
      <c r="AE1809" s="83">
        <f>AD1809-I1809</f>
        <v>62</v>
      </c>
      <c r="AF1809" t="s">
        <v>155</v>
      </c>
      <c r="AG1809" t="s">
        <v>956</v>
      </c>
      <c r="AH1809" s="8">
        <v>43415</v>
      </c>
      <c r="AI1809">
        <v>29</v>
      </c>
      <c r="AJ1809">
        <v>1</v>
      </c>
      <c r="AK1809" s="53">
        <v>0.52430555555555558</v>
      </c>
      <c r="AL1809" s="8">
        <v>43430</v>
      </c>
      <c r="AM1809" s="53">
        <v>0.85416666666666663</v>
      </c>
      <c r="AO1809">
        <v>6</v>
      </c>
      <c r="AP1809">
        <v>22</v>
      </c>
      <c r="AQ1809" s="8">
        <v>43430</v>
      </c>
      <c r="AR1809" s="53">
        <v>0.85416666666666663</v>
      </c>
      <c r="AS1809" s="8">
        <v>43523</v>
      </c>
      <c r="AT1809" s="53">
        <v>0.875</v>
      </c>
      <c r="AV1809" s="8">
        <v>43523</v>
      </c>
      <c r="AW1809">
        <v>0</v>
      </c>
    </row>
    <row r="1810" spans="1:49" x14ac:dyDescent="0.25">
      <c r="A1810">
        <v>51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3.649</v>
      </c>
      <c r="T1810" s="53">
        <v>0.64374999999999993</v>
      </c>
      <c r="U1810" s="18">
        <v>0.4400810185185185</v>
      </c>
      <c r="V1810">
        <v>0.65637489999999998</v>
      </c>
      <c r="W1810" s="1" t="s">
        <v>449</v>
      </c>
      <c r="AB1810" t="s">
        <v>85</v>
      </c>
      <c r="AC1810" t="str">
        <f t="shared" ref="AC1810:AC1834" si="38">"A2-12"&amp;AB1810&amp;"-"&amp;AF1810</f>
        <v>A2-12RT-B7</v>
      </c>
      <c r="AD1810" s="8">
        <v>43388</v>
      </c>
      <c r="AE1810" s="84">
        <v>34</v>
      </c>
      <c r="AF1810" t="s">
        <v>177</v>
      </c>
      <c r="AG1810" t="s">
        <v>956</v>
      </c>
      <c r="AI1810">
        <v>3</v>
      </c>
      <c r="AJ1810">
        <v>2</v>
      </c>
      <c r="AK1810" s="53">
        <v>0.60069444444444442</v>
      </c>
      <c r="AL1810" s="8">
        <v>43397</v>
      </c>
      <c r="AM1810" s="53">
        <v>0.79166666666666663</v>
      </c>
      <c r="AN1810" t="s">
        <v>1129</v>
      </c>
      <c r="AV1810" s="8">
        <v>43397</v>
      </c>
      <c r="AW1810">
        <v>1</v>
      </c>
    </row>
    <row r="1811" spans="1:49" x14ac:dyDescent="0.25">
      <c r="A1811">
        <v>52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6.5830000000000002</v>
      </c>
      <c r="U1811" s="18">
        <v>0.4410648148148148</v>
      </c>
      <c r="V1811">
        <v>0.87041500000000005</v>
      </c>
      <c r="W1811" s="1" t="s">
        <v>449</v>
      </c>
      <c r="AB1811" t="s">
        <v>85</v>
      </c>
      <c r="AC1811" t="str">
        <f t="shared" si="38"/>
        <v>A2-12RT-D4</v>
      </c>
      <c r="AF1811" t="s">
        <v>236</v>
      </c>
    </row>
    <row r="1812" spans="1:49" x14ac:dyDescent="0.25">
      <c r="A1812">
        <v>53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5.133</v>
      </c>
      <c r="U1812" s="18">
        <v>0.4419907407407408</v>
      </c>
      <c r="V1812" s="19">
        <v>6.1517120000000002E-2</v>
      </c>
      <c r="W1812" s="1" t="s">
        <v>449</v>
      </c>
      <c r="X1812" s="8">
        <v>43522</v>
      </c>
      <c r="AB1812" t="s">
        <v>86</v>
      </c>
      <c r="AC1812" t="str">
        <f t="shared" si="38"/>
        <v>A2-12SO-G9</v>
      </c>
      <c r="AD1812" s="8">
        <v>43592</v>
      </c>
      <c r="AE1812" s="84">
        <f>AD1812-X1812</f>
        <v>70</v>
      </c>
      <c r="AF1812" t="s">
        <v>159</v>
      </c>
      <c r="AG1812" t="s">
        <v>956</v>
      </c>
      <c r="AN1812" t="s">
        <v>1765</v>
      </c>
      <c r="AV1812" s="8">
        <v>43592</v>
      </c>
      <c r="AW1812">
        <v>1</v>
      </c>
    </row>
    <row r="1813" spans="1:49" x14ac:dyDescent="0.25">
      <c r="A1813">
        <v>54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9.2370000000000001</v>
      </c>
      <c r="U1813" s="18">
        <v>0.44271990740740735</v>
      </c>
      <c r="V1813">
        <v>0.15729760000000001</v>
      </c>
      <c r="W1813" s="1" t="s">
        <v>449</v>
      </c>
      <c r="AB1813" t="s">
        <v>85</v>
      </c>
      <c r="AC1813" t="str">
        <f t="shared" si="38"/>
        <v>A2-12RT-C9</v>
      </c>
      <c r="AF1813" t="s">
        <v>176</v>
      </c>
    </row>
    <row r="1814" spans="1:49" x14ac:dyDescent="0.25">
      <c r="A1814">
        <v>55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4.6180000000000003</v>
      </c>
      <c r="U1814" s="18">
        <v>0.44351851851851848</v>
      </c>
      <c r="V1814">
        <v>0.86883840000000001</v>
      </c>
      <c r="W1814" s="1" t="s">
        <v>449</v>
      </c>
      <c r="AB1814" t="s">
        <v>85</v>
      </c>
      <c r="AC1814" t="str">
        <f t="shared" si="38"/>
        <v>A2-12RT-A12</v>
      </c>
      <c r="AD1814" s="8">
        <v>43385</v>
      </c>
      <c r="AE1814" s="84">
        <v>31</v>
      </c>
      <c r="AF1814" t="s">
        <v>284</v>
      </c>
      <c r="AG1814" t="s">
        <v>956</v>
      </c>
      <c r="AI1814">
        <v>23</v>
      </c>
      <c r="AJ1814">
        <v>2</v>
      </c>
      <c r="AK1814" s="53">
        <v>0.49305555555555558</v>
      </c>
      <c r="AL1814" s="8">
        <v>43391</v>
      </c>
      <c r="AM1814" s="53">
        <v>0.81944444444444453</v>
      </c>
      <c r="AN1814" t="s">
        <v>1640</v>
      </c>
      <c r="AV1814" s="8">
        <v>43391</v>
      </c>
      <c r="AW1814">
        <v>0</v>
      </c>
    </row>
    <row r="1815" spans="1:49" x14ac:dyDescent="0.25">
      <c r="A1815">
        <v>56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4.7450000000000001</v>
      </c>
      <c r="U1815" s="18">
        <v>0.44443287037037038</v>
      </c>
      <c r="V1815">
        <v>0.7127407</v>
      </c>
      <c r="W1815" s="1" t="s">
        <v>449</v>
      </c>
      <c r="AB1815" t="s">
        <v>86</v>
      </c>
      <c r="AC1815" t="str">
        <f t="shared" si="38"/>
        <v>A2-12SO-H11</v>
      </c>
      <c r="AF1815" t="s">
        <v>141</v>
      </c>
    </row>
    <row r="1816" spans="1:49" x14ac:dyDescent="0.25">
      <c r="A1816">
        <v>57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8.8379999999999992</v>
      </c>
      <c r="U1816" s="18">
        <v>0.44535879629629632</v>
      </c>
      <c r="V1816">
        <v>0.1691793</v>
      </c>
      <c r="W1816" s="1" t="s">
        <v>449</v>
      </c>
      <c r="AB1816" t="s">
        <v>85</v>
      </c>
      <c r="AC1816" t="str">
        <f t="shared" si="38"/>
        <v>A2-12RT-A6</v>
      </c>
      <c r="AF1816" t="s">
        <v>244</v>
      </c>
    </row>
    <row r="1817" spans="1:49" x14ac:dyDescent="0.25">
      <c r="A1817">
        <v>58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7.5010000000000003</v>
      </c>
      <c r="U1817" s="18">
        <v>0.44615740740740745</v>
      </c>
      <c r="V1817">
        <v>0.14830679999999999</v>
      </c>
      <c r="W1817" s="1" t="s">
        <v>449</v>
      </c>
      <c r="AB1817" t="s">
        <v>85</v>
      </c>
      <c r="AC1817" t="str">
        <f t="shared" si="38"/>
        <v>A2-12RT-D7</v>
      </c>
      <c r="AF1817" t="s">
        <v>285</v>
      </c>
    </row>
    <row r="1818" spans="1:49" x14ac:dyDescent="0.25">
      <c r="A1818">
        <v>59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4.7549999999999999</v>
      </c>
      <c r="U1818" s="18">
        <v>0.44725694444444447</v>
      </c>
      <c r="V1818">
        <v>0.87908940000000002</v>
      </c>
      <c r="W1818" s="1" t="s">
        <v>449</v>
      </c>
      <c r="AB1818" t="s">
        <v>85</v>
      </c>
      <c r="AC1818" t="str">
        <f t="shared" si="38"/>
        <v>A2-12RT-C1</v>
      </c>
      <c r="AD1818" s="8">
        <v>43385</v>
      </c>
      <c r="AE1818" s="84">
        <v>31</v>
      </c>
      <c r="AF1818" t="s">
        <v>146</v>
      </c>
      <c r="AG1818" t="s">
        <v>956</v>
      </c>
      <c r="AI1818">
        <v>26</v>
      </c>
      <c r="AJ1818">
        <v>2</v>
      </c>
      <c r="AK1818" s="53">
        <v>0.49305555555555558</v>
      </c>
      <c r="AL1818" s="8">
        <v>43391</v>
      </c>
      <c r="AM1818" s="53">
        <v>0.81944444444444453</v>
      </c>
      <c r="AV1818" s="8">
        <v>43391</v>
      </c>
      <c r="AW1818">
        <v>0</v>
      </c>
    </row>
    <row r="1819" spans="1:49" x14ac:dyDescent="0.25">
      <c r="A1819">
        <v>60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6.26</v>
      </c>
      <c r="U1819" s="18">
        <v>0.44821759259259258</v>
      </c>
      <c r="V1819" s="19">
        <v>7.1905670000000005E-2</v>
      </c>
      <c r="W1819" s="1" t="s">
        <v>449</v>
      </c>
      <c r="AB1819" t="s">
        <v>85</v>
      </c>
      <c r="AC1819" t="str">
        <f t="shared" si="38"/>
        <v>A2-12RT-F7</v>
      </c>
      <c r="AF1819" t="s">
        <v>171</v>
      </c>
    </row>
    <row r="1820" spans="1:49" x14ac:dyDescent="0.25">
      <c r="A1820">
        <v>61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5.8040000000000003</v>
      </c>
      <c r="U1820" s="18">
        <v>0.4491087962962963</v>
      </c>
      <c r="V1820" s="19">
        <v>5.9134079999999999E-2</v>
      </c>
      <c r="W1820" s="1" t="s">
        <v>449</v>
      </c>
      <c r="AB1820" t="s">
        <v>85</v>
      </c>
      <c r="AC1820" t="str">
        <f t="shared" si="38"/>
        <v>A2-12RT-B6</v>
      </c>
      <c r="AD1820" s="8">
        <v>43417</v>
      </c>
      <c r="AE1820" s="83">
        <f>AD1820-I1820</f>
        <v>63</v>
      </c>
      <c r="AF1820" t="s">
        <v>130</v>
      </c>
      <c r="AG1820" t="s">
        <v>956</v>
      </c>
      <c r="AH1820" s="8">
        <v>43418</v>
      </c>
      <c r="AI1820">
        <v>1</v>
      </c>
      <c r="AJ1820">
        <v>1</v>
      </c>
      <c r="AK1820" s="53">
        <v>0.50694444444444442</v>
      </c>
      <c r="AL1820" s="8">
        <v>43430</v>
      </c>
      <c r="AM1820" s="53">
        <v>0.85416666666666663</v>
      </c>
      <c r="AO1820">
        <v>4</v>
      </c>
      <c r="AP1820">
        <v>26</v>
      </c>
      <c r="AQ1820" s="8">
        <v>43430</v>
      </c>
      <c r="AR1820" s="53">
        <v>0.86111111111111116</v>
      </c>
      <c r="AS1820" s="8">
        <v>43523</v>
      </c>
      <c r="AT1820" s="53">
        <v>0.875</v>
      </c>
      <c r="AV1820" s="8">
        <v>43523</v>
      </c>
      <c r="AW1820">
        <v>0</v>
      </c>
    </row>
    <row r="1821" spans="1:49" x14ac:dyDescent="0.25">
      <c r="A1821">
        <v>62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2.6970000000000001</v>
      </c>
      <c r="U1821" s="18">
        <v>0.4498611111111111</v>
      </c>
      <c r="V1821" s="19">
        <v>1.805114E-2</v>
      </c>
      <c r="W1821" s="1" t="s">
        <v>449</v>
      </c>
      <c r="AB1821" t="s">
        <v>86</v>
      </c>
      <c r="AC1821" t="str">
        <f t="shared" si="38"/>
        <v>A2-12SO-E6</v>
      </c>
      <c r="AF1821" t="s">
        <v>156</v>
      </c>
    </row>
    <row r="1822" spans="1:49" x14ac:dyDescent="0.25">
      <c r="A1822">
        <v>63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6.0780000000000003</v>
      </c>
      <c r="U1822" s="18">
        <v>0.4508449074074074</v>
      </c>
      <c r="V1822" s="19">
        <v>6.5999050000000004E-2</v>
      </c>
      <c r="W1822" s="1" t="s">
        <v>449</v>
      </c>
      <c r="X1822" s="8">
        <v>43522</v>
      </c>
      <c r="AB1822" t="s">
        <v>86</v>
      </c>
      <c r="AC1822" t="str">
        <f t="shared" si="38"/>
        <v>A2-12SO-H12</v>
      </c>
      <c r="AD1822" s="8">
        <v>43594</v>
      </c>
      <c r="AE1822" s="84">
        <f>AD1822-X1822</f>
        <v>72</v>
      </c>
      <c r="AF1822" t="s">
        <v>153</v>
      </c>
      <c r="AG1822" t="s">
        <v>956</v>
      </c>
      <c r="AN1822" t="s">
        <v>1765</v>
      </c>
      <c r="AV1822" s="8">
        <v>43594</v>
      </c>
      <c r="AW1822">
        <v>1</v>
      </c>
    </row>
    <row r="1823" spans="1:49" x14ac:dyDescent="0.25">
      <c r="A1823">
        <v>64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6.2160000000000002</v>
      </c>
      <c r="U1823" s="18">
        <v>0.45165509259259262</v>
      </c>
      <c r="V1823" s="19">
        <v>9.8548590000000005E-2</v>
      </c>
      <c r="W1823" s="1" t="s">
        <v>449</v>
      </c>
      <c r="AB1823" t="s">
        <v>86</v>
      </c>
      <c r="AC1823" t="str">
        <f t="shared" si="38"/>
        <v>A2-12SO-E10</v>
      </c>
      <c r="AF1823" t="s">
        <v>248</v>
      </c>
    </row>
    <row r="1824" spans="1:49" x14ac:dyDescent="0.25">
      <c r="A1824">
        <v>65</v>
      </c>
      <c r="B1824" t="s">
        <v>293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S1824" s="74">
        <v>8.4250000000000007</v>
      </c>
      <c r="U1824" s="18">
        <v>0.45238425925925929</v>
      </c>
      <c r="V1824">
        <v>0.1144259</v>
      </c>
      <c r="W1824" s="1" t="s">
        <v>449</v>
      </c>
      <c r="AB1824" t="s">
        <v>85</v>
      </c>
      <c r="AC1824" t="str">
        <f t="shared" si="38"/>
        <v>A2-12RT-G4</v>
      </c>
      <c r="AF1824" t="s">
        <v>243</v>
      </c>
    </row>
    <row r="1825" spans="1:49" x14ac:dyDescent="0.25">
      <c r="A1825">
        <v>66</v>
      </c>
      <c r="B1825" t="s">
        <v>293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S1825" s="74">
        <v>6.7359999999999998</v>
      </c>
      <c r="U1825" s="18">
        <v>0.45340277777777777</v>
      </c>
      <c r="V1825">
        <v>1.2071149999999999</v>
      </c>
      <c r="W1825" s="1" t="s">
        <v>449</v>
      </c>
      <c r="AB1825" t="s">
        <v>86</v>
      </c>
      <c r="AC1825" t="str">
        <f t="shared" si="38"/>
        <v>A2-12SO-F5</v>
      </c>
      <c r="AF1825" t="s">
        <v>250</v>
      </c>
    </row>
    <row r="1826" spans="1:49" x14ac:dyDescent="0.25">
      <c r="A1826">
        <v>67</v>
      </c>
      <c r="B1826" t="s">
        <v>293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6262</v>
      </c>
      <c r="S1826" s="74">
        <v>5.3710000000000004</v>
      </c>
      <c r="U1826" s="18">
        <v>0.45449074074074075</v>
      </c>
      <c r="V1826">
        <v>0.84657320000000003</v>
      </c>
      <c r="W1826" s="1" t="s">
        <v>449</v>
      </c>
      <c r="AB1826" t="s">
        <v>85</v>
      </c>
      <c r="AC1826" t="str">
        <f t="shared" si="38"/>
        <v>A2-12RT-G5</v>
      </c>
      <c r="AD1826" s="8">
        <v>43385</v>
      </c>
      <c r="AE1826" s="84">
        <v>31</v>
      </c>
      <c r="AF1826" t="s">
        <v>337</v>
      </c>
      <c r="AG1826" t="s">
        <v>956</v>
      </c>
      <c r="AI1826">
        <v>30</v>
      </c>
      <c r="AJ1826">
        <v>2</v>
      </c>
      <c r="AK1826" s="53">
        <v>0.49305555555555558</v>
      </c>
      <c r="AL1826" s="8">
        <v>43389</v>
      </c>
      <c r="AM1826" s="53">
        <v>0.53819444444444442</v>
      </c>
    </row>
    <row r="1827" spans="1:49" x14ac:dyDescent="0.25">
      <c r="A1827">
        <v>68</v>
      </c>
      <c r="B1827" t="s">
        <v>293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6262</v>
      </c>
      <c r="S1827" s="74">
        <v>6.0209999999999999</v>
      </c>
      <c r="U1827" s="18">
        <v>0.4554050925925926</v>
      </c>
      <c r="V1827">
        <v>0.17795810000000001</v>
      </c>
      <c r="W1827" s="1" t="s">
        <v>449</v>
      </c>
      <c r="AB1827" t="s">
        <v>86</v>
      </c>
      <c r="AC1827" t="str">
        <f t="shared" si="38"/>
        <v>A2-12SO-H1</v>
      </c>
      <c r="AF1827" t="s">
        <v>239</v>
      </c>
    </row>
    <row r="1828" spans="1:49" x14ac:dyDescent="0.25">
      <c r="A1828">
        <v>69</v>
      </c>
      <c r="B1828" t="s">
        <v>293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6262</v>
      </c>
      <c r="S1828" s="74">
        <v>5.9829999999999997</v>
      </c>
      <c r="U1828" s="18">
        <v>0.45650462962962962</v>
      </c>
      <c r="V1828">
        <v>0.86367689999999997</v>
      </c>
      <c r="W1828" s="1" t="s">
        <v>449</v>
      </c>
      <c r="AB1828" t="s">
        <v>85</v>
      </c>
      <c r="AC1828" t="str">
        <f t="shared" si="38"/>
        <v>A2-12RT-G7</v>
      </c>
      <c r="AD1828" s="8">
        <v>43385</v>
      </c>
      <c r="AE1828" s="84">
        <v>31</v>
      </c>
      <c r="AF1828" t="s">
        <v>136</v>
      </c>
      <c r="AG1828" t="s">
        <v>956</v>
      </c>
      <c r="AI1828">
        <v>17</v>
      </c>
      <c r="AJ1828">
        <v>2</v>
      </c>
      <c r="AK1828" s="53">
        <v>0.49305555555555558</v>
      </c>
      <c r="AL1828" s="8">
        <v>43391</v>
      </c>
      <c r="AM1828" s="53">
        <v>0.82638888888888884</v>
      </c>
      <c r="AO1828">
        <v>7</v>
      </c>
      <c r="AP1828">
        <v>27</v>
      </c>
      <c r="AQ1828" s="8">
        <v>43391</v>
      </c>
      <c r="AR1828" s="53">
        <v>0.82638888888888884</v>
      </c>
      <c r="AS1828" s="8">
        <v>43468</v>
      </c>
      <c r="AT1828" s="53">
        <v>0.83333333333333337</v>
      </c>
      <c r="AV1828" s="8">
        <v>43468</v>
      </c>
      <c r="AW1828">
        <v>0</v>
      </c>
    </row>
    <row r="1829" spans="1:49" x14ac:dyDescent="0.25">
      <c r="A1829">
        <v>70</v>
      </c>
      <c r="B1829" t="s">
        <v>293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6262</v>
      </c>
      <c r="S1829" s="74">
        <v>5.5709999999999997</v>
      </c>
      <c r="U1829" s="18">
        <v>0.45740740740740743</v>
      </c>
      <c r="V1829">
        <v>0.24387</v>
      </c>
      <c r="W1829" s="1" t="s">
        <v>449</v>
      </c>
      <c r="AB1829" t="s">
        <v>86</v>
      </c>
      <c r="AC1829" t="str">
        <f t="shared" si="38"/>
        <v>A2-12SO-E2</v>
      </c>
      <c r="AF1829" t="s">
        <v>178</v>
      </c>
    </row>
    <row r="1830" spans="1:49" x14ac:dyDescent="0.25">
      <c r="A1830">
        <v>71</v>
      </c>
      <c r="B1830" t="s">
        <v>293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6262</v>
      </c>
      <c r="S1830" s="74">
        <v>4.9009999999999998</v>
      </c>
      <c r="U1830" s="18">
        <v>0.45837962962962964</v>
      </c>
      <c r="V1830">
        <v>0.71372590000000002</v>
      </c>
      <c r="W1830" s="1" t="s">
        <v>449</v>
      </c>
      <c r="AB1830" t="s">
        <v>86</v>
      </c>
      <c r="AC1830" t="str">
        <f t="shared" si="38"/>
        <v>A2-12SO-E4</v>
      </c>
      <c r="AF1830" t="s">
        <v>304</v>
      </c>
    </row>
    <row r="1831" spans="1:49" x14ac:dyDescent="0.25">
      <c r="A1831">
        <v>72</v>
      </c>
      <c r="B1831" t="s">
        <v>293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6262</v>
      </c>
      <c r="S1831" s="74">
        <v>5.6130000000000004</v>
      </c>
      <c r="U1831" s="18">
        <v>0.45928240740740739</v>
      </c>
      <c r="V1831" s="19">
        <v>7.4885259999999995E-2</v>
      </c>
      <c r="W1831" s="1" t="s">
        <v>449</v>
      </c>
      <c r="X1831" s="8">
        <v>43522</v>
      </c>
      <c r="AB1831" t="s">
        <v>86</v>
      </c>
      <c r="AC1831" t="str">
        <f t="shared" si="38"/>
        <v>A2-12SO-H5</v>
      </c>
      <c r="AD1831" s="8">
        <v>43598</v>
      </c>
      <c r="AE1831" s="84">
        <v>76</v>
      </c>
      <c r="AF1831" t="s">
        <v>145</v>
      </c>
      <c r="AG1831" t="s">
        <v>956</v>
      </c>
      <c r="AN1831" t="s">
        <v>1765</v>
      </c>
      <c r="AV1831" s="8">
        <v>43598</v>
      </c>
      <c r="AW1831">
        <v>1</v>
      </c>
    </row>
    <row r="1832" spans="1:49" x14ac:dyDescent="0.25">
      <c r="A1832">
        <v>73</v>
      </c>
      <c r="B1832" t="s">
        <v>293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6262</v>
      </c>
      <c r="S1832" s="74">
        <v>5.6020000000000003</v>
      </c>
      <c r="U1832" s="18">
        <v>0.4601041666666667</v>
      </c>
      <c r="V1832">
        <v>0.70828990000000003</v>
      </c>
      <c r="W1832" s="1" t="s">
        <v>449</v>
      </c>
      <c r="AB1832" t="s">
        <v>85</v>
      </c>
      <c r="AC1832" t="str">
        <f t="shared" si="38"/>
        <v>A2-12RT-A8</v>
      </c>
      <c r="AD1832" s="8">
        <v>43402</v>
      </c>
      <c r="AE1832" s="84">
        <v>46</v>
      </c>
      <c r="AF1832" t="s">
        <v>166</v>
      </c>
      <c r="AG1832" t="s">
        <v>956</v>
      </c>
      <c r="AH1832" s="8">
        <v>43410</v>
      </c>
      <c r="AI1832">
        <v>9</v>
      </c>
      <c r="AJ1832">
        <v>1</v>
      </c>
      <c r="AK1832" s="53">
        <v>0.52430555555555558</v>
      </c>
      <c r="AL1832" s="8">
        <v>43446</v>
      </c>
      <c r="AM1832" s="53">
        <v>0.41666666666666669</v>
      </c>
      <c r="AV1832" s="8">
        <v>43446</v>
      </c>
      <c r="AW1832">
        <v>0</v>
      </c>
    </row>
    <row r="1833" spans="1:49" x14ac:dyDescent="0.25">
      <c r="A1833">
        <v>74</v>
      </c>
      <c r="B1833" t="s">
        <v>293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6262</v>
      </c>
      <c r="S1833" s="74">
        <v>4.9690000000000003</v>
      </c>
      <c r="U1833" s="18">
        <v>0.46106481481481482</v>
      </c>
      <c r="V1833">
        <v>7.7816099999999999E-2</v>
      </c>
      <c r="W1833" s="1" t="s">
        <v>449</v>
      </c>
      <c r="AB1833" t="s">
        <v>86</v>
      </c>
      <c r="AC1833" t="str">
        <f t="shared" si="38"/>
        <v>A2-12SO-C3</v>
      </c>
      <c r="AF1833" t="s">
        <v>301</v>
      </c>
    </row>
    <row r="1834" spans="1:49" x14ac:dyDescent="0.25">
      <c r="A1834">
        <v>75</v>
      </c>
      <c r="B1834" t="s">
        <v>293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6262</v>
      </c>
      <c r="S1834" s="74">
        <v>4.3499999999999996</v>
      </c>
      <c r="U1834" s="18">
        <v>0.46197916666666666</v>
      </c>
      <c r="V1834" s="19">
        <v>7.2633240000000002E-2</v>
      </c>
      <c r="W1834" s="1" t="s">
        <v>449</v>
      </c>
      <c r="AB1834" t="s">
        <v>85</v>
      </c>
      <c r="AC1834" t="str">
        <f t="shared" si="38"/>
        <v>A2-12RT-A2</v>
      </c>
      <c r="AF1834" t="s">
        <v>120</v>
      </c>
    </row>
    <row r="1835" spans="1:49" x14ac:dyDescent="0.25">
      <c r="A1835">
        <v>76</v>
      </c>
      <c r="B1835" t="s">
        <v>293</v>
      </c>
      <c r="C1835" t="s">
        <v>608</v>
      </c>
      <c r="G1835" s="1" t="s">
        <v>187</v>
      </c>
      <c r="I1835" s="1" t="s">
        <v>73</v>
      </c>
      <c r="J1835">
        <v>12</v>
      </c>
      <c r="K1835" t="s">
        <v>60</v>
      </c>
      <c r="L1835">
        <v>6262</v>
      </c>
      <c r="U1835" s="18"/>
      <c r="W1835" s="1" t="s">
        <v>449</v>
      </c>
    </row>
    <row r="1836" spans="1:49" x14ac:dyDescent="0.25">
      <c r="A1836">
        <v>77</v>
      </c>
      <c r="B1836" t="s">
        <v>293</v>
      </c>
      <c r="C1836" t="s">
        <v>608</v>
      </c>
      <c r="G1836" s="1" t="s">
        <v>187</v>
      </c>
      <c r="I1836" s="1" t="s">
        <v>73</v>
      </c>
      <c r="J1836">
        <v>12</v>
      </c>
      <c r="K1836" t="s">
        <v>60</v>
      </c>
      <c r="L1836">
        <v>6262</v>
      </c>
      <c r="T1836" s="53">
        <v>0.6479166666666667</v>
      </c>
      <c r="U1836" s="18">
        <v>0.46375000000000005</v>
      </c>
      <c r="V1836" s="19">
        <v>1.5884349999999998E-2</v>
      </c>
      <c r="W1836" s="1" t="s">
        <v>449</v>
      </c>
    </row>
    <row r="1837" spans="1:49" x14ac:dyDescent="0.25">
      <c r="A1837">
        <v>51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8.9179999999999993</v>
      </c>
      <c r="T1837" s="53">
        <v>0.6479166666666667</v>
      </c>
      <c r="U1837" s="18">
        <v>0.4400810185185185</v>
      </c>
      <c r="V1837">
        <v>5.0013200000000001E-2</v>
      </c>
      <c r="W1837" s="1" t="s">
        <v>449</v>
      </c>
      <c r="X1837" s="8">
        <v>43522</v>
      </c>
      <c r="AB1837" t="s">
        <v>86</v>
      </c>
      <c r="AC1837" t="str">
        <f t="shared" ref="AC1837:AC1861" si="39">"A2-12"&amp;AB1837&amp;"-"&amp;AF1837</f>
        <v>A2-12SO-F11</v>
      </c>
      <c r="AD1837" s="8">
        <v>43598</v>
      </c>
      <c r="AE1837" s="84">
        <f>AD1837-X1837</f>
        <v>76</v>
      </c>
      <c r="AF1837" t="s">
        <v>158</v>
      </c>
      <c r="AG1837" t="s">
        <v>956</v>
      </c>
      <c r="AN1837" t="s">
        <v>1701</v>
      </c>
      <c r="AV1837" s="8">
        <v>43598</v>
      </c>
      <c r="AW1837">
        <v>0</v>
      </c>
    </row>
    <row r="1838" spans="1:49" x14ac:dyDescent="0.25">
      <c r="A1838">
        <v>52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2.98</v>
      </c>
      <c r="U1838" s="18">
        <v>0.4410648148148148</v>
      </c>
      <c r="V1838">
        <v>0.64499810000000002</v>
      </c>
      <c r="W1838" s="1" t="s">
        <v>449</v>
      </c>
      <c r="AB1838" t="s">
        <v>85</v>
      </c>
      <c r="AC1838" t="str">
        <f t="shared" si="39"/>
        <v>A2-12RT-B10</v>
      </c>
      <c r="AF1838" t="s">
        <v>154</v>
      </c>
    </row>
    <row r="1839" spans="1:49" x14ac:dyDescent="0.25">
      <c r="A1839">
        <v>53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6.1180000000000003</v>
      </c>
      <c r="U1839" s="18">
        <v>0.4419907407407408</v>
      </c>
      <c r="V1839">
        <v>0.1015209</v>
      </c>
      <c r="W1839" s="1" t="s">
        <v>449</v>
      </c>
      <c r="X1839" s="8">
        <v>43522</v>
      </c>
      <c r="AB1839" t="s">
        <v>86</v>
      </c>
      <c r="AC1839" t="str">
        <f t="shared" si="39"/>
        <v>A2-12SO-G7</v>
      </c>
      <c r="AD1839" s="8">
        <v>43575</v>
      </c>
      <c r="AE1839" s="84">
        <v>53</v>
      </c>
      <c r="AF1839" t="s">
        <v>136</v>
      </c>
      <c r="AG1839" t="s">
        <v>956</v>
      </c>
      <c r="AN1839" t="s">
        <v>1812</v>
      </c>
      <c r="AV1839" s="8">
        <v>43578</v>
      </c>
      <c r="AW1839">
        <v>0</v>
      </c>
    </row>
    <row r="1840" spans="1:49" x14ac:dyDescent="0.25">
      <c r="A1840">
        <v>54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7.1230000000000002</v>
      </c>
      <c r="U1840" s="18">
        <v>0.44271990740740735</v>
      </c>
      <c r="V1840" s="19">
        <v>2.0347609999999999E-2</v>
      </c>
      <c r="W1840" s="1" t="s">
        <v>449</v>
      </c>
      <c r="X1840" s="8">
        <v>43522</v>
      </c>
      <c r="AB1840" t="s">
        <v>86</v>
      </c>
      <c r="AC1840" t="str">
        <f t="shared" si="39"/>
        <v>A2-12SO-D3</v>
      </c>
      <c r="AD1840" s="8">
        <v>43593</v>
      </c>
      <c r="AE1840" s="84">
        <f>AD1840-X1840</f>
        <v>71</v>
      </c>
      <c r="AF1840" t="s">
        <v>155</v>
      </c>
      <c r="AG1840" t="s">
        <v>956</v>
      </c>
      <c r="AN1840" t="s">
        <v>1765</v>
      </c>
      <c r="AV1840" s="8">
        <v>43593</v>
      </c>
      <c r="AW1840">
        <v>1</v>
      </c>
    </row>
    <row r="1841" spans="1:49" x14ac:dyDescent="0.25">
      <c r="A1841">
        <v>55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5.9119999999999999</v>
      </c>
      <c r="U1841" s="18">
        <v>0.44351851851851848</v>
      </c>
      <c r="V1841">
        <v>0.2236109</v>
      </c>
      <c r="W1841" s="1" t="s">
        <v>449</v>
      </c>
      <c r="X1841" s="8">
        <v>43522</v>
      </c>
      <c r="AB1841" t="s">
        <v>86</v>
      </c>
      <c r="AC1841" t="str">
        <f t="shared" si="39"/>
        <v>A2-12SO-D2</v>
      </c>
      <c r="AD1841" s="8">
        <v>43575</v>
      </c>
      <c r="AE1841" s="84">
        <f>AD1841-X1841</f>
        <v>53</v>
      </c>
      <c r="AF1841" t="s">
        <v>172</v>
      </c>
      <c r="AG1841" t="s">
        <v>956</v>
      </c>
      <c r="AH1841" s="8">
        <v>43575</v>
      </c>
      <c r="AI1841">
        <v>27</v>
      </c>
      <c r="AJ1841">
        <v>2</v>
      </c>
      <c r="AK1841" s="53">
        <v>0.61805555555555558</v>
      </c>
      <c r="AL1841" s="8">
        <v>43583</v>
      </c>
      <c r="AM1841" s="53">
        <v>0.84027777777777779</v>
      </c>
      <c r="AN1841" t="s">
        <v>1895</v>
      </c>
      <c r="AO1841">
        <v>5</v>
      </c>
      <c r="AP1841">
        <v>30</v>
      </c>
      <c r="AQ1841" s="8">
        <v>43614</v>
      </c>
      <c r="AR1841" s="53">
        <v>0.83333333333333337</v>
      </c>
      <c r="AS1841" s="8">
        <v>43626</v>
      </c>
      <c r="AT1841" s="53">
        <v>0.83333333333333337</v>
      </c>
      <c r="AV1841" s="8">
        <v>43626</v>
      </c>
      <c r="AW1841">
        <v>0</v>
      </c>
    </row>
    <row r="1842" spans="1:49" x14ac:dyDescent="0.25">
      <c r="A1842">
        <v>56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5.6050000000000004</v>
      </c>
      <c r="U1842" s="18">
        <v>0.44443287037037038</v>
      </c>
      <c r="V1842" s="19">
        <v>3.2860420000000001E-2</v>
      </c>
      <c r="W1842" s="1" t="s">
        <v>449</v>
      </c>
      <c r="AB1842" t="s">
        <v>85</v>
      </c>
      <c r="AC1842" t="str">
        <f t="shared" si="39"/>
        <v>A2-12RT-F6</v>
      </c>
      <c r="AF1842" t="s">
        <v>291</v>
      </c>
    </row>
    <row r="1843" spans="1:49" x14ac:dyDescent="0.25">
      <c r="A1843">
        <v>57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3.9350000000000001</v>
      </c>
      <c r="U1843" s="18">
        <v>0.44535879629629632</v>
      </c>
      <c r="V1843" s="19">
        <v>3.4360109999999999E-2</v>
      </c>
      <c r="W1843" s="1" t="s">
        <v>449</v>
      </c>
      <c r="AB1843" t="s">
        <v>86</v>
      </c>
      <c r="AC1843" t="str">
        <f t="shared" si="39"/>
        <v>A2-12SO-F1</v>
      </c>
      <c r="AF1843" t="s">
        <v>157</v>
      </c>
    </row>
    <row r="1844" spans="1:49" x14ac:dyDescent="0.25">
      <c r="A1844">
        <v>58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5.16</v>
      </c>
      <c r="U1844" s="18">
        <v>0.44615740740740745</v>
      </c>
      <c r="V1844" s="19">
        <v>6.8924810000000003E-2</v>
      </c>
      <c r="W1844" s="1" t="s">
        <v>449</v>
      </c>
      <c r="AB1844" t="s">
        <v>86</v>
      </c>
      <c r="AC1844" t="str">
        <f t="shared" si="39"/>
        <v>A2-12SO-E5</v>
      </c>
      <c r="AF1844" t="s">
        <v>305</v>
      </c>
    </row>
    <row r="1845" spans="1:49" x14ac:dyDescent="0.25">
      <c r="A1845">
        <v>59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6.5209999999999999</v>
      </c>
      <c r="U1845" s="18">
        <v>0.44725694444444447</v>
      </c>
      <c r="V1845">
        <v>0.71359499999999998</v>
      </c>
      <c r="W1845" s="1" t="s">
        <v>449</v>
      </c>
      <c r="AB1845" t="s">
        <v>86</v>
      </c>
      <c r="AC1845" t="str">
        <f t="shared" si="39"/>
        <v>A2-12SO-H2</v>
      </c>
      <c r="AF1845" t="s">
        <v>122</v>
      </c>
    </row>
    <row r="1846" spans="1:49" x14ac:dyDescent="0.25">
      <c r="A1846">
        <v>60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6.8540000000000001</v>
      </c>
      <c r="U1846" s="18">
        <v>0.44821759259259258</v>
      </c>
      <c r="V1846">
        <v>0.57789979999999996</v>
      </c>
      <c r="W1846" s="1" t="s">
        <v>449</v>
      </c>
      <c r="AB1846" t="s">
        <v>86</v>
      </c>
      <c r="AC1846" t="str">
        <f t="shared" si="39"/>
        <v>A2-12SO-H6</v>
      </c>
      <c r="AF1846" t="s">
        <v>143</v>
      </c>
    </row>
    <row r="1847" spans="1:49" x14ac:dyDescent="0.25">
      <c r="A1847">
        <v>61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10.101000000000001</v>
      </c>
      <c r="U1847" s="18">
        <v>0.4491087962962963</v>
      </c>
      <c r="V1847" s="19">
        <v>8.3917229999999995E-2</v>
      </c>
      <c r="W1847" s="1" t="s">
        <v>449</v>
      </c>
      <c r="AB1847" t="s">
        <v>85</v>
      </c>
      <c r="AC1847" t="str">
        <f t="shared" si="39"/>
        <v>A2-12RT-E11</v>
      </c>
      <c r="AF1847" t="s">
        <v>338</v>
      </c>
    </row>
    <row r="1848" spans="1:49" x14ac:dyDescent="0.25">
      <c r="A1848">
        <v>62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8.0470000000000006</v>
      </c>
      <c r="U1848" s="18">
        <v>0.4498611111111111</v>
      </c>
      <c r="V1848">
        <v>0.87417579999999995</v>
      </c>
      <c r="W1848" s="1" t="s">
        <v>449</v>
      </c>
      <c r="AB1848" t="s">
        <v>85</v>
      </c>
      <c r="AC1848" t="str">
        <f t="shared" si="39"/>
        <v>A2-12RT-G8</v>
      </c>
      <c r="AD1848" s="8">
        <v>43386</v>
      </c>
      <c r="AE1848" s="84">
        <v>32</v>
      </c>
      <c r="AF1848" t="s">
        <v>148</v>
      </c>
      <c r="AI1848">
        <v>18</v>
      </c>
      <c r="AJ1848">
        <v>6</v>
      </c>
      <c r="AK1848" s="53">
        <v>0.57638888888888895</v>
      </c>
      <c r="AL1848" s="8">
        <v>43392</v>
      </c>
      <c r="AM1848" s="53">
        <v>0.82638888888888884</v>
      </c>
      <c r="AO1848">
        <v>7</v>
      </c>
      <c r="AP1848">
        <v>22</v>
      </c>
      <c r="AQ1848" s="8">
        <v>43392</v>
      </c>
      <c r="AR1848" s="53">
        <v>0.82638888888888884</v>
      </c>
      <c r="AS1848" s="8">
        <v>43475</v>
      </c>
      <c r="AT1848" s="53">
        <v>0.83333333333333337</v>
      </c>
      <c r="AV1848" s="8">
        <v>43475</v>
      </c>
      <c r="AW1848">
        <v>0</v>
      </c>
    </row>
    <row r="1849" spans="1:49" x14ac:dyDescent="0.25">
      <c r="A1849">
        <v>63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6.9619999999999997</v>
      </c>
      <c r="U1849" s="18">
        <v>0.4508449074074074</v>
      </c>
      <c r="V1849" s="19">
        <v>6.4202670000000003E-2</v>
      </c>
      <c r="W1849" s="1" t="s">
        <v>449</v>
      </c>
      <c r="AB1849" t="s">
        <v>85</v>
      </c>
      <c r="AC1849" t="str">
        <f t="shared" si="39"/>
        <v>A2-12RT-C5</v>
      </c>
      <c r="AF1849" t="s">
        <v>123</v>
      </c>
    </row>
    <row r="1850" spans="1:49" x14ac:dyDescent="0.25">
      <c r="A1850">
        <v>64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8.7859999999999996</v>
      </c>
      <c r="U1850" s="18">
        <v>0.45165509259259262</v>
      </c>
      <c r="V1850" s="19">
        <v>5.0987860000000003E-2</v>
      </c>
      <c r="W1850" s="1" t="s">
        <v>449</v>
      </c>
      <c r="X1850" s="8">
        <v>43522</v>
      </c>
      <c r="AB1850" t="s">
        <v>86</v>
      </c>
      <c r="AC1850" t="str">
        <f t="shared" si="39"/>
        <v>A2-12SO-H9</v>
      </c>
      <c r="AD1850" s="8">
        <v>43592</v>
      </c>
      <c r="AE1850" s="84">
        <v>70</v>
      </c>
      <c r="AF1850" t="s">
        <v>287</v>
      </c>
      <c r="AG1850" t="s">
        <v>956</v>
      </c>
      <c r="AN1850" t="s">
        <v>1765</v>
      </c>
      <c r="AV1850" s="8">
        <v>43592</v>
      </c>
      <c r="AW1850">
        <v>1</v>
      </c>
    </row>
    <row r="1851" spans="1:49" x14ac:dyDescent="0.25">
      <c r="A1851">
        <v>65</v>
      </c>
      <c r="B1851" t="s">
        <v>229</v>
      </c>
      <c r="C1851" t="s">
        <v>58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S1851" s="74">
        <v>6.6870000000000003</v>
      </c>
      <c r="U1851" s="18">
        <v>0.45238425925925929</v>
      </c>
      <c r="V1851" s="19">
        <v>4.7302160000000003E-2</v>
      </c>
      <c r="W1851" s="1" t="s">
        <v>449</v>
      </c>
      <c r="Z1851" t="s">
        <v>1128</v>
      </c>
      <c r="AB1851" t="s">
        <v>85</v>
      </c>
      <c r="AC1851" t="str">
        <f t="shared" si="39"/>
        <v>A2-12RT-F8</v>
      </c>
      <c r="AF1851" t="s">
        <v>134</v>
      </c>
    </row>
    <row r="1852" spans="1:49" x14ac:dyDescent="0.25">
      <c r="A1852">
        <v>66</v>
      </c>
      <c r="B1852" t="s">
        <v>229</v>
      </c>
      <c r="C1852" t="s">
        <v>58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S1852" s="74">
        <v>8.3330000000000002</v>
      </c>
      <c r="U1852" s="18">
        <v>0.45340277777777777</v>
      </c>
      <c r="V1852" s="19">
        <v>4.575017E-2</v>
      </c>
      <c r="W1852" s="1" t="s">
        <v>449</v>
      </c>
      <c r="AB1852" t="s">
        <v>85</v>
      </c>
      <c r="AC1852" t="str">
        <f t="shared" si="39"/>
        <v>A2-12RT-H11</v>
      </c>
      <c r="AF1852" t="s">
        <v>141</v>
      </c>
    </row>
    <row r="1853" spans="1:49" x14ac:dyDescent="0.25">
      <c r="A1853">
        <v>67</v>
      </c>
      <c r="B1853" t="s">
        <v>229</v>
      </c>
      <c r="C1853" t="s">
        <v>58</v>
      </c>
      <c r="G1853" s="1" t="s">
        <v>187</v>
      </c>
      <c r="I1853" s="1" t="s">
        <v>73</v>
      </c>
      <c r="J1853">
        <v>12</v>
      </c>
      <c r="K1853" t="s">
        <v>60</v>
      </c>
      <c r="L1853">
        <v>7000</v>
      </c>
      <c r="S1853" s="74">
        <v>9.0449999999999999</v>
      </c>
      <c r="U1853" s="18">
        <v>0.45449074074074075</v>
      </c>
      <c r="V1853" s="19">
        <v>7.7472429999999995E-2</v>
      </c>
      <c r="W1853" s="1" t="s">
        <v>449</v>
      </c>
      <c r="X1853" s="8">
        <v>43522</v>
      </c>
      <c r="AB1853" t="s">
        <v>86</v>
      </c>
      <c r="AC1853" t="str">
        <f t="shared" si="39"/>
        <v>A2-12SO-F2</v>
      </c>
      <c r="AD1853" s="8">
        <v>43579</v>
      </c>
      <c r="AE1853" s="84">
        <v>57</v>
      </c>
      <c r="AF1853" t="s">
        <v>370</v>
      </c>
      <c r="AG1853" t="s">
        <v>956</v>
      </c>
      <c r="AH1853" s="8">
        <v>43585</v>
      </c>
      <c r="AI1853">
        <v>15</v>
      </c>
      <c r="AJ1853">
        <v>1</v>
      </c>
      <c r="AK1853" s="53">
        <v>0.67013888888888884</v>
      </c>
      <c r="AL1853" s="8">
        <v>43594</v>
      </c>
      <c r="AM1853" s="53">
        <v>0.8125</v>
      </c>
      <c r="AV1853" s="8">
        <v>43594</v>
      </c>
      <c r="AW1853">
        <v>0</v>
      </c>
    </row>
    <row r="1854" spans="1:49" x14ac:dyDescent="0.25">
      <c r="A1854">
        <v>68</v>
      </c>
      <c r="B1854" t="s">
        <v>229</v>
      </c>
      <c r="C1854" t="s">
        <v>58</v>
      </c>
      <c r="G1854" s="1" t="s">
        <v>187</v>
      </c>
      <c r="I1854" s="1" t="s">
        <v>73</v>
      </c>
      <c r="J1854">
        <v>12</v>
      </c>
      <c r="K1854" t="s">
        <v>60</v>
      </c>
      <c r="L1854">
        <v>7000</v>
      </c>
      <c r="S1854" s="74">
        <v>6.5830000000000002</v>
      </c>
      <c r="U1854" s="18">
        <v>0.4554050925925926</v>
      </c>
      <c r="V1854" s="19">
        <v>7.5409290000000004E-2</v>
      </c>
      <c r="W1854" s="1" t="s">
        <v>449</v>
      </c>
      <c r="AB1854" t="s">
        <v>86</v>
      </c>
      <c r="AC1854" t="str">
        <f t="shared" si="39"/>
        <v>A2-12SO-B5</v>
      </c>
      <c r="AF1854" t="s">
        <v>163</v>
      </c>
    </row>
    <row r="1855" spans="1:49" x14ac:dyDescent="0.25">
      <c r="A1855">
        <v>69</v>
      </c>
      <c r="B1855" t="s">
        <v>229</v>
      </c>
      <c r="C1855" t="s">
        <v>58</v>
      </c>
      <c r="G1855" s="1" t="s">
        <v>187</v>
      </c>
      <c r="I1855" s="1" t="s">
        <v>73</v>
      </c>
      <c r="J1855">
        <v>12</v>
      </c>
      <c r="K1855" t="s">
        <v>60</v>
      </c>
      <c r="L1855">
        <v>7000</v>
      </c>
      <c r="S1855" s="74">
        <v>8.4749999999999996</v>
      </c>
      <c r="U1855" s="18">
        <v>0.45650462962962962</v>
      </c>
      <c r="V1855" s="19">
        <v>8.4139459999999999E-2</v>
      </c>
      <c r="W1855" s="1" t="s">
        <v>449</v>
      </c>
      <c r="X1855" s="8">
        <v>43522</v>
      </c>
      <c r="AB1855" t="s">
        <v>86</v>
      </c>
      <c r="AC1855" t="str">
        <f t="shared" si="39"/>
        <v>A2-12SO-B12</v>
      </c>
      <c r="AD1855" s="8">
        <v>43592</v>
      </c>
      <c r="AE1855" s="84">
        <f>AD1855-X1855</f>
        <v>70</v>
      </c>
      <c r="AF1855" t="s">
        <v>132</v>
      </c>
      <c r="AG1855" t="s">
        <v>956</v>
      </c>
      <c r="AN1855" t="s">
        <v>1765</v>
      </c>
      <c r="AV1855" s="8">
        <v>43592</v>
      </c>
      <c r="AW1855">
        <v>1</v>
      </c>
    </row>
    <row r="1856" spans="1:49" x14ac:dyDescent="0.25">
      <c r="A1856">
        <v>70</v>
      </c>
      <c r="B1856" t="s">
        <v>229</v>
      </c>
      <c r="C1856" t="s">
        <v>58</v>
      </c>
      <c r="G1856" s="1" t="s">
        <v>187</v>
      </c>
      <c r="I1856" s="1" t="s">
        <v>73</v>
      </c>
      <c r="J1856">
        <v>12</v>
      </c>
      <c r="K1856" t="s">
        <v>60</v>
      </c>
      <c r="L1856">
        <v>7000</v>
      </c>
      <c r="S1856" s="74">
        <v>7.6210000000000004</v>
      </c>
      <c r="U1856" s="18">
        <v>0.45740740740740743</v>
      </c>
      <c r="V1856">
        <v>0.69865390000000005</v>
      </c>
      <c r="W1856" s="1" t="s">
        <v>449</v>
      </c>
      <c r="AB1856" t="s">
        <v>85</v>
      </c>
      <c r="AC1856" t="str">
        <f t="shared" si="39"/>
        <v>A2-12RT-D11</v>
      </c>
      <c r="AD1856" s="8">
        <v>43387</v>
      </c>
      <c r="AE1856" s="84">
        <v>33</v>
      </c>
      <c r="AF1856" t="s">
        <v>128</v>
      </c>
      <c r="AG1856" t="s">
        <v>956</v>
      </c>
      <c r="AH1856" s="8">
        <v>43387</v>
      </c>
      <c r="AI1856">
        <v>29</v>
      </c>
      <c r="AJ1856">
        <v>6</v>
      </c>
      <c r="AK1856" s="53">
        <v>0.61111111111111105</v>
      </c>
      <c r="AL1856" s="8">
        <v>43394</v>
      </c>
      <c r="AM1856" s="53">
        <v>0.82638888888888884</v>
      </c>
      <c r="AN1856" t="s">
        <v>1686</v>
      </c>
      <c r="AV1856" s="8">
        <v>43394</v>
      </c>
      <c r="AW1856">
        <v>0</v>
      </c>
    </row>
    <row r="1857" spans="1:49" x14ac:dyDescent="0.25">
      <c r="A1857">
        <v>71</v>
      </c>
      <c r="B1857" t="s">
        <v>229</v>
      </c>
      <c r="C1857" t="s">
        <v>58</v>
      </c>
      <c r="G1857" s="1" t="s">
        <v>187</v>
      </c>
      <c r="I1857" s="1" t="s">
        <v>73</v>
      </c>
      <c r="J1857">
        <v>12</v>
      </c>
      <c r="K1857" t="s">
        <v>60</v>
      </c>
      <c r="L1857">
        <v>7000</v>
      </c>
      <c r="S1857" s="74">
        <v>6.3440000000000003</v>
      </c>
      <c r="U1857" s="18">
        <v>0.45837962962962964</v>
      </c>
      <c r="V1857">
        <v>0.26931860000000002</v>
      </c>
      <c r="W1857" s="1" t="s">
        <v>449</v>
      </c>
      <c r="AB1857" t="s">
        <v>86</v>
      </c>
      <c r="AC1857" t="str">
        <f t="shared" si="39"/>
        <v>A2-12SO-G2</v>
      </c>
      <c r="AF1857" t="s">
        <v>127</v>
      </c>
    </row>
    <row r="1858" spans="1:49" x14ac:dyDescent="0.25">
      <c r="A1858">
        <v>72</v>
      </c>
      <c r="B1858" t="s">
        <v>229</v>
      </c>
      <c r="C1858" t="s">
        <v>58</v>
      </c>
      <c r="G1858" s="1" t="s">
        <v>187</v>
      </c>
      <c r="I1858" s="1" t="s">
        <v>73</v>
      </c>
      <c r="J1858">
        <v>12</v>
      </c>
      <c r="K1858" t="s">
        <v>60</v>
      </c>
      <c r="L1858">
        <v>7000</v>
      </c>
      <c r="S1858" s="74">
        <v>3.3290000000000002</v>
      </c>
      <c r="U1858" s="18">
        <v>0.45928240740740739</v>
      </c>
      <c r="V1858" s="19">
        <v>8.9651309999999994E-3</v>
      </c>
      <c r="W1858" s="1" t="s">
        <v>449</v>
      </c>
      <c r="AB1858" t="s">
        <v>85</v>
      </c>
      <c r="AC1858" t="str">
        <f t="shared" si="39"/>
        <v>A2-12RT-D5</v>
      </c>
      <c r="AD1858" s="8">
        <v>43398</v>
      </c>
      <c r="AE1858" s="84">
        <v>44</v>
      </c>
      <c r="AF1858" t="s">
        <v>251</v>
      </c>
      <c r="AG1858" t="s">
        <v>956</v>
      </c>
      <c r="AH1858" s="8">
        <v>43398</v>
      </c>
      <c r="AI1858">
        <v>8</v>
      </c>
      <c r="AJ1858">
        <v>1</v>
      </c>
      <c r="AK1858" s="53">
        <v>0.68055555555555547</v>
      </c>
      <c r="AL1858" s="8">
        <v>43406</v>
      </c>
      <c r="AM1858" s="53">
        <v>0.83333333333333337</v>
      </c>
      <c r="AO1858">
        <v>6</v>
      </c>
      <c r="AP1858">
        <v>29</v>
      </c>
      <c r="AQ1858" s="8">
        <v>43406</v>
      </c>
      <c r="AR1858" s="53">
        <v>0.83333333333333337</v>
      </c>
      <c r="AS1858" s="8">
        <v>43475</v>
      </c>
      <c r="AT1858" s="53">
        <v>0.83333333333333337</v>
      </c>
      <c r="AV1858" s="8">
        <v>43475</v>
      </c>
      <c r="AW1858">
        <v>0</v>
      </c>
    </row>
    <row r="1859" spans="1:49" x14ac:dyDescent="0.25">
      <c r="A1859">
        <v>73</v>
      </c>
      <c r="B1859" t="s">
        <v>229</v>
      </c>
      <c r="C1859" t="s">
        <v>58</v>
      </c>
      <c r="G1859" s="1" t="s">
        <v>187</v>
      </c>
      <c r="I1859" s="1" t="s">
        <v>73</v>
      </c>
      <c r="J1859">
        <v>12</v>
      </c>
      <c r="K1859" t="s">
        <v>60</v>
      </c>
      <c r="L1859">
        <v>7000</v>
      </c>
      <c r="S1859" s="74">
        <v>5.4989999999999997</v>
      </c>
      <c r="U1859" s="18">
        <v>0.4601041666666667</v>
      </c>
      <c r="V1859">
        <v>0.63281100000000001</v>
      </c>
      <c r="W1859" s="1" t="s">
        <v>449</v>
      </c>
      <c r="AB1859" t="s">
        <v>86</v>
      </c>
      <c r="AC1859" t="str">
        <f t="shared" si="39"/>
        <v>A2-12SO-B9</v>
      </c>
      <c r="AF1859" t="s">
        <v>125</v>
      </c>
    </row>
    <row r="1860" spans="1:49" x14ac:dyDescent="0.25">
      <c r="A1860">
        <v>74</v>
      </c>
      <c r="B1860" t="s">
        <v>229</v>
      </c>
      <c r="C1860" t="s">
        <v>58</v>
      </c>
      <c r="G1860" s="1" t="s">
        <v>187</v>
      </c>
      <c r="I1860" s="1" t="s">
        <v>73</v>
      </c>
      <c r="J1860">
        <v>12</v>
      </c>
      <c r="K1860" t="s">
        <v>60</v>
      </c>
      <c r="L1860">
        <v>7000</v>
      </c>
      <c r="S1860" s="74">
        <v>5.0780000000000003</v>
      </c>
      <c r="U1860" s="18">
        <v>0.46106481481481482</v>
      </c>
      <c r="V1860" s="19">
        <v>5.2773420000000001E-2</v>
      </c>
      <c r="W1860" s="1" t="s">
        <v>449</v>
      </c>
      <c r="AB1860" t="s">
        <v>85</v>
      </c>
      <c r="AC1860" t="str">
        <f t="shared" si="39"/>
        <v>A2-12RT-C2</v>
      </c>
      <c r="AF1860" t="s">
        <v>149</v>
      </c>
    </row>
    <row r="1861" spans="1:49" x14ac:dyDescent="0.25">
      <c r="A1861">
        <v>75</v>
      </c>
      <c r="B1861" t="s">
        <v>229</v>
      </c>
      <c r="C1861" t="s">
        <v>58</v>
      </c>
      <c r="G1861" s="1" t="s">
        <v>187</v>
      </c>
      <c r="I1861" s="1" t="s">
        <v>73</v>
      </c>
      <c r="J1861">
        <v>12</v>
      </c>
      <c r="K1861" t="s">
        <v>60</v>
      </c>
      <c r="L1861">
        <v>7000</v>
      </c>
      <c r="S1861" s="74">
        <v>5.9850000000000003</v>
      </c>
      <c r="U1861" s="18">
        <v>0.46197916666666666</v>
      </c>
      <c r="V1861">
        <v>0.56157690000000005</v>
      </c>
      <c r="W1861" s="1" t="s">
        <v>449</v>
      </c>
      <c r="AB1861" t="s">
        <v>86</v>
      </c>
      <c r="AC1861" t="str">
        <f t="shared" si="39"/>
        <v>A2-12SO-C11</v>
      </c>
      <c r="AF1861" t="s">
        <v>144</v>
      </c>
    </row>
    <row r="1862" spans="1:49" x14ac:dyDescent="0.25">
      <c r="A1862">
        <v>76</v>
      </c>
      <c r="B1862" t="s">
        <v>229</v>
      </c>
      <c r="C1862" t="s">
        <v>608</v>
      </c>
      <c r="G1862" s="1" t="s">
        <v>187</v>
      </c>
      <c r="I1862" s="1" t="s">
        <v>73</v>
      </c>
      <c r="J1862">
        <v>12</v>
      </c>
      <c r="K1862" t="s">
        <v>60</v>
      </c>
      <c r="L1862">
        <v>7000</v>
      </c>
      <c r="U1862" s="18">
        <v>0.46285879629629628</v>
      </c>
      <c r="V1862" s="19">
        <v>8.3609610000000001E-3</v>
      </c>
      <c r="W1862" s="1" t="s">
        <v>449</v>
      </c>
    </row>
    <row r="1863" spans="1:49" x14ac:dyDescent="0.25">
      <c r="A1863">
        <v>77</v>
      </c>
      <c r="B1863" t="s">
        <v>229</v>
      </c>
      <c r="C1863" t="s">
        <v>608</v>
      </c>
      <c r="G1863" s="1" t="s">
        <v>187</v>
      </c>
      <c r="I1863" s="1" t="s">
        <v>73</v>
      </c>
      <c r="J1863">
        <v>12</v>
      </c>
      <c r="K1863" t="s">
        <v>60</v>
      </c>
      <c r="L1863">
        <v>7000</v>
      </c>
      <c r="T1863" s="53">
        <v>0.65347222222222223</v>
      </c>
      <c r="U1863" s="18">
        <v>0.46375000000000005</v>
      </c>
      <c r="V1863" s="19">
        <v>9.8107409999999996E-3</v>
      </c>
      <c r="W1863" s="1" t="s">
        <v>449</v>
      </c>
    </row>
    <row r="1864" spans="1:49" x14ac:dyDescent="0.25">
      <c r="A1864">
        <v>1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971</v>
      </c>
    </row>
    <row r="1865" spans="1:49" x14ac:dyDescent="0.25">
      <c r="A1865">
        <v>1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ref="AC1865:AC1870" si="40">"A2-13"&amp;AB1865&amp;"-"&amp;AF1865</f>
        <v>A2-13RT-B1</v>
      </c>
      <c r="AF1865" t="s">
        <v>169</v>
      </c>
    </row>
    <row r="1866" spans="1:49" x14ac:dyDescent="0.25">
      <c r="A1866">
        <v>2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40"/>
        <v>A2-13RT-B2</v>
      </c>
      <c r="AF1866" t="s">
        <v>142</v>
      </c>
    </row>
    <row r="1867" spans="1:49" x14ac:dyDescent="0.25">
      <c r="A1867">
        <v>1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40"/>
        <v>A2-13SO-B1</v>
      </c>
      <c r="AF1867" t="s">
        <v>169</v>
      </c>
    </row>
    <row r="1868" spans="1:49" x14ac:dyDescent="0.25">
      <c r="A1868">
        <v>2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X1868" s="8">
        <v>43523</v>
      </c>
      <c r="AB1868" t="s">
        <v>86</v>
      </c>
      <c r="AC1868" t="str">
        <f t="shared" si="40"/>
        <v>A2-13SO-B2</v>
      </c>
      <c r="AD1868" s="8">
        <v>43584</v>
      </c>
      <c r="AE1868" s="84">
        <f>AD1868-X1868</f>
        <v>61</v>
      </c>
      <c r="AF1868" t="s">
        <v>142</v>
      </c>
      <c r="AG1868" t="s">
        <v>956</v>
      </c>
      <c r="AN1868" t="s">
        <v>1765</v>
      </c>
      <c r="AV1868" s="8">
        <v>43584</v>
      </c>
      <c r="AW1868">
        <v>1</v>
      </c>
    </row>
    <row r="1869" spans="1:49" x14ac:dyDescent="0.25">
      <c r="A1869">
        <v>3</v>
      </c>
      <c r="C1869" t="s">
        <v>59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85</v>
      </c>
      <c r="AC1869" t="str">
        <f t="shared" si="40"/>
        <v>A2-13RT-B3</v>
      </c>
      <c r="AF1869" t="s">
        <v>242</v>
      </c>
    </row>
    <row r="1870" spans="1:49" x14ac:dyDescent="0.25">
      <c r="A1870">
        <v>3</v>
      </c>
      <c r="C1870" t="s">
        <v>59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40"/>
        <v>A2-13SO-B3</v>
      </c>
      <c r="AF1870" t="s">
        <v>242</v>
      </c>
    </row>
    <row r="1871" spans="1:49" x14ac:dyDescent="0.25">
      <c r="A1871">
        <v>2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972</v>
      </c>
    </row>
    <row r="1872" spans="1:49" x14ac:dyDescent="0.25">
      <c r="A1872">
        <v>3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973</v>
      </c>
    </row>
    <row r="1873" spans="1:49" x14ac:dyDescent="0.25">
      <c r="A1873">
        <v>4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974</v>
      </c>
    </row>
    <row r="1874" spans="1:49" x14ac:dyDescent="0.25">
      <c r="A1874">
        <v>5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975</v>
      </c>
    </row>
    <row r="1875" spans="1:49" x14ac:dyDescent="0.25">
      <c r="A1875">
        <v>4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ref="AC1875:AC1886" si="41">"A2-13"&amp;AB1875&amp;"-"&amp;AF1875</f>
        <v>A2-13RT-C1</v>
      </c>
      <c r="AF1875" t="s">
        <v>146</v>
      </c>
    </row>
    <row r="1876" spans="1:49" x14ac:dyDescent="0.25">
      <c r="A1876">
        <v>5</v>
      </c>
      <c r="C1876" t="s">
        <v>201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41"/>
        <v>A2-13RT-C2</v>
      </c>
      <c r="AF1876" t="s">
        <v>149</v>
      </c>
    </row>
    <row r="1877" spans="1:49" x14ac:dyDescent="0.25">
      <c r="A1877">
        <v>6</v>
      </c>
      <c r="C1877" t="s">
        <v>201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41"/>
        <v>A2-13RT-C3</v>
      </c>
      <c r="AD1877" s="8">
        <v>43386</v>
      </c>
      <c r="AE1877" s="84">
        <v>31</v>
      </c>
      <c r="AF1877" t="s">
        <v>301</v>
      </c>
      <c r="AG1877" t="s">
        <v>956</v>
      </c>
      <c r="AI1877">
        <v>29</v>
      </c>
      <c r="AJ1877">
        <v>2</v>
      </c>
      <c r="AK1877" s="53">
        <v>0.57638888888888895</v>
      </c>
      <c r="AL1877" s="8">
        <v>43392</v>
      </c>
      <c r="AM1877" s="53">
        <v>0.82638888888888884</v>
      </c>
      <c r="AO1877">
        <v>7</v>
      </c>
      <c r="AP1877">
        <v>13</v>
      </c>
      <c r="AQ1877" s="8">
        <v>43392</v>
      </c>
      <c r="AR1877" s="53">
        <v>0.82638888888888884</v>
      </c>
      <c r="AS1877" s="8">
        <v>43483</v>
      </c>
      <c r="AT1877" s="53">
        <v>0.85416666666666663</v>
      </c>
      <c r="AV1877" s="8">
        <v>43483</v>
      </c>
      <c r="AW1877">
        <v>0</v>
      </c>
    </row>
    <row r="1878" spans="1:49" x14ac:dyDescent="0.25">
      <c r="A1878">
        <v>7</v>
      </c>
      <c r="C1878" t="s">
        <v>201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41"/>
        <v>A2-13RT-C4</v>
      </c>
      <c r="AD1878" s="8">
        <v>43387</v>
      </c>
      <c r="AE1878" s="84">
        <v>32</v>
      </c>
      <c r="AF1878" t="s">
        <v>161</v>
      </c>
      <c r="AG1878" t="s">
        <v>956</v>
      </c>
      <c r="AI1878">
        <v>13</v>
      </c>
      <c r="AJ1878">
        <v>6</v>
      </c>
      <c r="AK1878" s="53">
        <v>0.61111111111111105</v>
      </c>
      <c r="AL1878" s="8">
        <v>43394</v>
      </c>
      <c r="AM1878" s="53">
        <v>0.82638888888888884</v>
      </c>
      <c r="AN1878" t="s">
        <v>1743</v>
      </c>
      <c r="AO1878">
        <v>3</v>
      </c>
      <c r="AP1878">
        <v>23</v>
      </c>
      <c r="AQ1878" s="8">
        <v>43412</v>
      </c>
      <c r="AR1878" s="53">
        <v>0.84375</v>
      </c>
      <c r="AS1878" s="8">
        <v>43483</v>
      </c>
      <c r="AT1878" s="53">
        <v>0.85416666666666663</v>
      </c>
      <c r="AU1878" t="s">
        <v>1764</v>
      </c>
      <c r="AV1878" s="8">
        <v>43483</v>
      </c>
      <c r="AW1878">
        <v>0</v>
      </c>
    </row>
    <row r="1879" spans="1:49" x14ac:dyDescent="0.25">
      <c r="A1879">
        <v>8</v>
      </c>
      <c r="C1879" t="s">
        <v>201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41"/>
        <v>A2-13RT-C5</v>
      </c>
      <c r="AD1879" s="8">
        <v>43388</v>
      </c>
      <c r="AE1879" s="84">
        <v>33</v>
      </c>
      <c r="AF1879" t="s">
        <v>123</v>
      </c>
      <c r="AG1879" t="s">
        <v>956</v>
      </c>
      <c r="AI1879">
        <v>10</v>
      </c>
      <c r="AJ1879">
        <v>2</v>
      </c>
      <c r="AK1879" s="53">
        <v>0.60069444444444442</v>
      </c>
      <c r="AL1879" s="8">
        <v>43397</v>
      </c>
      <c r="AM1879" s="53">
        <v>0.79166666666666663</v>
      </c>
      <c r="AN1879" t="s">
        <v>1742</v>
      </c>
      <c r="AO1879">
        <v>4</v>
      </c>
      <c r="AP1879">
        <v>20</v>
      </c>
      <c r="AQ1879" s="8">
        <v>43410</v>
      </c>
      <c r="AR1879" s="53">
        <v>0.85416666666666663</v>
      </c>
      <c r="AS1879" s="8">
        <v>43422</v>
      </c>
      <c r="AT1879" s="53">
        <v>0.84375</v>
      </c>
      <c r="AV1879" s="8">
        <v>43422</v>
      </c>
      <c r="AW1879">
        <v>0</v>
      </c>
    </row>
    <row r="1880" spans="1:49" x14ac:dyDescent="0.25">
      <c r="A1880">
        <v>9</v>
      </c>
      <c r="C1880" t="s">
        <v>201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41"/>
        <v>A2-13RT-C6</v>
      </c>
      <c r="AF1880" t="s">
        <v>168</v>
      </c>
    </row>
    <row r="1881" spans="1:49" x14ac:dyDescent="0.25">
      <c r="A1881">
        <v>4</v>
      </c>
      <c r="C1881" t="s">
        <v>201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86</v>
      </c>
      <c r="AC1881" t="str">
        <f t="shared" si="41"/>
        <v>A2-13SO-C1</v>
      </c>
      <c r="AF1881" t="s">
        <v>146</v>
      </c>
    </row>
    <row r="1882" spans="1:49" x14ac:dyDescent="0.25">
      <c r="A1882">
        <v>5</v>
      </c>
      <c r="C1882" t="s">
        <v>201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86</v>
      </c>
      <c r="AC1882" t="str">
        <f t="shared" si="41"/>
        <v>A2-13SO-C2</v>
      </c>
      <c r="AF1882" t="s">
        <v>149</v>
      </c>
    </row>
    <row r="1883" spans="1:49" x14ac:dyDescent="0.25">
      <c r="A1883">
        <v>6</v>
      </c>
      <c r="C1883" t="s">
        <v>201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86</v>
      </c>
      <c r="AC1883" t="str">
        <f t="shared" si="41"/>
        <v>A2-13SO-C3</v>
      </c>
      <c r="AF1883" t="s">
        <v>301</v>
      </c>
    </row>
    <row r="1884" spans="1:49" x14ac:dyDescent="0.25">
      <c r="A1884">
        <v>7</v>
      </c>
      <c r="C1884" t="s">
        <v>201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X1884" s="8">
        <v>43523</v>
      </c>
      <c r="AB1884" t="s">
        <v>86</v>
      </c>
      <c r="AC1884" t="str">
        <f t="shared" si="41"/>
        <v>A2-13SO-C4</v>
      </c>
      <c r="AD1884" s="8">
        <v>43598</v>
      </c>
      <c r="AE1884" s="84">
        <f>AD1884-X1884</f>
        <v>75</v>
      </c>
      <c r="AF1884" t="s">
        <v>161</v>
      </c>
      <c r="AG1884" t="s">
        <v>956</v>
      </c>
      <c r="AN1884" t="s">
        <v>1765</v>
      </c>
      <c r="AV1884" s="8">
        <v>43598</v>
      </c>
      <c r="AW1884">
        <v>1</v>
      </c>
    </row>
    <row r="1885" spans="1:49" x14ac:dyDescent="0.25">
      <c r="A1885">
        <v>8</v>
      </c>
      <c r="C1885" t="s">
        <v>201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86</v>
      </c>
      <c r="AC1885" t="str">
        <f t="shared" si="41"/>
        <v>A2-13SO-C5</v>
      </c>
      <c r="AF1885" t="s">
        <v>123</v>
      </c>
    </row>
    <row r="1886" spans="1:49" x14ac:dyDescent="0.25">
      <c r="A1886">
        <v>9</v>
      </c>
      <c r="C1886" t="s">
        <v>201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X1886" s="8">
        <v>43523</v>
      </c>
      <c r="AB1886" t="s">
        <v>86</v>
      </c>
      <c r="AC1886" t="str">
        <f t="shared" si="41"/>
        <v>A2-13SO-C6</v>
      </c>
      <c r="AD1886" s="8">
        <v>43601</v>
      </c>
      <c r="AE1886" s="84">
        <v>78</v>
      </c>
      <c r="AF1886" t="s">
        <v>168</v>
      </c>
      <c r="AG1886" t="s">
        <v>956</v>
      </c>
      <c r="AN1886" t="s">
        <v>1765</v>
      </c>
      <c r="AV1886" s="8">
        <v>43601</v>
      </c>
      <c r="AW1886">
        <v>1</v>
      </c>
    </row>
    <row r="1887" spans="1:49" x14ac:dyDescent="0.25">
      <c r="A1887">
        <v>6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84</v>
      </c>
      <c r="AC1887" t="s">
        <v>976</v>
      </c>
    </row>
    <row r="1888" spans="1:49" x14ac:dyDescent="0.25">
      <c r="A1888">
        <v>7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84</v>
      </c>
      <c r="AC1888" t="s">
        <v>977</v>
      </c>
    </row>
    <row r="1889" spans="1:49" x14ac:dyDescent="0.25">
      <c r="A1889">
        <v>8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84</v>
      </c>
      <c r="AC1889" t="s">
        <v>978</v>
      </c>
    </row>
    <row r="1890" spans="1:49" x14ac:dyDescent="0.25">
      <c r="A1890">
        <v>9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84</v>
      </c>
      <c r="AC1890" t="s">
        <v>979</v>
      </c>
    </row>
    <row r="1891" spans="1:49" x14ac:dyDescent="0.25">
      <c r="A1891">
        <v>10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84</v>
      </c>
      <c r="AC1891" t="s">
        <v>980</v>
      </c>
    </row>
    <row r="1892" spans="1:49" x14ac:dyDescent="0.25">
      <c r="A1892">
        <v>11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84</v>
      </c>
      <c r="AC1892" t="s">
        <v>981</v>
      </c>
    </row>
    <row r="1893" spans="1:49" x14ac:dyDescent="0.25">
      <c r="A1893">
        <v>12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84</v>
      </c>
      <c r="AC1893" t="s">
        <v>982</v>
      </c>
    </row>
    <row r="1894" spans="1:49" x14ac:dyDescent="0.25">
      <c r="A1894">
        <v>13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84</v>
      </c>
      <c r="AC1894" t="s">
        <v>983</v>
      </c>
    </row>
    <row r="1895" spans="1:49" x14ac:dyDescent="0.25">
      <c r="A1895">
        <v>14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84</v>
      </c>
      <c r="AC1895" t="s">
        <v>984</v>
      </c>
    </row>
    <row r="1896" spans="1:49" x14ac:dyDescent="0.25">
      <c r="A1896">
        <v>15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84</v>
      </c>
      <c r="AC1896" t="s">
        <v>970</v>
      </c>
    </row>
    <row r="1897" spans="1:49" x14ac:dyDescent="0.25">
      <c r="A1897">
        <v>10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ref="AC1897:AC1926" si="42">"A2-13"&amp;AB1897&amp;"-"&amp;AF1897</f>
        <v>A2-13RT-E1</v>
      </c>
      <c r="AF1897" t="s">
        <v>137</v>
      </c>
    </row>
    <row r="1898" spans="1:49" x14ac:dyDescent="0.25">
      <c r="A1898">
        <v>11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2"/>
        <v>A2-13RT-E2</v>
      </c>
      <c r="AD1898" s="8">
        <v>43405</v>
      </c>
      <c r="AE1898" s="83">
        <f>AD1898-I1898</f>
        <v>50</v>
      </c>
      <c r="AF1898" t="s">
        <v>178</v>
      </c>
      <c r="AG1898" t="s">
        <v>956</v>
      </c>
      <c r="AN1898" t="s">
        <v>1765</v>
      </c>
      <c r="AV1898" s="8">
        <v>43405</v>
      </c>
      <c r="AW1898">
        <v>1</v>
      </c>
    </row>
    <row r="1899" spans="1:49" x14ac:dyDescent="0.25">
      <c r="A1899">
        <v>12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2"/>
        <v>A2-13RT-E3</v>
      </c>
      <c r="AD1899" s="8">
        <v>43386</v>
      </c>
      <c r="AE1899" s="84">
        <v>31</v>
      </c>
      <c r="AF1899" t="s">
        <v>179</v>
      </c>
      <c r="AG1899" t="s">
        <v>956</v>
      </c>
      <c r="AI1899">
        <v>9</v>
      </c>
      <c r="AJ1899">
        <v>6</v>
      </c>
      <c r="AK1899" s="53">
        <v>0.57638888888888895</v>
      </c>
      <c r="AL1899" s="8">
        <v>43392</v>
      </c>
      <c r="AM1899" s="53">
        <v>0.82638888888888884</v>
      </c>
      <c r="AO1899">
        <v>7</v>
      </c>
      <c r="AP1899">
        <v>26</v>
      </c>
      <c r="AQ1899" s="8">
        <v>43392</v>
      </c>
      <c r="AR1899" s="53">
        <v>0.82638888888888884</v>
      </c>
      <c r="AS1899" s="8">
        <v>43475</v>
      </c>
      <c r="AT1899" s="53">
        <v>0.83333333333333337</v>
      </c>
    </row>
    <row r="1900" spans="1:49" x14ac:dyDescent="0.25">
      <c r="A1900">
        <v>13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2"/>
        <v>A2-13RT-E4</v>
      </c>
      <c r="AD1900" s="8">
        <v>43387</v>
      </c>
      <c r="AE1900" s="84">
        <v>32</v>
      </c>
      <c r="AF1900" t="s">
        <v>304</v>
      </c>
      <c r="AG1900" t="s">
        <v>956</v>
      </c>
      <c r="AI1900">
        <v>10</v>
      </c>
      <c r="AJ1900">
        <v>6</v>
      </c>
      <c r="AK1900" s="53">
        <v>0.61111111111111105</v>
      </c>
      <c r="AL1900" s="8">
        <v>43394</v>
      </c>
      <c r="AM1900" s="53">
        <v>0.82638888888888884</v>
      </c>
      <c r="AN1900" t="s">
        <v>1742</v>
      </c>
      <c r="AV1900" s="8">
        <v>43447</v>
      </c>
      <c r="AW1900">
        <v>0</v>
      </c>
    </row>
    <row r="1901" spans="1:49" x14ac:dyDescent="0.25">
      <c r="A1901">
        <v>14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85</v>
      </c>
      <c r="AC1901" t="str">
        <f t="shared" si="42"/>
        <v>A2-13RT-E5</v>
      </c>
      <c r="AD1901" s="8">
        <v>43420</v>
      </c>
      <c r="AE1901" s="83">
        <f>AD1901-I1901</f>
        <v>65</v>
      </c>
      <c r="AF1901" t="s">
        <v>305</v>
      </c>
      <c r="AG1901" t="s">
        <v>956</v>
      </c>
      <c r="AH1901" s="8">
        <v>43420</v>
      </c>
      <c r="AN1901" t="s">
        <v>1765</v>
      </c>
      <c r="AV1901" s="8">
        <v>43474</v>
      </c>
      <c r="AW1901">
        <v>1</v>
      </c>
    </row>
    <row r="1902" spans="1:49" x14ac:dyDescent="0.25">
      <c r="A1902">
        <v>15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85</v>
      </c>
      <c r="AC1902" t="str">
        <f t="shared" si="42"/>
        <v>A2-13RT-E6</v>
      </c>
      <c r="AD1902" s="8">
        <v>43385</v>
      </c>
      <c r="AE1902" s="84">
        <v>30</v>
      </c>
      <c r="AF1902" t="s">
        <v>156</v>
      </c>
      <c r="AG1902" t="s">
        <v>956</v>
      </c>
      <c r="AI1902">
        <v>12</v>
      </c>
      <c r="AJ1902">
        <v>2</v>
      </c>
      <c r="AK1902" s="53">
        <v>0.49305555555555558</v>
      </c>
      <c r="AL1902" s="8">
        <v>43391</v>
      </c>
      <c r="AM1902" s="53">
        <v>0.82638888888888884</v>
      </c>
      <c r="AN1902" t="s">
        <v>1020</v>
      </c>
      <c r="AV1902" s="8">
        <v>43391</v>
      </c>
      <c r="AW1902">
        <v>1</v>
      </c>
    </row>
    <row r="1903" spans="1:49" x14ac:dyDescent="0.25">
      <c r="A1903">
        <v>16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85</v>
      </c>
      <c r="AC1903" t="str">
        <f t="shared" si="42"/>
        <v>A2-13RT-E7</v>
      </c>
      <c r="AD1903" s="8">
        <v>43386</v>
      </c>
      <c r="AE1903" s="84">
        <v>31</v>
      </c>
      <c r="AF1903" t="s">
        <v>131</v>
      </c>
      <c r="AG1903" t="s">
        <v>956</v>
      </c>
      <c r="AI1903">
        <v>11</v>
      </c>
      <c r="AJ1903">
        <v>6</v>
      </c>
      <c r="AK1903" s="53">
        <v>0.57638888888888895</v>
      </c>
      <c r="AL1903" s="8">
        <v>43392</v>
      </c>
      <c r="AM1903" s="53">
        <v>0.82638888888888884</v>
      </c>
      <c r="AV1903" s="8">
        <v>43392</v>
      </c>
      <c r="AW1903">
        <v>0</v>
      </c>
    </row>
    <row r="1904" spans="1:49" x14ac:dyDescent="0.25">
      <c r="A1904">
        <v>17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85</v>
      </c>
      <c r="AC1904" t="str">
        <f t="shared" si="42"/>
        <v>A2-13RT-E8</v>
      </c>
      <c r="AF1904" t="s">
        <v>292</v>
      </c>
    </row>
    <row r="1905" spans="1:49" x14ac:dyDescent="0.25">
      <c r="A1905">
        <v>18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85</v>
      </c>
      <c r="AC1905" t="str">
        <f t="shared" si="42"/>
        <v>A2-13RT-E9</v>
      </c>
      <c r="AD1905" s="8">
        <v>43388</v>
      </c>
      <c r="AE1905" s="84">
        <v>33</v>
      </c>
      <c r="AF1905" t="s">
        <v>167</v>
      </c>
      <c r="AG1905" t="s">
        <v>956</v>
      </c>
      <c r="AI1905">
        <v>9</v>
      </c>
      <c r="AJ1905">
        <v>2</v>
      </c>
      <c r="AK1905" s="53">
        <v>0.60069444444444442</v>
      </c>
      <c r="AL1905" s="8">
        <v>43397</v>
      </c>
      <c r="AM1905" s="53">
        <v>0.79166666666666663</v>
      </c>
      <c r="AN1905" t="s">
        <v>1742</v>
      </c>
      <c r="AO1905">
        <v>3</v>
      </c>
      <c r="AP1905">
        <v>12</v>
      </c>
      <c r="AQ1905" s="8">
        <v>43412</v>
      </c>
      <c r="AR1905" s="53">
        <v>0.84375</v>
      </c>
      <c r="AS1905" s="8">
        <v>43483</v>
      </c>
      <c r="AT1905" s="53">
        <v>0.85416666666666663</v>
      </c>
      <c r="AV1905" s="8">
        <v>43483</v>
      </c>
      <c r="AW1905">
        <v>0</v>
      </c>
    </row>
    <row r="1906" spans="1:49" x14ac:dyDescent="0.25">
      <c r="A1906">
        <v>19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85</v>
      </c>
      <c r="AC1906" t="str">
        <f t="shared" si="42"/>
        <v>A2-13RT-E10</v>
      </c>
      <c r="AF1906" t="s">
        <v>248</v>
      </c>
    </row>
    <row r="1907" spans="1:49" x14ac:dyDescent="0.25">
      <c r="A1907">
        <v>20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85</v>
      </c>
      <c r="AC1907" t="str">
        <f t="shared" si="42"/>
        <v>A2-13RT-E11</v>
      </c>
      <c r="AD1907" s="8">
        <v>43387</v>
      </c>
      <c r="AE1907" s="84">
        <v>32</v>
      </c>
      <c r="AF1907" t="s">
        <v>338</v>
      </c>
      <c r="AG1907" t="s">
        <v>956</v>
      </c>
      <c r="AI1907">
        <v>23</v>
      </c>
      <c r="AJ1907">
        <v>6</v>
      </c>
      <c r="AK1907" s="53">
        <v>0.61111111111111105</v>
      </c>
      <c r="AL1907" s="8">
        <v>43394</v>
      </c>
      <c r="AM1907" s="53">
        <v>0.82638888888888884</v>
      </c>
      <c r="AN1907" t="s">
        <v>1742</v>
      </c>
      <c r="AO1907">
        <v>3</v>
      </c>
      <c r="AP1907">
        <v>14</v>
      </c>
      <c r="AQ1907" s="8">
        <v>43447</v>
      </c>
      <c r="AR1907" s="53">
        <v>0.83333333333333337</v>
      </c>
      <c r="AS1907" s="8">
        <v>43483</v>
      </c>
      <c r="AT1907" s="53">
        <v>0.85416666666666663</v>
      </c>
    </row>
    <row r="1908" spans="1:49" x14ac:dyDescent="0.25">
      <c r="A1908">
        <v>21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85</v>
      </c>
      <c r="AC1908" t="str">
        <f t="shared" si="42"/>
        <v>A2-13RT-E12</v>
      </c>
      <c r="AF1908" t="s">
        <v>175</v>
      </c>
    </row>
    <row r="1909" spans="1:49" x14ac:dyDescent="0.25">
      <c r="A1909">
        <v>22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85</v>
      </c>
      <c r="AC1909" t="str">
        <f t="shared" si="42"/>
        <v>A2-13RT-G1</v>
      </c>
      <c r="AD1909" s="8">
        <v>43386</v>
      </c>
      <c r="AE1909" s="84">
        <v>31</v>
      </c>
      <c r="AF1909" t="s">
        <v>290</v>
      </c>
      <c r="AG1909" t="s">
        <v>956</v>
      </c>
      <c r="AI1909">
        <v>30</v>
      </c>
      <c r="AJ1909">
        <v>6</v>
      </c>
      <c r="AK1909" s="53">
        <v>0.57638888888888895</v>
      </c>
      <c r="AL1909" s="8">
        <v>43392</v>
      </c>
      <c r="AM1909" s="53">
        <v>0.82638888888888884</v>
      </c>
      <c r="AO1909">
        <v>4</v>
      </c>
      <c r="AP1909">
        <v>25</v>
      </c>
      <c r="AQ1909" s="8">
        <v>43392</v>
      </c>
      <c r="AR1909" s="53">
        <v>0.82638888888888884</v>
      </c>
      <c r="AS1909" s="8">
        <v>43447</v>
      </c>
      <c r="AT1909" s="53">
        <v>0.83333333333333337</v>
      </c>
      <c r="AV1909" s="8">
        <v>43447</v>
      </c>
      <c r="AW1909">
        <v>0</v>
      </c>
    </row>
    <row r="1910" spans="1:49" x14ac:dyDescent="0.25">
      <c r="A1910">
        <v>23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85</v>
      </c>
      <c r="AC1910" t="str">
        <f t="shared" si="42"/>
        <v>A2-13RT-G2</v>
      </c>
      <c r="AF1910" t="s">
        <v>127</v>
      </c>
    </row>
    <row r="1911" spans="1:49" x14ac:dyDescent="0.25">
      <c r="A1911">
        <v>24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85</v>
      </c>
      <c r="AC1911" t="str">
        <f t="shared" si="42"/>
        <v>A2-13RT-G3</v>
      </c>
      <c r="AD1911" s="8">
        <v>43424</v>
      </c>
      <c r="AE1911" s="84">
        <v>69</v>
      </c>
      <c r="AF1911" t="s">
        <v>139</v>
      </c>
      <c r="AG1911" t="s">
        <v>956</v>
      </c>
      <c r="AL1911" s="8">
        <v>43433</v>
      </c>
      <c r="AM1911" s="53">
        <v>0.55763888888888891</v>
      </c>
      <c r="AN1911" t="s">
        <v>1812</v>
      </c>
      <c r="AV1911" s="8">
        <v>43433</v>
      </c>
      <c r="AW1911">
        <v>0</v>
      </c>
    </row>
    <row r="1912" spans="1:49" x14ac:dyDescent="0.25">
      <c r="A1912">
        <v>10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2"/>
        <v>A2-13SO-E1</v>
      </c>
      <c r="AF1912" t="s">
        <v>137</v>
      </c>
    </row>
    <row r="1913" spans="1:49" x14ac:dyDescent="0.25">
      <c r="A1913">
        <v>11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X1913" s="8">
        <v>43523</v>
      </c>
      <c r="AB1913" t="s">
        <v>86</v>
      </c>
      <c r="AC1913" t="str">
        <f t="shared" si="42"/>
        <v>A2-13SO-E2</v>
      </c>
      <c r="AD1913" s="8">
        <v>43578</v>
      </c>
      <c r="AE1913" s="84">
        <v>55</v>
      </c>
      <c r="AF1913" t="s">
        <v>178</v>
      </c>
      <c r="AG1913" t="s">
        <v>956</v>
      </c>
      <c r="AH1913" s="8">
        <v>43585</v>
      </c>
      <c r="AI1913">
        <v>14</v>
      </c>
      <c r="AJ1913">
        <v>1</v>
      </c>
      <c r="AK1913" s="53">
        <v>0.67013888888888884</v>
      </c>
      <c r="AL1913" s="8">
        <v>43594</v>
      </c>
      <c r="AM1913" s="53">
        <v>0.8125</v>
      </c>
      <c r="AN1913" t="s">
        <v>1895</v>
      </c>
      <c r="AO1913">
        <v>3</v>
      </c>
      <c r="AP1913">
        <v>27</v>
      </c>
      <c r="AQ1913" s="8">
        <v>43607</v>
      </c>
      <c r="AR1913" s="53">
        <v>0.83680555555555547</v>
      </c>
      <c r="AS1913" s="8">
        <v>43614</v>
      </c>
      <c r="AT1913" s="53">
        <v>0.83333333333333337</v>
      </c>
      <c r="AV1913" s="8">
        <v>43614</v>
      </c>
      <c r="AW1913">
        <v>0</v>
      </c>
    </row>
    <row r="1914" spans="1:49" x14ac:dyDescent="0.25">
      <c r="A1914">
        <v>12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2"/>
        <v>A2-13SO-E3</v>
      </c>
      <c r="AF1914" t="s">
        <v>179</v>
      </c>
    </row>
    <row r="1915" spans="1:49" x14ac:dyDescent="0.25">
      <c r="A1915">
        <v>13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AB1915" t="s">
        <v>86</v>
      </c>
      <c r="AC1915" t="str">
        <f t="shared" si="42"/>
        <v>A2-13SO-E4</v>
      </c>
      <c r="AF1915" t="s">
        <v>304</v>
      </c>
    </row>
    <row r="1916" spans="1:49" x14ac:dyDescent="0.25">
      <c r="A1916">
        <v>14</v>
      </c>
      <c r="C1916" t="s">
        <v>58</v>
      </c>
      <c r="G1916" s="1" t="s">
        <v>187</v>
      </c>
      <c r="I1916" s="1" t="s">
        <v>74</v>
      </c>
      <c r="J1916">
        <v>13</v>
      </c>
      <c r="K1916" t="s">
        <v>60</v>
      </c>
      <c r="W1916" s="1" t="s">
        <v>450</v>
      </c>
      <c r="X1916" s="8">
        <v>43523</v>
      </c>
      <c r="AB1916" t="s">
        <v>86</v>
      </c>
      <c r="AC1916" t="str">
        <f t="shared" si="42"/>
        <v>A2-13SO-E5</v>
      </c>
      <c r="AD1916" s="8">
        <v>43574</v>
      </c>
      <c r="AE1916" s="84">
        <f>AD1916-X1916</f>
        <v>51</v>
      </c>
      <c r="AF1916" t="s">
        <v>305</v>
      </c>
      <c r="AG1916" t="s">
        <v>956</v>
      </c>
      <c r="AH1916" s="8">
        <v>43590</v>
      </c>
      <c r="AI1916">
        <v>16</v>
      </c>
      <c r="AJ1916">
        <v>1</v>
      </c>
      <c r="AK1916" s="53">
        <v>0.63750000000000007</v>
      </c>
      <c r="AL1916" s="8">
        <v>43598</v>
      </c>
      <c r="AM1916" s="53">
        <v>0.82291666666666663</v>
      </c>
      <c r="AN1916" t="s">
        <v>1895</v>
      </c>
      <c r="AO1916">
        <v>7</v>
      </c>
      <c r="AP1916">
        <v>29</v>
      </c>
      <c r="AQ1916" s="8">
        <v>43622</v>
      </c>
      <c r="AR1916" s="53">
        <v>0.83333333333333337</v>
      </c>
    </row>
    <row r="1917" spans="1:49" x14ac:dyDescent="0.25">
      <c r="A1917">
        <v>15</v>
      </c>
      <c r="C1917" t="s">
        <v>58</v>
      </c>
      <c r="G1917" s="1" t="s">
        <v>187</v>
      </c>
      <c r="I1917" s="1" t="s">
        <v>74</v>
      </c>
      <c r="J1917">
        <v>13</v>
      </c>
      <c r="K1917" t="s">
        <v>60</v>
      </c>
      <c r="W1917" s="1" t="s">
        <v>450</v>
      </c>
      <c r="X1917" s="8">
        <v>43523</v>
      </c>
      <c r="AB1917" t="s">
        <v>86</v>
      </c>
      <c r="AC1917" t="str">
        <f>"A2-13"&amp;AB1917&amp;"-"&amp;AF1917</f>
        <v>A2-13SO-E6</v>
      </c>
      <c r="AD1917" s="8">
        <v>43539</v>
      </c>
      <c r="AE1917" s="84">
        <f>AD1917-X1917</f>
        <v>16</v>
      </c>
      <c r="AF1917" t="s">
        <v>156</v>
      </c>
      <c r="AG1917" t="s">
        <v>956</v>
      </c>
      <c r="AH1917" s="8">
        <v>43539</v>
      </c>
      <c r="AI1917">
        <v>26</v>
      </c>
      <c r="AJ1917">
        <v>1</v>
      </c>
      <c r="AK1917" s="53">
        <v>0.70833333333333337</v>
      </c>
      <c r="AL1917" s="8">
        <v>43543</v>
      </c>
      <c r="AM1917" s="53">
        <v>0.5805555555555556</v>
      </c>
      <c r="AV1917" s="8">
        <v>43543</v>
      </c>
      <c r="AW1917">
        <v>0</v>
      </c>
    </row>
    <row r="1918" spans="1:49" x14ac:dyDescent="0.25">
      <c r="A1918">
        <v>16</v>
      </c>
      <c r="C1918" t="s">
        <v>58</v>
      </c>
      <c r="G1918" s="1" t="s">
        <v>187</v>
      </c>
      <c r="I1918" s="1" t="s">
        <v>74</v>
      </c>
      <c r="J1918">
        <v>13</v>
      </c>
      <c r="K1918" t="s">
        <v>60</v>
      </c>
      <c r="W1918" s="1" t="s">
        <v>450</v>
      </c>
      <c r="X1918" s="8">
        <v>43523</v>
      </c>
      <c r="AB1918" t="s">
        <v>86</v>
      </c>
      <c r="AC1918" t="str">
        <f t="shared" si="42"/>
        <v>A2-13SO-E7</v>
      </c>
      <c r="AD1918" s="8">
        <v>43588</v>
      </c>
      <c r="AE1918" s="84">
        <f>AD1918-X1918</f>
        <v>65</v>
      </c>
      <c r="AF1918" t="s">
        <v>131</v>
      </c>
      <c r="AG1918" t="s">
        <v>956</v>
      </c>
      <c r="AN1918" t="s">
        <v>1765</v>
      </c>
      <c r="AV1918" s="8">
        <v>43588</v>
      </c>
      <c r="AW1918">
        <v>1</v>
      </c>
    </row>
    <row r="1919" spans="1:49" x14ac:dyDescent="0.25">
      <c r="A1919">
        <v>17</v>
      </c>
      <c r="C1919" t="s">
        <v>58</v>
      </c>
      <c r="G1919" s="1" t="s">
        <v>187</v>
      </c>
      <c r="I1919" s="1" t="s">
        <v>74</v>
      </c>
      <c r="J1919">
        <v>13</v>
      </c>
      <c r="K1919" t="s">
        <v>60</v>
      </c>
      <c r="W1919" s="1" t="s">
        <v>450</v>
      </c>
      <c r="X1919" s="8">
        <v>43523</v>
      </c>
      <c r="AB1919" t="s">
        <v>86</v>
      </c>
      <c r="AC1919" t="str">
        <f t="shared" si="42"/>
        <v>A2-13SO-E8</v>
      </c>
      <c r="AD1919" s="8">
        <v>43584</v>
      </c>
      <c r="AE1919" s="84">
        <v>61</v>
      </c>
      <c r="AF1919" t="s">
        <v>292</v>
      </c>
      <c r="AG1919" t="s">
        <v>956</v>
      </c>
      <c r="AN1919" t="s">
        <v>1765</v>
      </c>
      <c r="AV1919" s="8">
        <v>43584</v>
      </c>
      <c r="AW1919">
        <v>1</v>
      </c>
    </row>
    <row r="1920" spans="1:49" x14ac:dyDescent="0.25">
      <c r="A1920">
        <v>18</v>
      </c>
      <c r="C1920" t="s">
        <v>58</v>
      </c>
      <c r="G1920" s="1" t="s">
        <v>187</v>
      </c>
      <c r="I1920" s="1" t="s">
        <v>74</v>
      </c>
      <c r="J1920">
        <v>13</v>
      </c>
      <c r="K1920" t="s">
        <v>60</v>
      </c>
      <c r="W1920" s="1" t="s">
        <v>450</v>
      </c>
      <c r="AB1920" t="s">
        <v>86</v>
      </c>
      <c r="AC1920" t="str">
        <f t="shared" si="42"/>
        <v>A2-13SO-E9</v>
      </c>
      <c r="AF1920" t="s">
        <v>167</v>
      </c>
    </row>
    <row r="1921" spans="1:49" x14ac:dyDescent="0.25">
      <c r="A1921">
        <v>19</v>
      </c>
      <c r="C1921" t="s">
        <v>58</v>
      </c>
      <c r="G1921" s="1" t="s">
        <v>187</v>
      </c>
      <c r="I1921" s="1" t="s">
        <v>74</v>
      </c>
      <c r="J1921">
        <v>13</v>
      </c>
      <c r="K1921" t="s">
        <v>60</v>
      </c>
      <c r="W1921" s="1" t="s">
        <v>450</v>
      </c>
      <c r="X1921" s="8">
        <v>43523</v>
      </c>
      <c r="AB1921" t="s">
        <v>86</v>
      </c>
      <c r="AC1921" t="str">
        <f t="shared" si="42"/>
        <v>A2-13SO-E10</v>
      </c>
      <c r="AD1921" s="8">
        <v>43574</v>
      </c>
      <c r="AE1921" s="84">
        <v>51</v>
      </c>
      <c r="AF1921" t="s">
        <v>248</v>
      </c>
      <c r="AG1921" t="s">
        <v>956</v>
      </c>
      <c r="AH1921" s="85">
        <v>43574</v>
      </c>
      <c r="AI1921">
        <v>14</v>
      </c>
      <c r="AJ1921">
        <v>1</v>
      </c>
      <c r="AK1921" s="53">
        <v>0.60069444444444442</v>
      </c>
      <c r="AL1921" s="8">
        <v>43583</v>
      </c>
      <c r="AM1921" s="53">
        <v>0.84027777777777779</v>
      </c>
      <c r="AN1921" t="s">
        <v>1895</v>
      </c>
      <c r="AU1921" t="s">
        <v>1812</v>
      </c>
      <c r="AV1921" s="8">
        <v>43619</v>
      </c>
      <c r="AW1921">
        <v>0</v>
      </c>
    </row>
    <row r="1922" spans="1:49" x14ac:dyDescent="0.25">
      <c r="A1922">
        <v>20</v>
      </c>
      <c r="C1922" t="s">
        <v>58</v>
      </c>
      <c r="G1922" s="1" t="s">
        <v>187</v>
      </c>
      <c r="I1922" s="1" t="s">
        <v>74</v>
      </c>
      <c r="J1922">
        <v>13</v>
      </c>
      <c r="K1922" t="s">
        <v>60</v>
      </c>
      <c r="W1922" s="1" t="s">
        <v>450</v>
      </c>
      <c r="X1922" s="8">
        <v>43523</v>
      </c>
      <c r="AB1922" t="s">
        <v>86</v>
      </c>
      <c r="AC1922" t="str">
        <f t="shared" si="42"/>
        <v>A2-13SO-E11</v>
      </c>
      <c r="AD1922" s="8">
        <v>43575</v>
      </c>
      <c r="AE1922" s="84">
        <v>52</v>
      </c>
      <c r="AF1922" t="s">
        <v>338</v>
      </c>
      <c r="AG1922" t="s">
        <v>956</v>
      </c>
      <c r="AN1922" t="s">
        <v>1812</v>
      </c>
      <c r="AV1922" s="8">
        <v>43578</v>
      </c>
      <c r="AW1922">
        <v>0</v>
      </c>
    </row>
    <row r="1923" spans="1:49" x14ac:dyDescent="0.25">
      <c r="A1923">
        <v>21</v>
      </c>
      <c r="C1923" t="s">
        <v>58</v>
      </c>
      <c r="G1923" s="1" t="s">
        <v>187</v>
      </c>
      <c r="I1923" s="1" t="s">
        <v>74</v>
      </c>
      <c r="J1923">
        <v>13</v>
      </c>
      <c r="K1923" t="s">
        <v>60</v>
      </c>
      <c r="W1923" s="1" t="s">
        <v>450</v>
      </c>
      <c r="X1923" s="8">
        <v>43523</v>
      </c>
      <c r="AB1923" t="s">
        <v>86</v>
      </c>
      <c r="AC1923" t="str">
        <f t="shared" si="42"/>
        <v>A2-13SO-E12</v>
      </c>
      <c r="AD1923" s="8">
        <v>43597</v>
      </c>
      <c r="AE1923" s="84">
        <f>AD1923-X1923</f>
        <v>74</v>
      </c>
      <c r="AF1923" t="s">
        <v>175</v>
      </c>
      <c r="AG1923" t="s">
        <v>956</v>
      </c>
      <c r="AN1923" s="61" t="s">
        <v>1765</v>
      </c>
      <c r="AV1923" s="8">
        <v>43597</v>
      </c>
      <c r="AW1923">
        <v>1</v>
      </c>
    </row>
    <row r="1924" spans="1:49" x14ac:dyDescent="0.25">
      <c r="A1924">
        <v>22</v>
      </c>
      <c r="C1924" t="s">
        <v>58</v>
      </c>
      <c r="G1924" s="1" t="s">
        <v>187</v>
      </c>
      <c r="I1924" s="1" t="s">
        <v>74</v>
      </c>
      <c r="J1924">
        <v>13</v>
      </c>
      <c r="K1924" t="s">
        <v>60</v>
      </c>
      <c r="W1924" s="1" t="s">
        <v>450</v>
      </c>
      <c r="X1924" s="8">
        <v>43523</v>
      </c>
      <c r="AB1924" t="s">
        <v>86</v>
      </c>
      <c r="AC1924" t="str">
        <f t="shared" si="42"/>
        <v>A2-13SO-G1</v>
      </c>
      <c r="AD1924" s="8">
        <v>43585</v>
      </c>
      <c r="AE1924" s="84">
        <f>AD1924-X1924</f>
        <v>62</v>
      </c>
      <c r="AF1924" t="s">
        <v>290</v>
      </c>
      <c r="AG1924" t="s">
        <v>956</v>
      </c>
      <c r="AN1924" t="s">
        <v>1765</v>
      </c>
      <c r="AV1924" s="8">
        <v>43585</v>
      </c>
      <c r="AW1924">
        <v>1</v>
      </c>
    </row>
    <row r="1925" spans="1:49" x14ac:dyDescent="0.25">
      <c r="A1925">
        <v>23</v>
      </c>
      <c r="C1925" t="s">
        <v>58</v>
      </c>
      <c r="G1925" s="1" t="s">
        <v>187</v>
      </c>
      <c r="I1925" s="1" t="s">
        <v>74</v>
      </c>
      <c r="J1925">
        <v>13</v>
      </c>
      <c r="K1925" t="s">
        <v>60</v>
      </c>
      <c r="W1925" s="1" t="s">
        <v>450</v>
      </c>
      <c r="AB1925" t="s">
        <v>86</v>
      </c>
      <c r="AC1925" t="str">
        <f t="shared" si="42"/>
        <v>A2-13SO-G2</v>
      </c>
      <c r="AF1925" t="s">
        <v>127</v>
      </c>
    </row>
    <row r="1926" spans="1:49" x14ac:dyDescent="0.25">
      <c r="A1926">
        <v>24</v>
      </c>
      <c r="C1926" t="s">
        <v>58</v>
      </c>
      <c r="G1926" s="1" t="s">
        <v>187</v>
      </c>
      <c r="I1926" s="1" t="s">
        <v>74</v>
      </c>
      <c r="J1926">
        <v>13</v>
      </c>
      <c r="K1926" t="s">
        <v>60</v>
      </c>
      <c r="W1926" s="1" t="s">
        <v>450</v>
      </c>
      <c r="X1926" s="8">
        <v>43523</v>
      </c>
      <c r="AB1926" t="s">
        <v>86</v>
      </c>
      <c r="AC1926" t="str">
        <f t="shared" si="42"/>
        <v>A2-13SO-G3</v>
      </c>
      <c r="AD1926" s="8">
        <v>43606</v>
      </c>
      <c r="AE1926" s="84">
        <f>AD1926-X1926</f>
        <v>83</v>
      </c>
      <c r="AF1926" t="s">
        <v>139</v>
      </c>
      <c r="AG1926" t="s">
        <v>956</v>
      </c>
      <c r="AN1926" t="s">
        <v>1765</v>
      </c>
      <c r="AV1926" s="8">
        <v>43606</v>
      </c>
      <c r="AW1926">
        <v>1</v>
      </c>
    </row>
    <row r="1927" spans="1:49" x14ac:dyDescent="0.25">
      <c r="A1927">
        <v>1</v>
      </c>
      <c r="C1927" t="s">
        <v>59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1001</v>
      </c>
    </row>
    <row r="1928" spans="1:49" x14ac:dyDescent="0.25">
      <c r="A1928">
        <v>2</v>
      </c>
      <c r="C1928" t="s">
        <v>201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1002</v>
      </c>
    </row>
    <row r="1929" spans="1:49" x14ac:dyDescent="0.25">
      <c r="A1929">
        <v>3</v>
      </c>
      <c r="C1929" t="s">
        <v>201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1003</v>
      </c>
    </row>
    <row r="1930" spans="1:49" x14ac:dyDescent="0.25">
      <c r="A1930">
        <v>4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1004</v>
      </c>
    </row>
    <row r="1931" spans="1:49" x14ac:dyDescent="0.25">
      <c r="A1931">
        <v>5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1005</v>
      </c>
    </row>
    <row r="1932" spans="1:49" x14ac:dyDescent="0.25">
      <c r="A1932">
        <v>6</v>
      </c>
      <c r="C1932" t="s">
        <v>201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1006</v>
      </c>
    </row>
    <row r="1933" spans="1:49" x14ac:dyDescent="0.25">
      <c r="A1933">
        <v>7</v>
      </c>
      <c r="C1933" t="s">
        <v>201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1007</v>
      </c>
    </row>
    <row r="1934" spans="1:49" x14ac:dyDescent="0.25">
      <c r="A1934">
        <v>8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1008</v>
      </c>
    </row>
    <row r="1935" spans="1:49" x14ac:dyDescent="0.25">
      <c r="A1935">
        <v>9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1009</v>
      </c>
    </row>
    <row r="1936" spans="1:49" x14ac:dyDescent="0.25">
      <c r="A1936">
        <v>10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1010</v>
      </c>
    </row>
    <row r="1937" spans="1:29" x14ac:dyDescent="0.25">
      <c r="A1937">
        <v>11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1011</v>
      </c>
    </row>
    <row r="1938" spans="1:29" x14ac:dyDescent="0.25">
      <c r="A1938">
        <v>12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1012</v>
      </c>
    </row>
    <row r="1939" spans="1:29" x14ac:dyDescent="0.25">
      <c r="A1939">
        <v>13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1013</v>
      </c>
    </row>
    <row r="1940" spans="1:29" x14ac:dyDescent="0.25">
      <c r="A1940">
        <v>14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1014</v>
      </c>
    </row>
    <row r="1941" spans="1:29" x14ac:dyDescent="0.25">
      <c r="A1941">
        <v>15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985</v>
      </c>
    </row>
    <row r="1942" spans="1:29" x14ac:dyDescent="0.25">
      <c r="A1942">
        <v>16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986</v>
      </c>
    </row>
    <row r="1943" spans="1:29" x14ac:dyDescent="0.25">
      <c r="A1943">
        <v>17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987</v>
      </c>
    </row>
    <row r="1944" spans="1:29" x14ac:dyDescent="0.25">
      <c r="A1944">
        <v>18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988</v>
      </c>
    </row>
    <row r="1945" spans="1:29" x14ac:dyDescent="0.25">
      <c r="A1945">
        <v>19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989</v>
      </c>
    </row>
    <row r="1946" spans="1:29" x14ac:dyDescent="0.25">
      <c r="A1946">
        <v>20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84</v>
      </c>
      <c r="AC1946" t="s">
        <v>990</v>
      </c>
    </row>
    <row r="1947" spans="1:29" x14ac:dyDescent="0.25">
      <c r="A1947">
        <v>21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84</v>
      </c>
      <c r="AC1947" t="s">
        <v>991</v>
      </c>
    </row>
    <row r="1948" spans="1:29" x14ac:dyDescent="0.25">
      <c r="A1948">
        <v>22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84</v>
      </c>
      <c r="AC1948" t="s">
        <v>992</v>
      </c>
    </row>
    <row r="1949" spans="1:29" x14ac:dyDescent="0.25">
      <c r="A1949">
        <v>23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84</v>
      </c>
      <c r="AC1949" t="s">
        <v>993</v>
      </c>
    </row>
    <row r="1950" spans="1:29" x14ac:dyDescent="0.25">
      <c r="A1950">
        <v>24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84</v>
      </c>
      <c r="AC1950" t="s">
        <v>994</v>
      </c>
    </row>
    <row r="1951" spans="1:29" x14ac:dyDescent="0.25">
      <c r="A1951">
        <v>25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84</v>
      </c>
      <c r="AC1951" t="s">
        <v>995</v>
      </c>
    </row>
    <row r="1952" spans="1:29" x14ac:dyDescent="0.25">
      <c r="A1952">
        <v>26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84</v>
      </c>
      <c r="AC1952" t="s">
        <v>996</v>
      </c>
    </row>
    <row r="1953" spans="1:49" x14ac:dyDescent="0.25">
      <c r="A1953">
        <v>27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84</v>
      </c>
      <c r="AC1953" t="s">
        <v>997</v>
      </c>
    </row>
    <row r="1954" spans="1:49" x14ac:dyDescent="0.25">
      <c r="A1954">
        <v>28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84</v>
      </c>
      <c r="AC1954" t="s">
        <v>998</v>
      </c>
    </row>
    <row r="1955" spans="1:49" x14ac:dyDescent="0.25">
      <c r="A1955">
        <v>29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84</v>
      </c>
      <c r="AC1955" t="s">
        <v>999</v>
      </c>
    </row>
    <row r="1956" spans="1:49" x14ac:dyDescent="0.25">
      <c r="A1956">
        <v>30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84</v>
      </c>
      <c r="AC1956" t="s">
        <v>1000</v>
      </c>
    </row>
    <row r="1957" spans="1:49" x14ac:dyDescent="0.25">
      <c r="A1957">
        <v>1</v>
      </c>
      <c r="C1957" t="s">
        <v>59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ref="AC1957:AC1988" si="43">"A2-14"&amp;AB1957&amp;"-"&amp;AF1957</f>
        <v>A2-14RT-A1</v>
      </c>
      <c r="AF1957" t="s">
        <v>247</v>
      </c>
    </row>
    <row r="1958" spans="1:49" x14ac:dyDescent="0.25">
      <c r="A1958">
        <v>2</v>
      </c>
      <c r="C1958" t="s">
        <v>59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3"/>
        <v>A2-14RT-A2</v>
      </c>
      <c r="AD1958" s="8">
        <v>43442</v>
      </c>
      <c r="AE1958" s="83">
        <f>AD1958-I1958</f>
        <v>86</v>
      </c>
      <c r="AF1958" t="s">
        <v>120</v>
      </c>
      <c r="AG1958" t="s">
        <v>956</v>
      </c>
      <c r="AH1958" s="8">
        <v>43454</v>
      </c>
      <c r="AI1958">
        <v>3</v>
      </c>
      <c r="AJ1958">
        <v>1</v>
      </c>
      <c r="AK1958" s="53">
        <v>0.47916666666666669</v>
      </c>
      <c r="AL1958" s="8">
        <v>43468</v>
      </c>
      <c r="AM1958" s="53">
        <v>0.83333333333333337</v>
      </c>
      <c r="AO1958">
        <v>4</v>
      </c>
      <c r="AP1958">
        <v>1</v>
      </c>
      <c r="AQ1958" s="8">
        <v>43468</v>
      </c>
      <c r="AR1958" s="53">
        <v>0.83333333333333337</v>
      </c>
      <c r="AS1958" s="8">
        <v>43483</v>
      </c>
      <c r="AT1958" s="53">
        <v>0.85416666666666663</v>
      </c>
      <c r="AV1958" s="8">
        <v>43483</v>
      </c>
      <c r="AW1958">
        <v>0</v>
      </c>
    </row>
    <row r="1959" spans="1:49" x14ac:dyDescent="0.25">
      <c r="A1959">
        <v>3</v>
      </c>
      <c r="C1959" t="s">
        <v>201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3"/>
        <v>A2-14RT-A3</v>
      </c>
      <c r="AD1959" s="8">
        <v>43413</v>
      </c>
      <c r="AE1959" s="83">
        <f>AD1959-I1959</f>
        <v>57</v>
      </c>
      <c r="AF1959" t="s">
        <v>245</v>
      </c>
      <c r="AG1959" t="s">
        <v>956</v>
      </c>
      <c r="AH1959" s="8">
        <v>43413</v>
      </c>
      <c r="AI1959">
        <v>32</v>
      </c>
      <c r="AJ1959">
        <v>2</v>
      </c>
      <c r="AK1959" s="53">
        <v>0.48958333333333331</v>
      </c>
      <c r="AL1959" s="8">
        <v>43421</v>
      </c>
      <c r="AM1959" s="53">
        <v>0.84722222222222221</v>
      </c>
      <c r="AO1959">
        <v>4</v>
      </c>
      <c r="AP1959">
        <v>28</v>
      </c>
      <c r="AQ1959" s="8">
        <v>43421</v>
      </c>
      <c r="AR1959" s="53">
        <v>0.84722222222222221</v>
      </c>
      <c r="AS1959" s="8">
        <v>43475</v>
      </c>
      <c r="AT1959" s="53">
        <v>0.83333333333333337</v>
      </c>
      <c r="AV1959" s="8">
        <v>43475</v>
      </c>
      <c r="AW1959">
        <v>0</v>
      </c>
    </row>
    <row r="1960" spans="1:49" x14ac:dyDescent="0.25">
      <c r="A1960">
        <v>4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3"/>
        <v>A2-14RT-A4</v>
      </c>
      <c r="AF1960" t="s">
        <v>252</v>
      </c>
    </row>
    <row r="1961" spans="1:49" x14ac:dyDescent="0.25">
      <c r="A1961">
        <v>5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3"/>
        <v>A2-14RT-A5</v>
      </c>
      <c r="AD1961" s="8">
        <v>43447</v>
      </c>
      <c r="AE1961" s="83">
        <f>AD1961-I1961</f>
        <v>91</v>
      </c>
      <c r="AF1961" t="s">
        <v>246</v>
      </c>
      <c r="AG1961" t="s">
        <v>956</v>
      </c>
      <c r="AN1961" t="s">
        <v>1830</v>
      </c>
      <c r="AV1961" s="8">
        <v>43474</v>
      </c>
      <c r="AW1961">
        <v>1</v>
      </c>
    </row>
    <row r="1962" spans="1:49" x14ac:dyDescent="0.25">
      <c r="A1962">
        <v>6</v>
      </c>
      <c r="C1962" t="s">
        <v>201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3"/>
        <v>A2-14RT-A6</v>
      </c>
      <c r="AF1962" t="s">
        <v>244</v>
      </c>
    </row>
    <row r="1963" spans="1:49" x14ac:dyDescent="0.25">
      <c r="A1963">
        <v>7</v>
      </c>
      <c r="C1963" t="s">
        <v>201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3"/>
        <v>A2-14RT-A7</v>
      </c>
      <c r="AF1963" t="s">
        <v>164</v>
      </c>
    </row>
    <row r="1964" spans="1:49" x14ac:dyDescent="0.25">
      <c r="A1964">
        <v>8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3"/>
        <v>A2-14RT-A8</v>
      </c>
      <c r="AD1964" s="8">
        <v>43388</v>
      </c>
      <c r="AE1964" s="84">
        <v>32</v>
      </c>
      <c r="AF1964" t="s">
        <v>166</v>
      </c>
      <c r="AG1964" t="s">
        <v>956</v>
      </c>
      <c r="AH1964" s="8">
        <v>43388</v>
      </c>
      <c r="AI1964">
        <v>3</v>
      </c>
      <c r="AJ1964">
        <v>1</v>
      </c>
      <c r="AK1964" s="53">
        <v>0.60069444444444442</v>
      </c>
      <c r="AL1964" s="8">
        <v>43397</v>
      </c>
      <c r="AM1964" s="53">
        <v>0.79166666666666663</v>
      </c>
      <c r="AN1964" t="s">
        <v>1742</v>
      </c>
      <c r="AO1964">
        <v>3</v>
      </c>
      <c r="AP1964">
        <v>31</v>
      </c>
      <c r="AQ1964" s="8">
        <v>43410</v>
      </c>
      <c r="AR1964" s="53">
        <v>0.85416666666666663</v>
      </c>
      <c r="AS1964" s="8">
        <v>43483</v>
      </c>
      <c r="AT1964" s="53">
        <v>0.85416666666666663</v>
      </c>
      <c r="AU1964" t="s">
        <v>1764</v>
      </c>
      <c r="AV1964" s="8">
        <v>43483</v>
      </c>
      <c r="AW1964">
        <v>0</v>
      </c>
    </row>
    <row r="1965" spans="1:49" x14ac:dyDescent="0.25">
      <c r="A1965">
        <v>9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3"/>
        <v>A2-14RT-A9</v>
      </c>
      <c r="AF1965" t="s">
        <v>133</v>
      </c>
    </row>
    <row r="1966" spans="1:49" x14ac:dyDescent="0.25">
      <c r="A1966">
        <v>10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3"/>
        <v>A2-14RT-A10</v>
      </c>
      <c r="AF1966" t="s">
        <v>138</v>
      </c>
    </row>
    <row r="1967" spans="1:49" x14ac:dyDescent="0.25">
      <c r="A1967">
        <v>11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3"/>
        <v>A2-14RT-A11</v>
      </c>
      <c r="AF1967" t="s">
        <v>237</v>
      </c>
    </row>
    <row r="1968" spans="1:49" x14ac:dyDescent="0.25">
      <c r="A1968">
        <v>12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3"/>
        <v>A2-14RT-A12</v>
      </c>
      <c r="AD1968" s="8">
        <v>43393</v>
      </c>
      <c r="AE1968" s="84">
        <v>37</v>
      </c>
      <c r="AF1968" t="s">
        <v>284</v>
      </c>
      <c r="AG1968" t="s">
        <v>956</v>
      </c>
      <c r="AN1968" t="s">
        <v>1700</v>
      </c>
      <c r="AV1968" s="8">
        <v>43393</v>
      </c>
      <c r="AW1968">
        <v>0</v>
      </c>
    </row>
    <row r="1969" spans="1:49" x14ac:dyDescent="0.25">
      <c r="A1969">
        <v>13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3"/>
        <v>A2-14RT-C1</v>
      </c>
      <c r="AD1969" s="8">
        <v>43388</v>
      </c>
      <c r="AE1969" s="84">
        <v>32</v>
      </c>
      <c r="AF1969" t="s">
        <v>146</v>
      </c>
      <c r="AG1969" t="s">
        <v>956</v>
      </c>
      <c r="AI1969">
        <v>4</v>
      </c>
      <c r="AJ1969">
        <v>1</v>
      </c>
      <c r="AK1969" s="53">
        <v>0.60069444444444442</v>
      </c>
      <c r="AL1969" s="8">
        <v>43397</v>
      </c>
      <c r="AM1969" s="53">
        <v>0.79166666666666663</v>
      </c>
      <c r="AN1969" t="s">
        <v>1742</v>
      </c>
      <c r="AO1969">
        <v>3</v>
      </c>
      <c r="AP1969">
        <v>1</v>
      </c>
      <c r="AQ1969" s="8">
        <v>43412</v>
      </c>
      <c r="AR1969" s="53">
        <v>0.84375</v>
      </c>
      <c r="AS1969" s="8">
        <v>43460</v>
      </c>
      <c r="AT1969" s="53">
        <v>0.83333333333333337</v>
      </c>
      <c r="AU1969" t="s">
        <v>1793</v>
      </c>
      <c r="AV1969" s="8">
        <v>43460</v>
      </c>
      <c r="AW1969">
        <v>0</v>
      </c>
    </row>
    <row r="1970" spans="1:49" x14ac:dyDescent="0.25">
      <c r="A1970">
        <v>14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3"/>
        <v>A2-14RT-C2</v>
      </c>
      <c r="AD1970" s="8">
        <v>43424</v>
      </c>
      <c r="AE1970" s="83">
        <f>AD1970-I1970</f>
        <v>68</v>
      </c>
      <c r="AF1970" t="s">
        <v>149</v>
      </c>
      <c r="AG1970" t="s">
        <v>956</v>
      </c>
      <c r="AL1970" s="8">
        <v>43430</v>
      </c>
      <c r="AM1970" s="53">
        <v>0.63194444444444442</v>
      </c>
      <c r="AN1970" t="s">
        <v>1808</v>
      </c>
      <c r="AV1970" s="8">
        <v>43430</v>
      </c>
      <c r="AW1970">
        <v>0</v>
      </c>
    </row>
    <row r="1971" spans="1:49" x14ac:dyDescent="0.25">
      <c r="A1971">
        <v>15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3"/>
        <v>A2-14RT-C3</v>
      </c>
      <c r="AF1971" t="s">
        <v>301</v>
      </c>
    </row>
    <row r="1972" spans="1:49" x14ac:dyDescent="0.25">
      <c r="A1972">
        <v>16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3"/>
        <v>A2-14RT-C4</v>
      </c>
      <c r="AD1972" s="8">
        <v>43386</v>
      </c>
      <c r="AE1972" s="84">
        <v>30</v>
      </c>
      <c r="AF1972" t="s">
        <v>161</v>
      </c>
      <c r="AG1972" t="s">
        <v>956</v>
      </c>
      <c r="AI1972">
        <v>16</v>
      </c>
      <c r="AJ1972">
        <v>6</v>
      </c>
      <c r="AK1972" s="53">
        <v>0.57638888888888895</v>
      </c>
      <c r="AL1972" s="8">
        <v>43392</v>
      </c>
      <c r="AM1972" s="53">
        <v>0.82638888888888884</v>
      </c>
      <c r="AO1972">
        <v>4</v>
      </c>
      <c r="AP1972">
        <v>21</v>
      </c>
      <c r="AQ1972" s="8">
        <v>43392</v>
      </c>
      <c r="AR1972" s="53">
        <v>0.82638888888888884</v>
      </c>
      <c r="AS1972" s="8">
        <v>43420</v>
      </c>
      <c r="AT1972" s="53">
        <v>0.83333333333333337</v>
      </c>
      <c r="AV1972" s="8">
        <v>43420</v>
      </c>
      <c r="AW1972">
        <v>0</v>
      </c>
    </row>
    <row r="1973" spans="1:49" x14ac:dyDescent="0.25">
      <c r="A1973">
        <v>17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3"/>
        <v>A2-14RT-C5</v>
      </c>
      <c r="AF1973" t="s">
        <v>123</v>
      </c>
    </row>
    <row r="1974" spans="1:49" x14ac:dyDescent="0.25">
      <c r="A1974">
        <v>18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3"/>
        <v>A2-14RT-C6</v>
      </c>
      <c r="AD1974" s="8">
        <v>43387</v>
      </c>
      <c r="AE1974" s="84">
        <v>31</v>
      </c>
      <c r="AF1974" t="s">
        <v>168</v>
      </c>
      <c r="AG1974" t="s">
        <v>956</v>
      </c>
      <c r="AI1974">
        <v>26</v>
      </c>
      <c r="AJ1974">
        <v>6</v>
      </c>
      <c r="AK1974" s="53">
        <v>0.61111111111111105</v>
      </c>
      <c r="AL1974" s="8">
        <v>43394</v>
      </c>
      <c r="AM1974" s="53">
        <v>0.82638888888888884</v>
      </c>
      <c r="AN1974" t="s">
        <v>1742</v>
      </c>
      <c r="AV1974" s="8">
        <v>43447</v>
      </c>
      <c r="AW1974">
        <v>0</v>
      </c>
    </row>
    <row r="1975" spans="1:49" x14ac:dyDescent="0.25">
      <c r="A1975">
        <v>19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3"/>
        <v>A2-14RT-C7</v>
      </c>
      <c r="AF1975" t="s">
        <v>135</v>
      </c>
    </row>
    <row r="1976" spans="1:49" x14ac:dyDescent="0.25">
      <c r="A1976">
        <v>20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85</v>
      </c>
      <c r="AC1976" t="str">
        <f t="shared" si="43"/>
        <v>A2-14RT-C8</v>
      </c>
      <c r="AD1976" s="8">
        <v>43388</v>
      </c>
      <c r="AE1976" s="84">
        <v>32</v>
      </c>
      <c r="AF1976" t="s">
        <v>238</v>
      </c>
      <c r="AG1976" t="s">
        <v>956</v>
      </c>
      <c r="AI1976">
        <v>5</v>
      </c>
      <c r="AJ1976">
        <v>1</v>
      </c>
      <c r="AK1976" s="53">
        <v>0.60069444444444442</v>
      </c>
      <c r="AL1976" s="8">
        <v>43397</v>
      </c>
      <c r="AM1976" s="53">
        <v>0.79166666666666663</v>
      </c>
      <c r="AN1976" t="s">
        <v>1747</v>
      </c>
      <c r="AV1976" s="8">
        <v>43397</v>
      </c>
      <c r="AW1976">
        <v>1</v>
      </c>
    </row>
    <row r="1977" spans="1:49" x14ac:dyDescent="0.25">
      <c r="A1977">
        <v>21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85</v>
      </c>
      <c r="AC1977" t="str">
        <f t="shared" si="43"/>
        <v>A2-14RT-C9</v>
      </c>
      <c r="AF1977" t="s">
        <v>176</v>
      </c>
    </row>
    <row r="1978" spans="1:49" x14ac:dyDescent="0.25">
      <c r="A1978">
        <v>22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85</v>
      </c>
      <c r="AC1978" t="str">
        <f t="shared" si="43"/>
        <v>A2-14RT-C10</v>
      </c>
      <c r="AF1978" t="s">
        <v>126</v>
      </c>
    </row>
    <row r="1979" spans="1:49" x14ac:dyDescent="0.25">
      <c r="A1979">
        <v>23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85</v>
      </c>
      <c r="AC1979" t="str">
        <f t="shared" si="43"/>
        <v>A2-14RT-C11</v>
      </c>
      <c r="AF1979" t="s">
        <v>144</v>
      </c>
    </row>
    <row r="1980" spans="1:49" x14ac:dyDescent="0.25">
      <c r="A1980">
        <v>24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85</v>
      </c>
      <c r="AC1980" t="str">
        <f t="shared" si="43"/>
        <v>A2-14RT-C12</v>
      </c>
      <c r="AF1980" t="s">
        <v>303</v>
      </c>
    </row>
    <row r="1981" spans="1:49" x14ac:dyDescent="0.25">
      <c r="A1981">
        <v>25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85</v>
      </c>
      <c r="AC1981" t="str">
        <f t="shared" si="43"/>
        <v>A2-14RT-E1</v>
      </c>
      <c r="AD1981" s="8">
        <v>43389</v>
      </c>
      <c r="AE1981" s="84">
        <v>33</v>
      </c>
      <c r="AF1981" t="s">
        <v>137</v>
      </c>
      <c r="AG1981" t="s">
        <v>956</v>
      </c>
      <c r="AI1981">
        <v>9</v>
      </c>
      <c r="AJ1981">
        <v>1</v>
      </c>
      <c r="AK1981" s="53">
        <v>0.53472222222222221</v>
      </c>
      <c r="AL1981" s="8">
        <v>43397</v>
      </c>
      <c r="AM1981" s="53">
        <v>0.83333333333333337</v>
      </c>
      <c r="AN1981" t="s">
        <v>1742</v>
      </c>
      <c r="AO1981">
        <v>3</v>
      </c>
      <c r="AP1981">
        <v>10</v>
      </c>
      <c r="AQ1981" s="8">
        <v>43443</v>
      </c>
      <c r="AR1981" s="53">
        <v>0.83333333333333337</v>
      </c>
      <c r="AS1981" s="8">
        <v>43460</v>
      </c>
      <c r="AT1981" s="53">
        <v>0.83333333333333337</v>
      </c>
      <c r="AV1981" s="8">
        <v>43460</v>
      </c>
      <c r="AW1981">
        <v>0</v>
      </c>
    </row>
    <row r="1982" spans="1:49" x14ac:dyDescent="0.25">
      <c r="A1982">
        <v>26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85</v>
      </c>
      <c r="AC1982" t="str">
        <f t="shared" si="43"/>
        <v>A2-14RT-E2</v>
      </c>
      <c r="AF1982" t="s">
        <v>178</v>
      </c>
    </row>
    <row r="1983" spans="1:49" x14ac:dyDescent="0.25">
      <c r="A1983">
        <v>27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85</v>
      </c>
      <c r="AC1983" t="str">
        <f t="shared" si="43"/>
        <v>A2-14RT-E3</v>
      </c>
      <c r="AF1983" t="s">
        <v>179</v>
      </c>
    </row>
    <row r="1984" spans="1:49" x14ac:dyDescent="0.25">
      <c r="A1984">
        <v>28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85</v>
      </c>
      <c r="AC1984" t="str">
        <f t="shared" si="43"/>
        <v>A2-14RT-E4</v>
      </c>
      <c r="AD1984" s="8">
        <v>43386</v>
      </c>
      <c r="AE1984" s="84">
        <v>30</v>
      </c>
      <c r="AF1984" t="s">
        <v>304</v>
      </c>
      <c r="AG1984" t="s">
        <v>956</v>
      </c>
      <c r="AI1984">
        <v>2</v>
      </c>
      <c r="AJ1984">
        <v>1</v>
      </c>
      <c r="AK1984" s="53">
        <v>0.57638888888888895</v>
      </c>
      <c r="AL1984" s="8">
        <v>43439</v>
      </c>
      <c r="AM1984" s="53">
        <v>0.4513888888888889</v>
      </c>
      <c r="AV1984" s="8">
        <v>43439</v>
      </c>
      <c r="AW1984">
        <v>0</v>
      </c>
    </row>
    <row r="1985" spans="1:49" x14ac:dyDescent="0.25">
      <c r="A1985">
        <v>29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85</v>
      </c>
      <c r="AC1985" t="str">
        <f t="shared" si="43"/>
        <v>A2-14RT-E5</v>
      </c>
      <c r="AF1985" t="s">
        <v>305</v>
      </c>
    </row>
    <row r="1986" spans="1:49" x14ac:dyDescent="0.25">
      <c r="A1986">
        <v>30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85</v>
      </c>
      <c r="AC1986" t="str">
        <f t="shared" si="43"/>
        <v>A2-14RT-E6</v>
      </c>
      <c r="AD1986" s="8">
        <v>43413</v>
      </c>
      <c r="AE1986" s="84">
        <v>57</v>
      </c>
      <c r="AF1986" t="s">
        <v>156</v>
      </c>
      <c r="AG1986" t="s">
        <v>956</v>
      </c>
      <c r="AH1986" s="8">
        <v>43413</v>
      </c>
      <c r="AI1986">
        <v>16</v>
      </c>
      <c r="AJ1986">
        <v>2</v>
      </c>
      <c r="AK1986" s="53">
        <v>0.48958333333333331</v>
      </c>
      <c r="AL1986" s="8">
        <v>43421</v>
      </c>
      <c r="AM1986" s="53">
        <v>0.84722222222222221</v>
      </c>
      <c r="AO1986">
        <v>3</v>
      </c>
      <c r="AP1986">
        <v>19</v>
      </c>
      <c r="AQ1986" s="8">
        <v>43421</v>
      </c>
      <c r="AR1986" s="53">
        <v>0.84722222222222221</v>
      </c>
      <c r="AS1986" s="8">
        <v>43516</v>
      </c>
      <c r="AT1986" s="53">
        <v>0.83333333333333337</v>
      </c>
      <c r="AV1986" s="8">
        <v>43516</v>
      </c>
      <c r="AW1986">
        <v>0</v>
      </c>
    </row>
    <row r="1987" spans="1:49" x14ac:dyDescent="0.25">
      <c r="A1987">
        <v>1</v>
      </c>
      <c r="C1987" t="s">
        <v>59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3"/>
        <v>A2-14SO-A1</v>
      </c>
      <c r="AF1987" t="s">
        <v>247</v>
      </c>
    </row>
    <row r="1988" spans="1:49" x14ac:dyDescent="0.25">
      <c r="A1988">
        <v>2</v>
      </c>
      <c r="C1988" t="s">
        <v>59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A2-14SO-A2</v>
      </c>
      <c r="AF1988" t="s">
        <v>120</v>
      </c>
    </row>
    <row r="1989" spans="1:49" x14ac:dyDescent="0.25">
      <c r="A1989">
        <v>3</v>
      </c>
      <c r="C1989" t="s">
        <v>201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X1989" s="8">
        <v>43524</v>
      </c>
      <c r="AB1989" t="s">
        <v>86</v>
      </c>
      <c r="AC1989" t="str">
        <f t="shared" ref="AC1989:AC2016" si="44">"A2-14"&amp;AB1989&amp;"-"&amp;AF1989</f>
        <v>A2-14SO-A3</v>
      </c>
      <c r="AD1989" s="8">
        <v>43584</v>
      </c>
      <c r="AE1989" s="84">
        <f>AD1989-X1989</f>
        <v>60</v>
      </c>
      <c r="AF1989" t="s">
        <v>245</v>
      </c>
      <c r="AG1989" t="s">
        <v>956</v>
      </c>
      <c r="AN1989" t="s">
        <v>1765</v>
      </c>
      <c r="AV1989" s="8">
        <v>43584</v>
      </c>
      <c r="AW1989">
        <v>1</v>
      </c>
    </row>
    <row r="1990" spans="1:49" x14ac:dyDescent="0.25">
      <c r="A1990">
        <v>4</v>
      </c>
      <c r="C1990" t="s">
        <v>201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X1990" s="8">
        <v>43524</v>
      </c>
      <c r="AB1990" t="s">
        <v>86</v>
      </c>
      <c r="AC1990" t="str">
        <f t="shared" si="44"/>
        <v>A2-14SO-A4</v>
      </c>
      <c r="AD1990" s="8">
        <v>43595</v>
      </c>
      <c r="AE1990" s="84">
        <f>AD1990-X1990</f>
        <v>71</v>
      </c>
      <c r="AF1990" t="s">
        <v>252</v>
      </c>
      <c r="AG1990" t="s">
        <v>956</v>
      </c>
      <c r="AN1990" t="s">
        <v>1765</v>
      </c>
      <c r="AV1990" s="8">
        <v>43595</v>
      </c>
      <c r="AW1990">
        <v>1</v>
      </c>
    </row>
    <row r="1991" spans="1:49" x14ac:dyDescent="0.25">
      <c r="A1991">
        <v>5</v>
      </c>
      <c r="C1991" t="s">
        <v>201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X1991" s="8">
        <v>43524</v>
      </c>
      <c r="AB1991" t="s">
        <v>86</v>
      </c>
      <c r="AC1991" t="str">
        <f t="shared" si="44"/>
        <v>A2-14SO-A5</v>
      </c>
      <c r="AD1991" s="8">
        <v>43557</v>
      </c>
      <c r="AE1991" s="84">
        <f>AD1991-X1991</f>
        <v>33</v>
      </c>
      <c r="AF1991" t="s">
        <v>246</v>
      </c>
      <c r="AG1991" t="s">
        <v>956</v>
      </c>
      <c r="AH1991" s="8">
        <v>43557</v>
      </c>
      <c r="AI1991">
        <v>25</v>
      </c>
      <c r="AJ1991">
        <v>1</v>
      </c>
      <c r="AK1991" s="53">
        <v>0.70347222222222217</v>
      </c>
      <c r="AL1991" s="8">
        <v>43566</v>
      </c>
      <c r="AM1991" s="53">
        <v>0.94097222222222221</v>
      </c>
      <c r="AO1991">
        <v>5</v>
      </c>
      <c r="AP1991">
        <v>9</v>
      </c>
      <c r="AQ1991" s="8">
        <v>43566</v>
      </c>
      <c r="AR1991" s="53">
        <v>0.94097222222222221</v>
      </c>
      <c r="AS1991" s="8">
        <v>43598</v>
      </c>
      <c r="AT1991" s="53">
        <v>0.84027777777777779</v>
      </c>
      <c r="AV1991" s="8">
        <v>43598</v>
      </c>
      <c r="AW1991">
        <v>0</v>
      </c>
    </row>
    <row r="1992" spans="1:49" x14ac:dyDescent="0.25">
      <c r="A1992">
        <v>6</v>
      </c>
      <c r="C1992" t="s">
        <v>201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X1992" s="8">
        <v>43524</v>
      </c>
      <c r="AB1992" t="s">
        <v>86</v>
      </c>
      <c r="AC1992" t="str">
        <f t="shared" si="44"/>
        <v>A2-14SO-A6</v>
      </c>
      <c r="AD1992" s="8">
        <v>43605</v>
      </c>
      <c r="AE1992" s="84">
        <v>81</v>
      </c>
      <c r="AF1992" t="s">
        <v>244</v>
      </c>
      <c r="AG1992" t="s">
        <v>956</v>
      </c>
      <c r="AN1992" t="s">
        <v>1765</v>
      </c>
      <c r="AV1992" s="8">
        <v>43605</v>
      </c>
      <c r="AW1992">
        <v>1</v>
      </c>
    </row>
    <row r="1993" spans="1:49" x14ac:dyDescent="0.25">
      <c r="A1993">
        <v>7</v>
      </c>
      <c r="C1993" t="s">
        <v>201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X1993" s="8">
        <v>43524</v>
      </c>
      <c r="AB1993" t="s">
        <v>86</v>
      </c>
      <c r="AC1993" t="str">
        <f t="shared" si="44"/>
        <v>A2-14SO-A7</v>
      </c>
      <c r="AD1993" s="8">
        <v>43595</v>
      </c>
      <c r="AE1993" s="84">
        <v>71</v>
      </c>
      <c r="AF1993" t="s">
        <v>164</v>
      </c>
      <c r="AG1993" t="s">
        <v>956</v>
      </c>
      <c r="AN1993" t="s">
        <v>1765</v>
      </c>
      <c r="AV1993" s="8">
        <v>43595</v>
      </c>
      <c r="AW1993">
        <v>1</v>
      </c>
    </row>
    <row r="1994" spans="1:49" x14ac:dyDescent="0.25">
      <c r="A1994">
        <v>8</v>
      </c>
      <c r="C1994" t="s">
        <v>201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4"/>
        <v>A2-14SO-A8</v>
      </c>
      <c r="AF1994" t="s">
        <v>166</v>
      </c>
    </row>
    <row r="1995" spans="1:49" x14ac:dyDescent="0.25">
      <c r="A1995">
        <v>9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X1995" s="8">
        <v>43524</v>
      </c>
      <c r="AB1995" t="s">
        <v>86</v>
      </c>
      <c r="AC1995" t="str">
        <f t="shared" si="44"/>
        <v>A2-14SO-A9</v>
      </c>
      <c r="AD1995" s="8">
        <v>43575</v>
      </c>
      <c r="AE1995" s="84">
        <f>AD1995-X1995</f>
        <v>51</v>
      </c>
      <c r="AF1995" t="s">
        <v>133</v>
      </c>
      <c r="AG1995" t="s">
        <v>956</v>
      </c>
      <c r="AH1995" s="8">
        <v>43575</v>
      </c>
      <c r="AI1995">
        <v>28</v>
      </c>
      <c r="AJ1995">
        <v>2</v>
      </c>
      <c r="AK1995" s="53">
        <v>0.61805555555555558</v>
      </c>
      <c r="AL1995" s="8">
        <v>43583</v>
      </c>
      <c r="AM1995" s="53">
        <v>0.84027777777777779</v>
      </c>
      <c r="AN1995" t="s">
        <v>1895</v>
      </c>
      <c r="AO1995">
        <v>6</v>
      </c>
      <c r="AP1995">
        <v>13</v>
      </c>
      <c r="AQ1995" s="8">
        <v>43619</v>
      </c>
      <c r="AR1995" s="53">
        <v>0.84027777777777779</v>
      </c>
    </row>
    <row r="1996" spans="1:49" x14ac:dyDescent="0.25">
      <c r="A1996">
        <v>10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4"/>
        <v>A2-14SO-A10</v>
      </c>
      <c r="AF1996" t="s">
        <v>138</v>
      </c>
    </row>
    <row r="1997" spans="1:49" x14ac:dyDescent="0.25">
      <c r="A1997">
        <v>11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X1997" s="8">
        <v>43524</v>
      </c>
      <c r="AB1997" t="s">
        <v>86</v>
      </c>
      <c r="AC1997" t="str">
        <f t="shared" si="44"/>
        <v>A2-14SO-A11</v>
      </c>
      <c r="AD1997" s="8">
        <v>43585</v>
      </c>
      <c r="AE1997" s="84">
        <v>61</v>
      </c>
      <c r="AF1997" t="s">
        <v>237</v>
      </c>
      <c r="AG1997" t="s">
        <v>956</v>
      </c>
      <c r="AN1997" t="s">
        <v>1765</v>
      </c>
      <c r="AV1997" s="8">
        <v>43585</v>
      </c>
      <c r="AW1997">
        <v>1</v>
      </c>
    </row>
    <row r="1998" spans="1:49" x14ac:dyDescent="0.25">
      <c r="A1998">
        <v>12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4"/>
        <v>A2-14SO-A12</v>
      </c>
      <c r="AF1998" t="s">
        <v>284</v>
      </c>
    </row>
    <row r="1999" spans="1:49" x14ac:dyDescent="0.25">
      <c r="A1999">
        <v>13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4"/>
        <v>A2-14SO-C1</v>
      </c>
      <c r="AF1999" t="s">
        <v>146</v>
      </c>
    </row>
    <row r="2000" spans="1:49" x14ac:dyDescent="0.25">
      <c r="A2000">
        <v>14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4"/>
        <v>A2-14SO-C2</v>
      </c>
      <c r="AF2000" t="s">
        <v>149</v>
      </c>
    </row>
    <row r="2001" spans="1:49" x14ac:dyDescent="0.25">
      <c r="A2001">
        <v>15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X2001" s="8">
        <v>43524</v>
      </c>
      <c r="AB2001" t="s">
        <v>86</v>
      </c>
      <c r="AC2001" t="str">
        <f t="shared" si="44"/>
        <v>A2-14SO-C3</v>
      </c>
      <c r="AD2001" s="8">
        <v>43580</v>
      </c>
      <c r="AE2001" s="84">
        <f>AD2001-X2001</f>
        <v>56</v>
      </c>
      <c r="AF2001" t="s">
        <v>301</v>
      </c>
      <c r="AG2001" t="s">
        <v>956</v>
      </c>
      <c r="AN2001" t="s">
        <v>1812</v>
      </c>
      <c r="AV2001" s="8">
        <v>43592</v>
      </c>
      <c r="AW2001">
        <v>0</v>
      </c>
    </row>
    <row r="2002" spans="1:49" x14ac:dyDescent="0.25">
      <c r="A2002">
        <v>16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X2002" s="8">
        <v>43524</v>
      </c>
      <c r="AB2002" t="s">
        <v>86</v>
      </c>
      <c r="AC2002" t="str">
        <f t="shared" si="44"/>
        <v>A2-14SO-C4</v>
      </c>
      <c r="AD2002" s="8">
        <v>43586</v>
      </c>
      <c r="AE2002" s="84">
        <v>62</v>
      </c>
      <c r="AF2002" t="s">
        <v>161</v>
      </c>
      <c r="AG2002" t="s">
        <v>956</v>
      </c>
      <c r="AN2002" t="s">
        <v>1765</v>
      </c>
      <c r="AV2002" s="8">
        <v>43586</v>
      </c>
      <c r="AW2002">
        <v>1</v>
      </c>
    </row>
    <row r="2003" spans="1:49" x14ac:dyDescent="0.25">
      <c r="A2003">
        <v>17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X2003" s="8">
        <v>43524</v>
      </c>
      <c r="AB2003" t="s">
        <v>86</v>
      </c>
      <c r="AC2003" t="str">
        <f t="shared" si="44"/>
        <v>A2-14SO-C5</v>
      </c>
      <c r="AD2003" s="8">
        <v>43579</v>
      </c>
      <c r="AE2003" s="84">
        <v>55</v>
      </c>
      <c r="AF2003" t="s">
        <v>123</v>
      </c>
      <c r="AG2003" t="s">
        <v>956</v>
      </c>
      <c r="AH2003" s="8">
        <v>43586</v>
      </c>
      <c r="AI2003">
        <v>16</v>
      </c>
      <c r="AJ2003">
        <v>2</v>
      </c>
      <c r="AK2003" s="53">
        <v>0.54513888888888895</v>
      </c>
      <c r="AL2003" s="8">
        <v>43590</v>
      </c>
      <c r="AM2003" s="53">
        <v>0.54861111111111105</v>
      </c>
      <c r="AV2003" s="8">
        <v>43590</v>
      </c>
      <c r="AW2003">
        <v>0</v>
      </c>
    </row>
    <row r="2004" spans="1:49" x14ac:dyDescent="0.25">
      <c r="A2004">
        <v>18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4"/>
        <v>A2-14SO-C6</v>
      </c>
      <c r="AF2004" t="s">
        <v>168</v>
      </c>
    </row>
    <row r="2005" spans="1:49" x14ac:dyDescent="0.25">
      <c r="A2005">
        <v>19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4"/>
        <v>A2-14SO-C7</v>
      </c>
      <c r="AF2005" t="s">
        <v>135</v>
      </c>
    </row>
    <row r="2006" spans="1:49" x14ac:dyDescent="0.25">
      <c r="A2006">
        <v>20</v>
      </c>
      <c r="C2006" t="s">
        <v>58</v>
      </c>
      <c r="G2006" s="1" t="s">
        <v>187</v>
      </c>
      <c r="I2006" s="1" t="s">
        <v>75</v>
      </c>
      <c r="J2006">
        <v>14</v>
      </c>
      <c r="K2006" t="s">
        <v>60</v>
      </c>
      <c r="W2006" s="1" t="s">
        <v>583</v>
      </c>
      <c r="X2006" s="8">
        <v>43524</v>
      </c>
      <c r="AB2006" t="s">
        <v>86</v>
      </c>
      <c r="AC2006" t="str">
        <f t="shared" si="44"/>
        <v>A2-14SO-C8</v>
      </c>
      <c r="AD2006" s="85">
        <v>43584</v>
      </c>
      <c r="AE2006" s="84">
        <f>AD2006-X2006</f>
        <v>60</v>
      </c>
      <c r="AF2006" t="s">
        <v>238</v>
      </c>
      <c r="AG2006" t="s">
        <v>956</v>
      </c>
      <c r="AN2006" t="s">
        <v>1765</v>
      </c>
      <c r="AV2006" s="8">
        <v>43584</v>
      </c>
      <c r="AW2006">
        <v>1</v>
      </c>
    </row>
    <row r="2007" spans="1:49" x14ac:dyDescent="0.25">
      <c r="A2007">
        <v>21</v>
      </c>
      <c r="C2007" t="s">
        <v>58</v>
      </c>
      <c r="G2007" s="1" t="s">
        <v>187</v>
      </c>
      <c r="I2007" s="1" t="s">
        <v>75</v>
      </c>
      <c r="J2007">
        <v>14</v>
      </c>
      <c r="K2007" t="s">
        <v>60</v>
      </c>
      <c r="W2007" s="1" t="s">
        <v>583</v>
      </c>
      <c r="AB2007" t="s">
        <v>86</v>
      </c>
      <c r="AC2007" t="str">
        <f t="shared" si="44"/>
        <v>A2-14SO-C9</v>
      </c>
      <c r="AF2007" t="s">
        <v>176</v>
      </c>
    </row>
    <row r="2008" spans="1:49" x14ac:dyDescent="0.25">
      <c r="A2008">
        <v>22</v>
      </c>
      <c r="C2008" t="s">
        <v>58</v>
      </c>
      <c r="G2008" s="1" t="s">
        <v>187</v>
      </c>
      <c r="I2008" s="1" t="s">
        <v>75</v>
      </c>
      <c r="J2008">
        <v>14</v>
      </c>
      <c r="K2008" t="s">
        <v>60</v>
      </c>
      <c r="W2008" s="1" t="s">
        <v>583</v>
      </c>
      <c r="X2008" s="8">
        <v>43524</v>
      </c>
      <c r="AB2008" t="s">
        <v>86</v>
      </c>
      <c r="AC2008" t="str">
        <f t="shared" si="44"/>
        <v>A2-14SO-C10</v>
      </c>
      <c r="AD2008" s="8">
        <v>43584</v>
      </c>
      <c r="AE2008" s="84">
        <v>60</v>
      </c>
      <c r="AF2008" t="s">
        <v>126</v>
      </c>
      <c r="AG2008" t="s">
        <v>956</v>
      </c>
      <c r="AN2008" t="s">
        <v>1024</v>
      </c>
      <c r="AV2008" s="8">
        <v>43584</v>
      </c>
      <c r="AW2008">
        <v>0</v>
      </c>
    </row>
    <row r="2009" spans="1:49" x14ac:dyDescent="0.25">
      <c r="A2009">
        <v>23</v>
      </c>
      <c r="C2009" t="s">
        <v>58</v>
      </c>
      <c r="G2009" s="1" t="s">
        <v>187</v>
      </c>
      <c r="I2009" s="1" t="s">
        <v>75</v>
      </c>
      <c r="J2009">
        <v>14</v>
      </c>
      <c r="K2009" t="s">
        <v>60</v>
      </c>
      <c r="W2009" s="1" t="s">
        <v>583</v>
      </c>
      <c r="X2009" s="8">
        <v>43524</v>
      </c>
      <c r="AB2009" t="s">
        <v>86</v>
      </c>
      <c r="AC2009" t="str">
        <f t="shared" si="44"/>
        <v>A2-14SO-C11</v>
      </c>
      <c r="AD2009" s="8">
        <v>43590</v>
      </c>
      <c r="AE2009" s="84">
        <v>66</v>
      </c>
      <c r="AF2009" t="s">
        <v>144</v>
      </c>
      <c r="AG2009" t="s">
        <v>956</v>
      </c>
      <c r="AN2009" t="s">
        <v>1765</v>
      </c>
      <c r="AV2009" s="8">
        <v>43590</v>
      </c>
      <c r="AW2009">
        <v>1</v>
      </c>
    </row>
    <row r="2010" spans="1:49" x14ac:dyDescent="0.25">
      <c r="A2010">
        <v>24</v>
      </c>
      <c r="C2010" t="s">
        <v>58</v>
      </c>
      <c r="G2010" s="1" t="s">
        <v>187</v>
      </c>
      <c r="I2010" s="1" t="s">
        <v>75</v>
      </c>
      <c r="J2010">
        <v>14</v>
      </c>
      <c r="K2010" t="s">
        <v>60</v>
      </c>
      <c r="W2010" s="1" t="s">
        <v>583</v>
      </c>
      <c r="X2010" s="8">
        <v>43524</v>
      </c>
      <c r="AB2010" t="s">
        <v>86</v>
      </c>
      <c r="AC2010" t="str">
        <f t="shared" si="44"/>
        <v>A2-14SO-C12</v>
      </c>
      <c r="AD2010" s="8">
        <v>43574</v>
      </c>
      <c r="AE2010" s="84">
        <f>AD2010-X2010</f>
        <v>50</v>
      </c>
      <c r="AF2010" t="s">
        <v>303</v>
      </c>
      <c r="AG2010" t="s">
        <v>956</v>
      </c>
      <c r="AH2010" s="8">
        <v>43574</v>
      </c>
      <c r="AI2010">
        <v>11</v>
      </c>
      <c r="AJ2010">
        <v>1</v>
      </c>
      <c r="AK2010" s="53">
        <v>0.60069444444444442</v>
      </c>
      <c r="AL2010" s="8">
        <v>43583</v>
      </c>
      <c r="AM2010" s="53">
        <v>0.84027777777777779</v>
      </c>
      <c r="AN2010" t="s">
        <v>1895</v>
      </c>
      <c r="AU2010" t="s">
        <v>1808</v>
      </c>
      <c r="AV2010" s="8">
        <v>43594</v>
      </c>
      <c r="AW2010">
        <v>0</v>
      </c>
    </row>
    <row r="2011" spans="1:49" x14ac:dyDescent="0.25">
      <c r="A2011">
        <v>25</v>
      </c>
      <c r="C2011" t="s">
        <v>58</v>
      </c>
      <c r="G2011" s="1" t="s">
        <v>187</v>
      </c>
      <c r="I2011" s="1" t="s">
        <v>75</v>
      </c>
      <c r="J2011">
        <v>14</v>
      </c>
      <c r="K2011" t="s">
        <v>60</v>
      </c>
      <c r="W2011" s="1" t="s">
        <v>583</v>
      </c>
      <c r="X2011" s="8">
        <v>43524</v>
      </c>
      <c r="AB2011" t="s">
        <v>86</v>
      </c>
      <c r="AC2011" t="str">
        <f t="shared" si="44"/>
        <v>A2-14SO-E1</v>
      </c>
      <c r="AD2011" s="8">
        <v>43577</v>
      </c>
      <c r="AE2011" s="84">
        <v>53</v>
      </c>
      <c r="AF2011" t="s">
        <v>137</v>
      </c>
      <c r="AG2011" t="s">
        <v>956</v>
      </c>
      <c r="AH2011" s="8">
        <v>43594</v>
      </c>
      <c r="AI2011">
        <v>7</v>
      </c>
      <c r="AJ2011">
        <v>1</v>
      </c>
      <c r="AK2011" s="53">
        <v>0.6875</v>
      </c>
      <c r="AL2011" s="8">
        <v>43605</v>
      </c>
      <c r="AM2011" s="53">
        <v>0.88541666666666663</v>
      </c>
      <c r="AN2011" t="s">
        <v>1895</v>
      </c>
      <c r="AO2011">
        <v>3</v>
      </c>
      <c r="AP2011">
        <v>20</v>
      </c>
      <c r="AQ2011" s="8">
        <v>43607</v>
      </c>
      <c r="AR2011" s="53">
        <v>0.83680555555555547</v>
      </c>
      <c r="AS2011" s="8">
        <v>43614</v>
      </c>
      <c r="AT2011" s="53">
        <v>0.83333333333333337</v>
      </c>
      <c r="AV2011" s="8">
        <v>43614</v>
      </c>
      <c r="AW2011">
        <v>0</v>
      </c>
    </row>
    <row r="2012" spans="1:49" x14ac:dyDescent="0.25">
      <c r="A2012">
        <v>26</v>
      </c>
      <c r="C2012" t="s">
        <v>58</v>
      </c>
      <c r="G2012" s="1" t="s">
        <v>187</v>
      </c>
      <c r="I2012" s="1" t="s">
        <v>75</v>
      </c>
      <c r="J2012">
        <v>14</v>
      </c>
      <c r="K2012" t="s">
        <v>60</v>
      </c>
      <c r="W2012" s="1" t="s">
        <v>583</v>
      </c>
      <c r="AB2012" t="s">
        <v>86</v>
      </c>
      <c r="AC2012" t="str">
        <f t="shared" si="44"/>
        <v>A2-14SO-E2</v>
      </c>
      <c r="AF2012" t="s">
        <v>178</v>
      </c>
    </row>
    <row r="2013" spans="1:49" x14ac:dyDescent="0.25">
      <c r="A2013">
        <v>27</v>
      </c>
      <c r="C2013" t="s">
        <v>58</v>
      </c>
      <c r="G2013" s="1" t="s">
        <v>187</v>
      </c>
      <c r="I2013" s="1" t="s">
        <v>75</v>
      </c>
      <c r="J2013">
        <v>14</v>
      </c>
      <c r="K2013" t="s">
        <v>60</v>
      </c>
      <c r="W2013" s="1" t="s">
        <v>583</v>
      </c>
      <c r="X2013" s="8">
        <v>43524</v>
      </c>
      <c r="AB2013" t="s">
        <v>86</v>
      </c>
      <c r="AC2013" t="str">
        <f t="shared" si="44"/>
        <v>A2-14SO-E3</v>
      </c>
      <c r="AD2013" s="8">
        <v>43593</v>
      </c>
      <c r="AE2013" s="84">
        <v>69</v>
      </c>
      <c r="AF2013" t="s">
        <v>179</v>
      </c>
      <c r="AG2013" t="s">
        <v>956</v>
      </c>
      <c r="AN2013" t="s">
        <v>1765</v>
      </c>
      <c r="AV2013" s="8">
        <v>43593</v>
      </c>
      <c r="AW2013">
        <v>1</v>
      </c>
    </row>
    <row r="2014" spans="1:49" x14ac:dyDescent="0.25">
      <c r="A2014">
        <v>28</v>
      </c>
      <c r="C2014" t="s">
        <v>58</v>
      </c>
      <c r="G2014" s="1" t="s">
        <v>187</v>
      </c>
      <c r="I2014" s="1" t="s">
        <v>75</v>
      </c>
      <c r="J2014">
        <v>14</v>
      </c>
      <c r="K2014" t="s">
        <v>60</v>
      </c>
      <c r="W2014" s="1" t="s">
        <v>583</v>
      </c>
      <c r="X2014" s="8">
        <v>43524</v>
      </c>
      <c r="AB2014" t="s">
        <v>86</v>
      </c>
      <c r="AC2014" t="str">
        <f t="shared" si="44"/>
        <v>A2-14SO-E4</v>
      </c>
      <c r="AD2014" s="8">
        <v>43588</v>
      </c>
      <c r="AE2014" s="84">
        <f>AD2014-X2014</f>
        <v>64</v>
      </c>
      <c r="AF2014" t="s">
        <v>304</v>
      </c>
      <c r="AG2014" t="s">
        <v>956</v>
      </c>
      <c r="AN2014" t="s">
        <v>1765</v>
      </c>
      <c r="AV2014" s="8">
        <v>43588</v>
      </c>
      <c r="AW2014">
        <v>1</v>
      </c>
    </row>
    <row r="2015" spans="1:49" x14ac:dyDescent="0.25">
      <c r="A2015">
        <v>29</v>
      </c>
      <c r="C2015" t="s">
        <v>58</v>
      </c>
      <c r="G2015" s="1" t="s">
        <v>187</v>
      </c>
      <c r="I2015" s="1" t="s">
        <v>75</v>
      </c>
      <c r="J2015">
        <v>14</v>
      </c>
      <c r="K2015" t="s">
        <v>60</v>
      </c>
      <c r="W2015" s="1" t="s">
        <v>583</v>
      </c>
      <c r="AB2015" t="s">
        <v>86</v>
      </c>
      <c r="AC2015" t="str">
        <f t="shared" si="44"/>
        <v>A2-14SO-E5</v>
      </c>
      <c r="AF2015" t="s">
        <v>305</v>
      </c>
    </row>
    <row r="2016" spans="1:49" x14ac:dyDescent="0.25">
      <c r="A2016">
        <v>30</v>
      </c>
      <c r="C2016" t="s">
        <v>58</v>
      </c>
      <c r="G2016" s="1" t="s">
        <v>187</v>
      </c>
      <c r="I2016" s="1" t="s">
        <v>75</v>
      </c>
      <c r="J2016">
        <v>14</v>
      </c>
      <c r="K2016" t="s">
        <v>60</v>
      </c>
      <c r="W2016" s="1" t="s">
        <v>583</v>
      </c>
      <c r="AB2016" t="s">
        <v>86</v>
      </c>
      <c r="AC2016" t="str">
        <f t="shared" si="44"/>
        <v>A2-14SO-E6</v>
      </c>
      <c r="AF2016" t="s">
        <v>156</v>
      </c>
    </row>
    <row r="2017" spans="1:29" x14ac:dyDescent="0.25">
      <c r="A2017">
        <v>1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1027</v>
      </c>
    </row>
    <row r="2018" spans="1:29" x14ac:dyDescent="0.25">
      <c r="A2018">
        <v>2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1028</v>
      </c>
    </row>
    <row r="2019" spans="1:29" x14ac:dyDescent="0.25">
      <c r="A2019">
        <v>3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1029</v>
      </c>
    </row>
    <row r="2020" spans="1:29" x14ac:dyDescent="0.25">
      <c r="A2020">
        <v>4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1030</v>
      </c>
    </row>
    <row r="2021" spans="1:29" x14ac:dyDescent="0.25">
      <c r="A2021">
        <v>5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1031</v>
      </c>
    </row>
    <row r="2022" spans="1:29" x14ac:dyDescent="0.25">
      <c r="A2022">
        <v>6</v>
      </c>
      <c r="C2022" t="s">
        <v>59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1032</v>
      </c>
    </row>
    <row r="2023" spans="1:29" x14ac:dyDescent="0.25">
      <c r="A2023">
        <v>7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1033</v>
      </c>
    </row>
    <row r="2024" spans="1:29" x14ac:dyDescent="0.25">
      <c r="A2024">
        <v>8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84</v>
      </c>
      <c r="AC2024" t="s">
        <v>1034</v>
      </c>
    </row>
    <row r="2025" spans="1:29" x14ac:dyDescent="0.25">
      <c r="A2025">
        <v>9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84</v>
      </c>
      <c r="AC2025" t="s">
        <v>1035</v>
      </c>
    </row>
    <row r="2026" spans="1:29" x14ac:dyDescent="0.25">
      <c r="A2026">
        <v>10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84</v>
      </c>
      <c r="AC2026" t="s">
        <v>1036</v>
      </c>
    </row>
    <row r="2027" spans="1:29" x14ac:dyDescent="0.25">
      <c r="A2027">
        <v>11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84</v>
      </c>
      <c r="AC2027" t="s">
        <v>1037</v>
      </c>
    </row>
    <row r="2028" spans="1:29" x14ac:dyDescent="0.25">
      <c r="A2028">
        <v>12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84</v>
      </c>
      <c r="AC2028" t="s">
        <v>1038</v>
      </c>
    </row>
    <row r="2029" spans="1:29" x14ac:dyDescent="0.25">
      <c r="A2029">
        <v>13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84</v>
      </c>
      <c r="AC2029" t="s">
        <v>1039</v>
      </c>
    </row>
    <row r="2030" spans="1:29" x14ac:dyDescent="0.25">
      <c r="A2030">
        <v>14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84</v>
      </c>
      <c r="AC2030" t="s">
        <v>1040</v>
      </c>
    </row>
    <row r="2031" spans="1:29" x14ac:dyDescent="0.25">
      <c r="A2031">
        <v>15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84</v>
      </c>
      <c r="AC2031" t="s">
        <v>1041</v>
      </c>
    </row>
    <row r="2032" spans="1:29" x14ac:dyDescent="0.25">
      <c r="A2032">
        <v>16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84</v>
      </c>
      <c r="AC2032" t="s">
        <v>1042</v>
      </c>
    </row>
    <row r="2033" spans="1:49" x14ac:dyDescent="0.25">
      <c r="A2033">
        <v>17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84</v>
      </c>
      <c r="AC2033" t="s">
        <v>1043</v>
      </c>
    </row>
    <row r="2034" spans="1:49" x14ac:dyDescent="0.25">
      <c r="A2034">
        <v>18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84</v>
      </c>
      <c r="AC2034" t="s">
        <v>1044</v>
      </c>
    </row>
    <row r="2035" spans="1:49" x14ac:dyDescent="0.25">
      <c r="A2035">
        <v>1</v>
      </c>
      <c r="C2035" t="s">
        <v>201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ref="AC2035:AC2067" si="45">"A2-15"&amp;AB2035&amp;"-"&amp;AF2035</f>
        <v>A2-15RT-D1</v>
      </c>
      <c r="AF2035" t="s">
        <v>288</v>
      </c>
    </row>
    <row r="2036" spans="1:49" x14ac:dyDescent="0.25">
      <c r="A2036">
        <v>2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5"/>
        <v>A2-15RT-D2</v>
      </c>
      <c r="AD2036" s="8">
        <v>43431</v>
      </c>
      <c r="AE2036" s="84">
        <v>74</v>
      </c>
      <c r="AF2036" t="s">
        <v>172</v>
      </c>
      <c r="AG2036" t="s">
        <v>956</v>
      </c>
      <c r="AN2036" t="s">
        <v>1812</v>
      </c>
      <c r="AV2036" s="8">
        <v>43442</v>
      </c>
      <c r="AW2036">
        <v>0</v>
      </c>
    </row>
    <row r="2037" spans="1:49" x14ac:dyDescent="0.25">
      <c r="A2037">
        <v>3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5"/>
        <v>A2-15RT-D3</v>
      </c>
      <c r="AD2037" s="8">
        <v>43424</v>
      </c>
      <c r="AE2037" s="83">
        <f>AD2037-I2037</f>
        <v>67</v>
      </c>
      <c r="AF2037" t="s">
        <v>155</v>
      </c>
      <c r="AG2037" t="s">
        <v>956</v>
      </c>
      <c r="AN2037" t="s">
        <v>1812</v>
      </c>
      <c r="AV2037" s="8">
        <v>43440</v>
      </c>
      <c r="AW2037">
        <v>0</v>
      </c>
    </row>
    <row r="2038" spans="1:49" x14ac:dyDescent="0.25">
      <c r="A2038">
        <v>4</v>
      </c>
      <c r="C2038" t="s">
        <v>201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5"/>
        <v>A2-15RT-D4</v>
      </c>
      <c r="AF2038" t="s">
        <v>236</v>
      </c>
    </row>
    <row r="2039" spans="1:49" x14ac:dyDescent="0.25">
      <c r="A2039">
        <v>5</v>
      </c>
      <c r="C2039" t="s">
        <v>201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5"/>
        <v>A2-15RT-D5</v>
      </c>
      <c r="AF2039" t="s">
        <v>251</v>
      </c>
    </row>
    <row r="2040" spans="1:49" x14ac:dyDescent="0.25">
      <c r="A2040">
        <v>6</v>
      </c>
      <c r="C2040" t="s">
        <v>59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5"/>
        <v>A2-15RT-D6</v>
      </c>
      <c r="AD2040" s="8">
        <v>43619</v>
      </c>
      <c r="AE2040" s="83">
        <f>AD2040-I2040</f>
        <v>262</v>
      </c>
      <c r="AF2040" t="s">
        <v>160</v>
      </c>
      <c r="AG2040" t="s">
        <v>956</v>
      </c>
      <c r="AN2040" t="s">
        <v>1997</v>
      </c>
      <c r="AV2040" s="8">
        <v>43619</v>
      </c>
      <c r="AW2040">
        <v>0</v>
      </c>
    </row>
    <row r="2041" spans="1:49" x14ac:dyDescent="0.25">
      <c r="A2041">
        <v>7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5"/>
        <v>A2-15RT-D7</v>
      </c>
      <c r="AF2041" t="s">
        <v>285</v>
      </c>
    </row>
    <row r="2042" spans="1:49" x14ac:dyDescent="0.25">
      <c r="A2042">
        <v>8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5"/>
        <v>A2-15RT-D8</v>
      </c>
      <c r="AF2042" t="s">
        <v>170</v>
      </c>
    </row>
    <row r="2043" spans="1:49" x14ac:dyDescent="0.25">
      <c r="A2043">
        <v>9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5"/>
        <v>A2-15RT-D9</v>
      </c>
      <c r="AF2043" t="s">
        <v>151</v>
      </c>
    </row>
    <row r="2044" spans="1:49" x14ac:dyDescent="0.25">
      <c r="A2044">
        <v>10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5"/>
        <v>A2-15RT-D10</v>
      </c>
      <c r="AF2044" t="s">
        <v>371</v>
      </c>
    </row>
    <row r="2045" spans="1:49" x14ac:dyDescent="0.25">
      <c r="A2045">
        <v>11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5"/>
        <v>A2-15RT-D11</v>
      </c>
      <c r="AF2045" t="s">
        <v>128</v>
      </c>
    </row>
    <row r="2046" spans="1:49" x14ac:dyDescent="0.25">
      <c r="A2046">
        <v>12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5"/>
        <v>A2-15RT-D12</v>
      </c>
      <c r="AF2046" t="s">
        <v>162</v>
      </c>
    </row>
    <row r="2047" spans="1:49" x14ac:dyDescent="0.25">
      <c r="A2047">
        <v>13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5"/>
        <v>A2-15RT-F1</v>
      </c>
      <c r="AD2047" s="8">
        <v>43430</v>
      </c>
      <c r="AE2047" s="84">
        <v>73</v>
      </c>
      <c r="AF2047" t="s">
        <v>157</v>
      </c>
      <c r="AG2047" t="s">
        <v>956</v>
      </c>
      <c r="AH2047" s="8">
        <v>43454</v>
      </c>
      <c r="AI2047">
        <v>25</v>
      </c>
      <c r="AJ2047">
        <v>2</v>
      </c>
      <c r="AK2047" s="53">
        <v>0.47916666666666669</v>
      </c>
      <c r="AL2047" s="8">
        <v>43468</v>
      </c>
      <c r="AM2047" s="53">
        <v>0.83333333333333337</v>
      </c>
      <c r="AV2047" s="8">
        <v>43468</v>
      </c>
      <c r="AW2047">
        <v>0</v>
      </c>
    </row>
    <row r="2048" spans="1:49" x14ac:dyDescent="0.25">
      <c r="A2048">
        <v>14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5"/>
        <v>A2-15RT-F2</v>
      </c>
      <c r="AD2048" s="8">
        <v>43412</v>
      </c>
      <c r="AE2048" s="84">
        <v>55</v>
      </c>
      <c r="AF2048" t="s">
        <v>370</v>
      </c>
      <c r="AG2048" t="s">
        <v>956</v>
      </c>
      <c r="AH2048" s="8">
        <v>43412</v>
      </c>
      <c r="AI2048">
        <v>19</v>
      </c>
      <c r="AJ2048">
        <v>2</v>
      </c>
      <c r="AK2048" s="53">
        <v>0.60972222222222217</v>
      </c>
      <c r="AL2048" s="8">
        <v>43421</v>
      </c>
      <c r="AM2048" s="53">
        <v>0.84722222222222221</v>
      </c>
      <c r="AO2048">
        <v>5</v>
      </c>
      <c r="AP2048">
        <v>23</v>
      </c>
      <c r="AQ2048" s="8">
        <v>43421</v>
      </c>
      <c r="AR2048" s="53">
        <v>0.84722222222222221</v>
      </c>
      <c r="AS2048" s="8">
        <v>43475</v>
      </c>
      <c r="AT2048" s="53">
        <v>0.83333333333333337</v>
      </c>
      <c r="AV2048" s="8">
        <v>43475</v>
      </c>
      <c r="AW2048">
        <v>0</v>
      </c>
    </row>
    <row r="2049" spans="1:49" x14ac:dyDescent="0.25">
      <c r="A2049">
        <v>15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5"/>
        <v>A2-15RT-F3</v>
      </c>
      <c r="AD2049" s="8">
        <v>43416</v>
      </c>
      <c r="AE2049" s="84">
        <v>59</v>
      </c>
      <c r="AF2049" t="s">
        <v>241</v>
      </c>
      <c r="AG2049" t="s">
        <v>956</v>
      </c>
      <c r="AN2049" t="s">
        <v>1830</v>
      </c>
      <c r="AV2049" s="8">
        <v>43474</v>
      </c>
      <c r="AW2049">
        <v>1</v>
      </c>
    </row>
    <row r="2050" spans="1:49" x14ac:dyDescent="0.25">
      <c r="A2050">
        <v>16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5"/>
        <v>A2-15RT-F4</v>
      </c>
      <c r="AF2050" t="s">
        <v>150</v>
      </c>
    </row>
    <row r="2051" spans="1:49" x14ac:dyDescent="0.25">
      <c r="A2051">
        <v>17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5"/>
        <v>A2-15RT-F5</v>
      </c>
      <c r="AF2051" t="s">
        <v>250</v>
      </c>
    </row>
    <row r="2052" spans="1:49" x14ac:dyDescent="0.25">
      <c r="A2052">
        <v>18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5"/>
        <v>A2-15RT-F6</v>
      </c>
      <c r="AD2052" s="8">
        <v>43432</v>
      </c>
      <c r="AE2052" s="83">
        <f>AD2052-I2052</f>
        <v>75</v>
      </c>
      <c r="AF2052" t="s">
        <v>291</v>
      </c>
      <c r="AG2052" t="s">
        <v>956</v>
      </c>
      <c r="AH2052" s="8">
        <v>43454</v>
      </c>
      <c r="AI2052">
        <v>25</v>
      </c>
      <c r="AJ2052">
        <v>1</v>
      </c>
      <c r="AK2052" s="53">
        <v>0.47916666666666669</v>
      </c>
      <c r="AL2052" s="8">
        <v>43468</v>
      </c>
      <c r="AM2052" s="53">
        <v>0.83333333333333337</v>
      </c>
      <c r="AO2052">
        <v>4</v>
      </c>
      <c r="AP2052">
        <v>25</v>
      </c>
      <c r="AQ2052" s="8">
        <v>43468</v>
      </c>
      <c r="AR2052" s="53">
        <v>0.83333333333333337</v>
      </c>
      <c r="AS2052" s="8">
        <v>43516</v>
      </c>
      <c r="AT2052" s="53">
        <v>0.83333333333333337</v>
      </c>
      <c r="AV2052" s="8">
        <v>43516</v>
      </c>
      <c r="AW2052">
        <v>0</v>
      </c>
    </row>
    <row r="2053" spans="1:49" x14ac:dyDescent="0.25">
      <c r="A2053">
        <v>19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5"/>
        <v>A2-15RT-F7</v>
      </c>
      <c r="AD2053" s="8">
        <v>43506</v>
      </c>
      <c r="AE2053" s="83">
        <f>AD2053-I2053</f>
        <v>149</v>
      </c>
      <c r="AF2053" t="s">
        <v>171</v>
      </c>
      <c r="AG2053" t="s">
        <v>956</v>
      </c>
      <c r="AH2053" s="8">
        <v>43506</v>
      </c>
      <c r="AI2053">
        <v>2</v>
      </c>
      <c r="AJ2053">
        <v>1</v>
      </c>
      <c r="AK2053" s="53">
        <v>0.70277777777777783</v>
      </c>
      <c r="AL2053" s="8">
        <v>43516</v>
      </c>
      <c r="AM2053" s="53">
        <v>0.83333333333333337</v>
      </c>
      <c r="AO2053">
        <v>3</v>
      </c>
      <c r="AP2053">
        <v>3</v>
      </c>
      <c r="AQ2053" s="8">
        <v>43516</v>
      </c>
      <c r="AR2053" s="53">
        <v>0.83333333333333337</v>
      </c>
      <c r="AS2053" s="8">
        <v>43563</v>
      </c>
      <c r="AT2053" s="53">
        <v>0.83333333333333337</v>
      </c>
      <c r="AU2053" t="s">
        <v>1850</v>
      </c>
      <c r="AV2053" s="8">
        <v>43563</v>
      </c>
      <c r="AW2053">
        <v>0</v>
      </c>
    </row>
    <row r="2054" spans="1:49" x14ac:dyDescent="0.25">
      <c r="A2054">
        <v>20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tr">
        <f t="shared" si="45"/>
        <v>A2-15RT-F8</v>
      </c>
      <c r="AF2054" t="s">
        <v>134</v>
      </c>
    </row>
    <row r="2055" spans="1:49" x14ac:dyDescent="0.25">
      <c r="A2055">
        <v>21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85</v>
      </c>
      <c r="AC2055" t="str">
        <f t="shared" si="45"/>
        <v>A2-15RT-F9</v>
      </c>
      <c r="AF2055" t="s">
        <v>240</v>
      </c>
    </row>
    <row r="2056" spans="1:49" x14ac:dyDescent="0.25">
      <c r="A2056">
        <v>22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85</v>
      </c>
      <c r="AC2056" t="str">
        <f t="shared" si="45"/>
        <v>A2-15RT-F10</v>
      </c>
      <c r="AF2056" t="s">
        <v>289</v>
      </c>
    </row>
    <row r="2057" spans="1:49" x14ac:dyDescent="0.25">
      <c r="A2057">
        <v>23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85</v>
      </c>
      <c r="AC2057" t="str">
        <f t="shared" si="45"/>
        <v>A2-15RT-F11</v>
      </c>
      <c r="AF2057" t="s">
        <v>158</v>
      </c>
    </row>
    <row r="2058" spans="1:49" x14ac:dyDescent="0.25">
      <c r="A2058">
        <v>24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85</v>
      </c>
      <c r="AC2058" t="str">
        <f t="shared" si="45"/>
        <v>A2-15RT-F12</v>
      </c>
      <c r="AD2058" s="8">
        <v>43387</v>
      </c>
      <c r="AE2058" s="84">
        <v>30</v>
      </c>
      <c r="AF2058" t="s">
        <v>121</v>
      </c>
      <c r="AG2058" t="s">
        <v>956</v>
      </c>
      <c r="AI2058">
        <v>15</v>
      </c>
      <c r="AJ2058">
        <v>6</v>
      </c>
      <c r="AK2058" s="53">
        <v>0.61111111111111105</v>
      </c>
      <c r="AL2058" s="8">
        <v>43394</v>
      </c>
      <c r="AM2058" s="53">
        <v>0.82638888888888884</v>
      </c>
      <c r="AN2058" t="s">
        <v>1742</v>
      </c>
      <c r="AU2058" t="s">
        <v>1791</v>
      </c>
      <c r="AV2058" s="8">
        <v>43418</v>
      </c>
      <c r="AW2058">
        <v>0</v>
      </c>
    </row>
    <row r="2059" spans="1:49" x14ac:dyDescent="0.25">
      <c r="A2059">
        <v>25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85</v>
      </c>
      <c r="AC2059" t="str">
        <f t="shared" si="45"/>
        <v>A2-15RT-G1</v>
      </c>
      <c r="AD2059" s="8">
        <v>43390</v>
      </c>
      <c r="AE2059" s="84">
        <v>33</v>
      </c>
      <c r="AF2059" t="s">
        <v>290</v>
      </c>
      <c r="AG2059" t="s">
        <v>956</v>
      </c>
      <c r="AH2059" s="8">
        <v>43391</v>
      </c>
      <c r="AI2059">
        <v>31</v>
      </c>
      <c r="AJ2059">
        <v>2</v>
      </c>
      <c r="AK2059" s="53">
        <v>0.83333333333333337</v>
      </c>
      <c r="AL2059" s="8">
        <v>43399</v>
      </c>
      <c r="AM2059" s="53">
        <v>0.99305555555555547</v>
      </c>
      <c r="AN2059" t="s">
        <v>1742</v>
      </c>
      <c r="AO2059">
        <v>4</v>
      </c>
      <c r="AP2059">
        <v>12</v>
      </c>
      <c r="AQ2059" s="8">
        <v>43410</v>
      </c>
      <c r="AR2059" s="53">
        <v>0.85416666666666663</v>
      </c>
      <c r="AS2059" s="8">
        <v>43475</v>
      </c>
      <c r="AT2059" s="53">
        <v>0.83333333333333337</v>
      </c>
      <c r="AV2059" s="8">
        <v>43475</v>
      </c>
      <c r="AW2059">
        <v>0</v>
      </c>
    </row>
    <row r="2060" spans="1:49" x14ac:dyDescent="0.25">
      <c r="A2060">
        <v>26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85</v>
      </c>
      <c r="AC2060" t="str">
        <f t="shared" si="45"/>
        <v>A2-15RT-G2</v>
      </c>
      <c r="AD2060" s="8">
        <v>43412</v>
      </c>
      <c r="AE2060" s="83">
        <f>AD2060-I2060</f>
        <v>55</v>
      </c>
      <c r="AF2060" t="s">
        <v>127</v>
      </c>
      <c r="AG2060" t="s">
        <v>956</v>
      </c>
      <c r="AH2060" s="8">
        <v>43412</v>
      </c>
      <c r="AI2060">
        <v>20</v>
      </c>
      <c r="AJ2060">
        <v>2</v>
      </c>
      <c r="AK2060" s="53">
        <v>0.60972222222222217</v>
      </c>
      <c r="AL2060" s="8">
        <v>43421</v>
      </c>
      <c r="AM2060" s="53">
        <v>0.84722222222222221</v>
      </c>
      <c r="AO2060">
        <v>5</v>
      </c>
      <c r="AP2060">
        <v>19</v>
      </c>
      <c r="AQ2060" s="8">
        <v>43421</v>
      </c>
      <c r="AR2060" s="53">
        <v>0.84722222222222221</v>
      </c>
      <c r="AS2060" s="8">
        <v>43516</v>
      </c>
      <c r="AT2060" s="53">
        <v>0.83333333333333337</v>
      </c>
      <c r="AV2060" s="8">
        <v>43516</v>
      </c>
      <c r="AW2060">
        <v>0</v>
      </c>
    </row>
    <row r="2061" spans="1:49" x14ac:dyDescent="0.25">
      <c r="A2061">
        <v>27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85</v>
      </c>
      <c r="AC2061" t="str">
        <f t="shared" si="45"/>
        <v>A2-15RT-G3</v>
      </c>
      <c r="AD2061" s="8">
        <v>43415</v>
      </c>
      <c r="AE2061" s="84">
        <v>58</v>
      </c>
      <c r="AF2061" t="s">
        <v>139</v>
      </c>
      <c r="AG2061" t="s">
        <v>956</v>
      </c>
      <c r="AH2061" s="8">
        <v>43415</v>
      </c>
      <c r="AI2061">
        <v>30</v>
      </c>
      <c r="AJ2061">
        <v>1</v>
      </c>
      <c r="AK2061" s="53">
        <v>0.52430555555555558</v>
      </c>
      <c r="AL2061" s="8">
        <v>43430</v>
      </c>
      <c r="AM2061" s="53">
        <v>0.85416666666666663</v>
      </c>
      <c r="AO2061">
        <v>6</v>
      </c>
      <c r="AP2061">
        <v>18</v>
      </c>
      <c r="AQ2061" s="8">
        <v>43430</v>
      </c>
      <c r="AR2061" s="53">
        <v>0.85416666666666663</v>
      </c>
      <c r="AS2061" s="8">
        <v>43516</v>
      </c>
      <c r="AT2061" s="53">
        <v>0.83333333333333337</v>
      </c>
      <c r="AV2061" s="8">
        <v>43516</v>
      </c>
      <c r="AW2061">
        <v>0</v>
      </c>
    </row>
    <row r="2062" spans="1:49" x14ac:dyDescent="0.25">
      <c r="A2062">
        <v>28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85</v>
      </c>
      <c r="AC2062" t="str">
        <f t="shared" si="45"/>
        <v>A2-15RT-G4</v>
      </c>
      <c r="AD2062" s="8">
        <v>43407</v>
      </c>
      <c r="AE2062" s="83">
        <f>AD2062-I2062</f>
        <v>50</v>
      </c>
      <c r="AF2062" t="s">
        <v>243</v>
      </c>
      <c r="AG2062" t="s">
        <v>956</v>
      </c>
      <c r="AN2062" t="s">
        <v>1765</v>
      </c>
      <c r="AV2062" s="8">
        <v>43407</v>
      </c>
      <c r="AW2062">
        <v>1</v>
      </c>
    </row>
    <row r="2063" spans="1:49" x14ac:dyDescent="0.25">
      <c r="A2063">
        <v>29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85</v>
      </c>
      <c r="AC2063" t="str">
        <f t="shared" si="45"/>
        <v>A2-15RT-G5</v>
      </c>
      <c r="AF2063" t="s">
        <v>337</v>
      </c>
    </row>
    <row r="2064" spans="1:49" x14ac:dyDescent="0.25">
      <c r="A2064">
        <v>30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85</v>
      </c>
      <c r="AC2064" t="str">
        <f t="shared" si="45"/>
        <v>A2-15RT-G6</v>
      </c>
      <c r="AF2064" t="s">
        <v>235</v>
      </c>
    </row>
    <row r="2065" spans="1:49" x14ac:dyDescent="0.25">
      <c r="A2065">
        <v>31</v>
      </c>
      <c r="C2065" t="s">
        <v>1801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85</v>
      </c>
      <c r="AC2065" t="s">
        <v>1800</v>
      </c>
      <c r="AD2065" s="8">
        <v>43432</v>
      </c>
      <c r="AE2065" s="83">
        <f>AD2065-I2065</f>
        <v>75</v>
      </c>
      <c r="AF2065" t="s">
        <v>144</v>
      </c>
      <c r="AG2065" t="s">
        <v>956</v>
      </c>
      <c r="AN2065" t="s">
        <v>1812</v>
      </c>
      <c r="AV2065" s="8">
        <v>43446</v>
      </c>
      <c r="AW2065">
        <v>0</v>
      </c>
    </row>
    <row r="2066" spans="1:49" x14ac:dyDescent="0.25">
      <c r="A2066">
        <v>1</v>
      </c>
      <c r="C2066" t="s">
        <v>201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X2066" s="8">
        <v>43524</v>
      </c>
      <c r="AB2066" t="s">
        <v>86</v>
      </c>
      <c r="AC2066" t="str">
        <f t="shared" si="45"/>
        <v>A2-15SO-D1</v>
      </c>
      <c r="AD2066" s="8">
        <v>43572</v>
      </c>
      <c r="AE2066" s="84">
        <f>AD2066-X2066</f>
        <v>48</v>
      </c>
      <c r="AF2066" t="s">
        <v>288</v>
      </c>
      <c r="AG2066" t="s">
        <v>956</v>
      </c>
      <c r="AH2066" s="8">
        <v>43572</v>
      </c>
      <c r="AI2066">
        <v>7</v>
      </c>
      <c r="AJ2066">
        <v>2</v>
      </c>
      <c r="AK2066" s="53">
        <v>0.86458333333333337</v>
      </c>
      <c r="AL2066" s="8">
        <v>43574</v>
      </c>
      <c r="AM2066" s="53">
        <v>0.5625</v>
      </c>
      <c r="AV2066" s="8">
        <v>43574</v>
      </c>
      <c r="AW2066">
        <v>0</v>
      </c>
    </row>
    <row r="2067" spans="1:49" x14ac:dyDescent="0.25">
      <c r="A2067">
        <v>2</v>
      </c>
      <c r="C2067" t="s">
        <v>201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X2067" s="8">
        <v>43524</v>
      </c>
      <c r="AB2067" t="s">
        <v>86</v>
      </c>
      <c r="AC2067" t="str">
        <f t="shared" si="45"/>
        <v>A2-15SO-D2</v>
      </c>
      <c r="AD2067" s="8">
        <v>43574</v>
      </c>
      <c r="AE2067" s="84">
        <v>50</v>
      </c>
      <c r="AF2067" t="s">
        <v>172</v>
      </c>
      <c r="AG2067" t="s">
        <v>956</v>
      </c>
      <c r="AH2067" s="8">
        <v>43574</v>
      </c>
      <c r="AI2067">
        <v>15</v>
      </c>
      <c r="AJ2067">
        <v>1</v>
      </c>
      <c r="AK2067" s="53">
        <v>0.60069444444444442</v>
      </c>
      <c r="AL2067" s="8">
        <v>43583</v>
      </c>
      <c r="AM2067" s="53">
        <v>0.84027777777777779</v>
      </c>
      <c r="AN2067" t="s">
        <v>1895</v>
      </c>
    </row>
    <row r="2068" spans="1:49" x14ac:dyDescent="0.25">
      <c r="A2068">
        <v>3</v>
      </c>
      <c r="C2068" t="s">
        <v>201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X2068" s="8">
        <v>43524</v>
      </c>
      <c r="AB2068" t="s">
        <v>86</v>
      </c>
      <c r="AC2068" t="str">
        <f t="shared" ref="AC2068:AC2096" si="46">"A2-15"&amp;AB2068&amp;"-"&amp;AF2068</f>
        <v>A2-15SO-D3</v>
      </c>
      <c r="AD2068" s="8">
        <v>43598</v>
      </c>
      <c r="AE2068" s="84">
        <f>AD2068-X2068</f>
        <v>74</v>
      </c>
      <c r="AF2068" t="s">
        <v>155</v>
      </c>
      <c r="AG2068" t="s">
        <v>956</v>
      </c>
      <c r="AN2068" t="s">
        <v>1701</v>
      </c>
      <c r="AV2068" s="8">
        <v>43598</v>
      </c>
      <c r="AW2068">
        <v>0</v>
      </c>
    </row>
    <row r="2069" spans="1:49" x14ac:dyDescent="0.25">
      <c r="A2069">
        <v>4</v>
      </c>
      <c r="C2069" t="s">
        <v>201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X2069" s="8">
        <v>43524</v>
      </c>
      <c r="AB2069" t="s">
        <v>86</v>
      </c>
      <c r="AC2069" t="str">
        <f t="shared" si="46"/>
        <v>A2-15SO-D4</v>
      </c>
      <c r="AD2069" s="8">
        <v>43593</v>
      </c>
      <c r="AE2069" s="84">
        <f>AD2069-X2069</f>
        <v>69</v>
      </c>
      <c r="AF2069" t="s">
        <v>236</v>
      </c>
      <c r="AG2069" t="s">
        <v>956</v>
      </c>
      <c r="AN2069" t="s">
        <v>1765</v>
      </c>
      <c r="AV2069" s="8">
        <v>43593</v>
      </c>
      <c r="AW2069">
        <v>1</v>
      </c>
    </row>
    <row r="2070" spans="1:49" x14ac:dyDescent="0.25">
      <c r="A2070">
        <v>5</v>
      </c>
      <c r="C2070" t="s">
        <v>201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X2070" s="8">
        <v>43524</v>
      </c>
      <c r="AB2070" t="s">
        <v>86</v>
      </c>
      <c r="AC2070" t="str">
        <f t="shared" si="46"/>
        <v>A2-15SO-D5</v>
      </c>
      <c r="AD2070" s="8">
        <v>43602</v>
      </c>
      <c r="AE2070" s="84">
        <v>78</v>
      </c>
      <c r="AF2070" t="s">
        <v>251</v>
      </c>
      <c r="AG2070" t="s">
        <v>956</v>
      </c>
      <c r="AN2070" t="s">
        <v>1765</v>
      </c>
      <c r="AV2070" s="8">
        <v>43602</v>
      </c>
      <c r="AW2070">
        <v>1</v>
      </c>
    </row>
    <row r="2071" spans="1:49" x14ac:dyDescent="0.25">
      <c r="A2071">
        <v>6</v>
      </c>
      <c r="C2071" t="s">
        <v>59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X2071" s="8">
        <v>43524</v>
      </c>
      <c r="AB2071" t="s">
        <v>86</v>
      </c>
      <c r="AC2071" t="str">
        <f t="shared" si="46"/>
        <v>A2-15SO-D6</v>
      </c>
      <c r="AD2071" s="8">
        <v>43593</v>
      </c>
      <c r="AE2071" s="84">
        <v>69</v>
      </c>
      <c r="AF2071" t="s">
        <v>160</v>
      </c>
      <c r="AG2071" t="s">
        <v>956</v>
      </c>
      <c r="AN2071" t="s">
        <v>1765</v>
      </c>
      <c r="AV2071" s="8">
        <v>43593</v>
      </c>
      <c r="AW2071">
        <v>1</v>
      </c>
    </row>
    <row r="2072" spans="1:49" x14ac:dyDescent="0.25">
      <c r="A2072">
        <v>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X2072" s="8">
        <v>43524</v>
      </c>
      <c r="AB2072" t="s">
        <v>86</v>
      </c>
      <c r="AC2072" t="str">
        <f t="shared" si="46"/>
        <v>A2-15SO-D7</v>
      </c>
      <c r="AD2072" s="8">
        <v>43582</v>
      </c>
      <c r="AE2072" s="84">
        <f>AD2072-X2072</f>
        <v>58</v>
      </c>
      <c r="AF2072" t="s">
        <v>285</v>
      </c>
      <c r="AG2072" t="s">
        <v>956</v>
      </c>
      <c r="AN2072" t="s">
        <v>1808</v>
      </c>
      <c r="AV2072" s="8">
        <v>43584</v>
      </c>
      <c r="AW2072">
        <v>0</v>
      </c>
    </row>
    <row r="2073" spans="1:49" x14ac:dyDescent="0.25">
      <c r="A2073">
        <v>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X2073" s="8">
        <v>43524</v>
      </c>
      <c r="AB2073" t="s">
        <v>86</v>
      </c>
      <c r="AC2073" t="str">
        <f t="shared" si="46"/>
        <v>A2-15SO-D8</v>
      </c>
      <c r="AD2073" s="8">
        <v>43584</v>
      </c>
      <c r="AE2073" s="84">
        <v>60</v>
      </c>
      <c r="AF2073" t="s">
        <v>170</v>
      </c>
      <c r="AG2073" t="s">
        <v>956</v>
      </c>
      <c r="AN2073" t="s">
        <v>1765</v>
      </c>
      <c r="AV2073" s="8">
        <v>43584</v>
      </c>
      <c r="AW2073">
        <v>1</v>
      </c>
    </row>
    <row r="2074" spans="1:49" x14ac:dyDescent="0.25">
      <c r="A2074">
        <v>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X2074" s="8">
        <v>43524</v>
      </c>
      <c r="AB2074" t="s">
        <v>86</v>
      </c>
      <c r="AC2074" t="str">
        <f t="shared" si="46"/>
        <v>A2-15SO-D9</v>
      </c>
      <c r="AD2074" s="8">
        <v>43584</v>
      </c>
      <c r="AE2074" s="84">
        <v>60</v>
      </c>
      <c r="AF2074" t="s">
        <v>151</v>
      </c>
      <c r="AG2074" t="s">
        <v>956</v>
      </c>
      <c r="AN2074" t="s">
        <v>1765</v>
      </c>
      <c r="AV2074" s="8">
        <v>43584</v>
      </c>
      <c r="AW2074">
        <v>1</v>
      </c>
    </row>
    <row r="2075" spans="1:49" x14ac:dyDescent="0.25">
      <c r="A2075">
        <v>10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6"/>
        <v>A2-15SO-D10</v>
      </c>
      <c r="AF2075" t="s">
        <v>371</v>
      </c>
    </row>
    <row r="2076" spans="1:49" x14ac:dyDescent="0.25">
      <c r="A2076">
        <v>11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X2076" s="8">
        <v>43524</v>
      </c>
      <c r="AB2076" t="s">
        <v>86</v>
      </c>
      <c r="AC2076" t="str">
        <f t="shared" si="46"/>
        <v>A2-15SO-D11</v>
      </c>
      <c r="AD2076" s="8">
        <v>43576</v>
      </c>
      <c r="AE2076" s="84">
        <f>AD2076-X2076</f>
        <v>52</v>
      </c>
      <c r="AF2076" t="s">
        <v>128</v>
      </c>
      <c r="AG2076" t="s">
        <v>956</v>
      </c>
      <c r="AH2076" s="8">
        <v>43594</v>
      </c>
      <c r="AI2076">
        <v>25</v>
      </c>
      <c r="AJ2076">
        <v>1</v>
      </c>
      <c r="AK2076" s="53">
        <v>0.6875</v>
      </c>
      <c r="AL2076" s="8">
        <v>43605</v>
      </c>
      <c r="AM2076" s="53">
        <v>0.88541666666666663</v>
      </c>
      <c r="AN2076" t="s">
        <v>1963</v>
      </c>
      <c r="AV2076" s="8">
        <v>43605</v>
      </c>
      <c r="AW2076">
        <v>0</v>
      </c>
    </row>
    <row r="2077" spans="1:49" x14ac:dyDescent="0.25">
      <c r="A2077">
        <v>12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6"/>
        <v>A2-15SO-D12</v>
      </c>
      <c r="AF2077" t="s">
        <v>162</v>
      </c>
    </row>
    <row r="2078" spans="1:49" x14ac:dyDescent="0.25">
      <c r="A2078">
        <v>13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6"/>
        <v>A2-15SO-F1</v>
      </c>
      <c r="AF2078" t="s">
        <v>157</v>
      </c>
    </row>
    <row r="2079" spans="1:49" x14ac:dyDescent="0.25">
      <c r="A2079">
        <v>14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X2079" s="8">
        <v>43524</v>
      </c>
      <c r="AB2079" t="s">
        <v>86</v>
      </c>
      <c r="AC2079" t="str">
        <f t="shared" si="46"/>
        <v>A2-15SO-F2</v>
      </c>
      <c r="AD2079" s="8">
        <v>43598</v>
      </c>
      <c r="AE2079" s="84">
        <f>AD2079-X2079</f>
        <v>74</v>
      </c>
      <c r="AF2079" t="s">
        <v>370</v>
      </c>
      <c r="AG2079" t="s">
        <v>956</v>
      </c>
      <c r="AN2079" t="s">
        <v>1765</v>
      </c>
      <c r="AV2079" s="8">
        <v>43598</v>
      </c>
      <c r="AW2079">
        <v>1</v>
      </c>
    </row>
    <row r="2080" spans="1:49" x14ac:dyDescent="0.25">
      <c r="A2080">
        <v>15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6"/>
        <v>A2-15SO-F3</v>
      </c>
      <c r="AF2080" t="s">
        <v>241</v>
      </c>
    </row>
    <row r="2081" spans="1:49" x14ac:dyDescent="0.25">
      <c r="A2081">
        <v>16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X2081" s="8">
        <v>43524</v>
      </c>
      <c r="AB2081" t="s">
        <v>86</v>
      </c>
      <c r="AC2081" t="str">
        <f t="shared" si="46"/>
        <v>A2-15SO-F4</v>
      </c>
      <c r="AD2081" s="8">
        <v>43585</v>
      </c>
      <c r="AE2081" s="84">
        <f>AD2081-X2081</f>
        <v>61</v>
      </c>
      <c r="AF2081" t="s">
        <v>150</v>
      </c>
      <c r="AG2081" t="s">
        <v>956</v>
      </c>
      <c r="AN2081" t="s">
        <v>1765</v>
      </c>
      <c r="AV2081" s="8">
        <v>43585</v>
      </c>
      <c r="AW2081">
        <v>1</v>
      </c>
    </row>
    <row r="2082" spans="1:49" x14ac:dyDescent="0.25">
      <c r="A2082">
        <v>17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X2082" s="8">
        <v>43524</v>
      </c>
      <c r="AB2082" t="s">
        <v>86</v>
      </c>
      <c r="AC2082" t="str">
        <f t="shared" si="46"/>
        <v>A2-15SO-F5</v>
      </c>
      <c r="AD2082" s="8">
        <v>43598</v>
      </c>
      <c r="AE2082" s="84">
        <v>74</v>
      </c>
      <c r="AF2082" t="s">
        <v>250</v>
      </c>
      <c r="AG2082" t="s">
        <v>956</v>
      </c>
      <c r="AN2082" t="s">
        <v>1765</v>
      </c>
      <c r="AV2082" s="8">
        <v>43598</v>
      </c>
      <c r="AW2082">
        <v>1</v>
      </c>
    </row>
    <row r="2083" spans="1:49" x14ac:dyDescent="0.25">
      <c r="A2083">
        <v>18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X2083" s="8">
        <v>43524</v>
      </c>
      <c r="AB2083" t="s">
        <v>86</v>
      </c>
      <c r="AC2083" t="str">
        <f t="shared" si="46"/>
        <v>A2-15SO-F6</v>
      </c>
      <c r="AD2083" s="8">
        <v>43592</v>
      </c>
      <c r="AE2083" s="84">
        <f>AD2083-X2083</f>
        <v>68</v>
      </c>
      <c r="AF2083" t="s">
        <v>291</v>
      </c>
      <c r="AG2083" t="s">
        <v>956</v>
      </c>
      <c r="AN2083" t="s">
        <v>1765</v>
      </c>
      <c r="AV2083" s="8">
        <v>43592</v>
      </c>
      <c r="AW2083">
        <v>1</v>
      </c>
    </row>
    <row r="2084" spans="1:49" x14ac:dyDescent="0.25">
      <c r="A2084">
        <v>19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6"/>
        <v>A2-15SO-F7</v>
      </c>
      <c r="AF2084" t="s">
        <v>171</v>
      </c>
    </row>
    <row r="2085" spans="1:49" x14ac:dyDescent="0.25">
      <c r="A2085">
        <v>20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AB2085" t="s">
        <v>86</v>
      </c>
      <c r="AC2085" t="str">
        <f t="shared" si="46"/>
        <v>A2-15SO-F8</v>
      </c>
      <c r="AF2085" t="s">
        <v>134</v>
      </c>
    </row>
    <row r="2086" spans="1:49" x14ac:dyDescent="0.25">
      <c r="A2086">
        <v>21</v>
      </c>
      <c r="C2086" t="s">
        <v>58</v>
      </c>
      <c r="G2086" s="1" t="s">
        <v>187</v>
      </c>
      <c r="I2086" s="1" t="s">
        <v>76</v>
      </c>
      <c r="J2086">
        <v>15</v>
      </c>
      <c r="K2086" t="s">
        <v>60</v>
      </c>
      <c r="W2086" s="1" t="s">
        <v>584</v>
      </c>
      <c r="X2086" s="8">
        <v>43524</v>
      </c>
      <c r="AB2086" t="s">
        <v>86</v>
      </c>
      <c r="AC2086" t="str">
        <f t="shared" si="46"/>
        <v>A2-15SO-F9</v>
      </c>
      <c r="AD2086" s="8">
        <v>43598</v>
      </c>
      <c r="AE2086" s="84">
        <v>74</v>
      </c>
      <c r="AF2086" t="s">
        <v>240</v>
      </c>
      <c r="AG2086" t="s">
        <v>956</v>
      </c>
      <c r="AN2086" t="s">
        <v>1765</v>
      </c>
      <c r="AV2086" s="8">
        <v>43598</v>
      </c>
      <c r="AW2086">
        <v>1</v>
      </c>
    </row>
    <row r="2087" spans="1:49" x14ac:dyDescent="0.25">
      <c r="A2087">
        <v>22</v>
      </c>
      <c r="C2087" t="s">
        <v>58</v>
      </c>
      <c r="G2087" s="1" t="s">
        <v>187</v>
      </c>
      <c r="I2087" s="1" t="s">
        <v>76</v>
      </c>
      <c r="J2087">
        <v>15</v>
      </c>
      <c r="K2087" t="s">
        <v>60</v>
      </c>
      <c r="W2087" s="1" t="s">
        <v>584</v>
      </c>
      <c r="X2087" s="8">
        <v>43524</v>
      </c>
      <c r="AB2087" t="s">
        <v>86</v>
      </c>
      <c r="AC2087" t="str">
        <f t="shared" si="46"/>
        <v>A2-15SO-F10</v>
      </c>
      <c r="AD2087" s="8">
        <v>43577</v>
      </c>
      <c r="AE2087" s="84">
        <f>AD2087-X2087</f>
        <v>53</v>
      </c>
      <c r="AF2087" t="s">
        <v>289</v>
      </c>
      <c r="AG2087" t="s">
        <v>956</v>
      </c>
      <c r="AH2087" s="8">
        <v>43588</v>
      </c>
      <c r="AI2087">
        <v>24</v>
      </c>
      <c r="AJ2087">
        <v>1</v>
      </c>
      <c r="AK2087" s="53">
        <v>0.53472222222222221</v>
      </c>
      <c r="AL2087" s="8">
        <v>43598</v>
      </c>
      <c r="AM2087" s="53">
        <v>0.82291666666666663</v>
      </c>
      <c r="AN2087" t="s">
        <v>1895</v>
      </c>
      <c r="AU2087" t="s">
        <v>1812</v>
      </c>
      <c r="AV2087" s="8">
        <v>43605</v>
      </c>
      <c r="AW2087">
        <v>0</v>
      </c>
    </row>
    <row r="2088" spans="1:49" x14ac:dyDescent="0.25">
      <c r="A2088">
        <v>23</v>
      </c>
      <c r="C2088" t="s">
        <v>58</v>
      </c>
      <c r="G2088" s="1" t="s">
        <v>187</v>
      </c>
      <c r="I2088" s="1" t="s">
        <v>76</v>
      </c>
      <c r="J2088">
        <v>15</v>
      </c>
      <c r="K2088" t="s">
        <v>60</v>
      </c>
      <c r="W2088" s="1" t="s">
        <v>584</v>
      </c>
      <c r="X2088" s="8">
        <v>43159</v>
      </c>
      <c r="AB2088" t="s">
        <v>86</v>
      </c>
      <c r="AC2088" t="str">
        <f t="shared" si="46"/>
        <v>A2-15SO-F11</v>
      </c>
      <c r="AD2088" s="8">
        <v>43592</v>
      </c>
      <c r="AE2088" s="84">
        <v>68</v>
      </c>
      <c r="AF2088" t="s">
        <v>158</v>
      </c>
      <c r="AG2088" t="s">
        <v>956</v>
      </c>
      <c r="AN2088" t="s">
        <v>1765</v>
      </c>
      <c r="AV2088" s="8">
        <v>43592</v>
      </c>
      <c r="AW2088">
        <v>1</v>
      </c>
    </row>
    <row r="2089" spans="1:49" x14ac:dyDescent="0.25">
      <c r="A2089">
        <v>24</v>
      </c>
      <c r="C2089" t="s">
        <v>58</v>
      </c>
      <c r="G2089" s="1" t="s">
        <v>187</v>
      </c>
      <c r="I2089" s="1" t="s">
        <v>76</v>
      </c>
      <c r="J2089">
        <v>15</v>
      </c>
      <c r="K2089" t="s">
        <v>60</v>
      </c>
      <c r="W2089" s="1" t="s">
        <v>584</v>
      </c>
      <c r="X2089" s="8">
        <v>43524</v>
      </c>
      <c r="AB2089" t="s">
        <v>86</v>
      </c>
      <c r="AC2089" t="str">
        <f t="shared" si="46"/>
        <v>A2-15SO-F12</v>
      </c>
      <c r="AD2089" s="8">
        <v>43586</v>
      </c>
      <c r="AE2089" s="84">
        <v>62</v>
      </c>
      <c r="AF2089" t="s">
        <v>121</v>
      </c>
      <c r="AG2089" t="s">
        <v>956</v>
      </c>
      <c r="AN2089" t="s">
        <v>1765</v>
      </c>
      <c r="AV2089" s="8">
        <v>43586</v>
      </c>
      <c r="AW2089">
        <v>1</v>
      </c>
    </row>
    <row r="2090" spans="1:49" x14ac:dyDescent="0.25">
      <c r="A2090">
        <v>25</v>
      </c>
      <c r="C2090" t="s">
        <v>58</v>
      </c>
      <c r="G2090" s="1" t="s">
        <v>187</v>
      </c>
      <c r="I2090" s="1" t="s">
        <v>76</v>
      </c>
      <c r="J2090">
        <v>15</v>
      </c>
      <c r="K2090" t="s">
        <v>60</v>
      </c>
      <c r="W2090" s="1" t="s">
        <v>584</v>
      </c>
      <c r="X2090" s="8">
        <v>43524</v>
      </c>
      <c r="AB2090" t="s">
        <v>86</v>
      </c>
      <c r="AC2090" t="str">
        <f t="shared" si="46"/>
        <v>A2-15SO-G1</v>
      </c>
      <c r="AD2090" s="8">
        <v>43584</v>
      </c>
      <c r="AE2090" s="84">
        <v>60</v>
      </c>
      <c r="AF2090" t="s">
        <v>290</v>
      </c>
      <c r="AG2090" t="s">
        <v>956</v>
      </c>
      <c r="AN2090" t="s">
        <v>1765</v>
      </c>
      <c r="AV2090" s="8">
        <v>43584</v>
      </c>
      <c r="AW2090">
        <v>1</v>
      </c>
    </row>
    <row r="2091" spans="1:49" x14ac:dyDescent="0.25">
      <c r="A2091">
        <v>26</v>
      </c>
      <c r="C2091" t="s">
        <v>58</v>
      </c>
      <c r="G2091" s="1" t="s">
        <v>187</v>
      </c>
      <c r="I2091" s="1" t="s">
        <v>76</v>
      </c>
      <c r="J2091">
        <v>15</v>
      </c>
      <c r="K2091" t="s">
        <v>60</v>
      </c>
      <c r="W2091" s="1" t="s">
        <v>584</v>
      </c>
      <c r="AB2091" t="s">
        <v>86</v>
      </c>
      <c r="AC2091" t="str">
        <f t="shared" si="46"/>
        <v>A2-15SO-G2</v>
      </c>
      <c r="AF2091" t="s">
        <v>127</v>
      </c>
    </row>
    <row r="2092" spans="1:49" x14ac:dyDescent="0.25">
      <c r="A2092">
        <v>27</v>
      </c>
      <c r="C2092" t="s">
        <v>58</v>
      </c>
      <c r="G2092" s="1" t="s">
        <v>187</v>
      </c>
      <c r="I2092" s="1" t="s">
        <v>76</v>
      </c>
      <c r="J2092">
        <v>15</v>
      </c>
      <c r="K2092" t="s">
        <v>60</v>
      </c>
      <c r="W2092" s="1" t="s">
        <v>584</v>
      </c>
      <c r="X2092" s="8">
        <v>43524</v>
      </c>
      <c r="AB2092" t="s">
        <v>86</v>
      </c>
      <c r="AC2092" t="str">
        <f t="shared" si="46"/>
        <v>A2-15SO-G3</v>
      </c>
      <c r="AD2092" s="8">
        <v>43586</v>
      </c>
      <c r="AE2092" s="84">
        <v>62</v>
      </c>
      <c r="AF2092" t="s">
        <v>139</v>
      </c>
      <c r="AG2092" t="s">
        <v>956</v>
      </c>
      <c r="AN2092" t="s">
        <v>1765</v>
      </c>
      <c r="AV2092" s="8">
        <v>43586</v>
      </c>
      <c r="AW2092">
        <v>1</v>
      </c>
    </row>
    <row r="2093" spans="1:49" x14ac:dyDescent="0.25">
      <c r="A2093">
        <v>28</v>
      </c>
      <c r="C2093" t="s">
        <v>58</v>
      </c>
      <c r="G2093" s="1" t="s">
        <v>187</v>
      </c>
      <c r="I2093" s="1" t="s">
        <v>76</v>
      </c>
      <c r="J2093">
        <v>15</v>
      </c>
      <c r="K2093" t="s">
        <v>60</v>
      </c>
      <c r="W2093" s="1" t="s">
        <v>584</v>
      </c>
      <c r="AB2093" t="s">
        <v>86</v>
      </c>
      <c r="AC2093" t="str">
        <f t="shared" si="46"/>
        <v>A2-15SO-G4</v>
      </c>
      <c r="AF2093" t="s">
        <v>243</v>
      </c>
    </row>
    <row r="2094" spans="1:49" x14ac:dyDescent="0.25">
      <c r="A2094">
        <v>29</v>
      </c>
      <c r="C2094" t="s">
        <v>58</v>
      </c>
      <c r="G2094" s="1" t="s">
        <v>187</v>
      </c>
      <c r="I2094" s="1" t="s">
        <v>76</v>
      </c>
      <c r="J2094">
        <v>15</v>
      </c>
      <c r="K2094" t="s">
        <v>60</v>
      </c>
      <c r="W2094" s="1" t="s">
        <v>584</v>
      </c>
      <c r="X2094" s="8">
        <v>43524</v>
      </c>
      <c r="AB2094" t="s">
        <v>86</v>
      </c>
      <c r="AC2094" t="str">
        <f t="shared" si="46"/>
        <v>A2-15SO-G5</v>
      </c>
      <c r="AD2094" s="8">
        <v>43585</v>
      </c>
      <c r="AE2094" s="84">
        <v>61</v>
      </c>
      <c r="AF2094" t="s">
        <v>337</v>
      </c>
      <c r="AG2094" t="s">
        <v>956</v>
      </c>
      <c r="AN2094" t="s">
        <v>1765</v>
      </c>
      <c r="AV2094" s="8">
        <v>43585</v>
      </c>
      <c r="AW2094">
        <v>1</v>
      </c>
    </row>
    <row r="2095" spans="1:49" x14ac:dyDescent="0.25">
      <c r="A2095">
        <v>30</v>
      </c>
      <c r="C2095" t="s">
        <v>58</v>
      </c>
      <c r="G2095" s="1" t="s">
        <v>187</v>
      </c>
      <c r="I2095" s="1" t="s">
        <v>76</v>
      </c>
      <c r="J2095">
        <v>15</v>
      </c>
      <c r="K2095" t="s">
        <v>60</v>
      </c>
      <c r="W2095" s="1" t="s">
        <v>584</v>
      </c>
      <c r="AB2095" t="s">
        <v>86</v>
      </c>
      <c r="AC2095" t="str">
        <f t="shared" si="46"/>
        <v>A2-15SO-G6</v>
      </c>
      <c r="AF2095" t="s">
        <v>235</v>
      </c>
    </row>
    <row r="2096" spans="1:49" x14ac:dyDescent="0.25">
      <c r="A2096">
        <v>31</v>
      </c>
      <c r="C2096" t="s">
        <v>58</v>
      </c>
      <c r="G2096" s="1" t="s">
        <v>187</v>
      </c>
      <c r="I2096" s="1" t="s">
        <v>76</v>
      </c>
      <c r="J2096">
        <v>15</v>
      </c>
      <c r="K2096" t="s">
        <v>60</v>
      </c>
      <c r="W2096" s="1" t="s">
        <v>584</v>
      </c>
      <c r="AB2096" t="s">
        <v>85</v>
      </c>
      <c r="AC2096" t="str">
        <f t="shared" si="46"/>
        <v>A2-15RT-B8</v>
      </c>
      <c r="AD2096" s="8">
        <v>43401</v>
      </c>
      <c r="AE2096" s="84">
        <v>44</v>
      </c>
      <c r="AF2096" t="s">
        <v>173</v>
      </c>
      <c r="AG2096" t="s">
        <v>956</v>
      </c>
      <c r="AN2096" t="s">
        <v>1771</v>
      </c>
      <c r="AV2096" s="8">
        <v>43405</v>
      </c>
      <c r="AW2096">
        <v>0</v>
      </c>
    </row>
    <row r="2097" spans="1:49" x14ac:dyDescent="0.25">
      <c r="A2097">
        <v>1</v>
      </c>
      <c r="C2097" t="s">
        <v>59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1045</v>
      </c>
    </row>
    <row r="2098" spans="1:49" x14ac:dyDescent="0.25">
      <c r="A2098">
        <v>2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1046</v>
      </c>
    </row>
    <row r="2099" spans="1:49" x14ac:dyDescent="0.25">
      <c r="A2099">
        <v>3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1047</v>
      </c>
    </row>
    <row r="2100" spans="1:49" x14ac:dyDescent="0.25">
      <c r="A2100">
        <v>4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1048</v>
      </c>
    </row>
    <row r="2101" spans="1:49" x14ac:dyDescent="0.25">
      <c r="A2101">
        <v>5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84</v>
      </c>
      <c r="AC2101" t="s">
        <v>1049</v>
      </c>
    </row>
    <row r="2102" spans="1:49" x14ac:dyDescent="0.25">
      <c r="A2102">
        <v>6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84</v>
      </c>
      <c r="AC2102" t="s">
        <v>1050</v>
      </c>
    </row>
    <row r="2103" spans="1:49" x14ac:dyDescent="0.25">
      <c r="A2103">
        <v>7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84</v>
      </c>
      <c r="AC2103" t="s">
        <v>1051</v>
      </c>
    </row>
    <row r="2104" spans="1:49" x14ac:dyDescent="0.25">
      <c r="A2104">
        <v>8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84</v>
      </c>
      <c r="AC2104" t="s">
        <v>1052</v>
      </c>
    </row>
    <row r="2105" spans="1:49" x14ac:dyDescent="0.25">
      <c r="A2105">
        <v>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84</v>
      </c>
      <c r="AC2105" t="s">
        <v>1053</v>
      </c>
    </row>
    <row r="2106" spans="1:49" x14ac:dyDescent="0.25">
      <c r="A2106">
        <v>10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84</v>
      </c>
      <c r="AC2106" t="s">
        <v>1054</v>
      </c>
    </row>
    <row r="2107" spans="1:49" x14ac:dyDescent="0.25">
      <c r="A2107">
        <v>11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84</v>
      </c>
      <c r="AC2107" t="s">
        <v>1055</v>
      </c>
    </row>
    <row r="2108" spans="1:49" x14ac:dyDescent="0.25">
      <c r="A2108">
        <v>12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84</v>
      </c>
      <c r="AC2108" t="s">
        <v>1056</v>
      </c>
    </row>
    <row r="2109" spans="1:49" x14ac:dyDescent="0.25">
      <c r="A2109">
        <v>13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84</v>
      </c>
      <c r="AC2109" t="s">
        <v>1057</v>
      </c>
    </row>
    <row r="2110" spans="1:49" x14ac:dyDescent="0.25">
      <c r="A2110">
        <v>14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84</v>
      </c>
      <c r="AC2110" t="s">
        <v>1058</v>
      </c>
    </row>
    <row r="2111" spans="1:49" x14ac:dyDescent="0.25">
      <c r="A2111">
        <v>15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84</v>
      </c>
      <c r="AC2111" t="s">
        <v>1059</v>
      </c>
    </row>
    <row r="2112" spans="1:49" x14ac:dyDescent="0.25">
      <c r="A2112">
        <v>1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ref="AC2112:AC2143" si="47">"A2-16"&amp;AB2112&amp;"-"&amp;AF2112</f>
        <v>A2-16RT-A1</v>
      </c>
      <c r="AD2112" s="8">
        <v>43391</v>
      </c>
      <c r="AE2112" s="84">
        <v>33</v>
      </c>
      <c r="AF2112" t="s">
        <v>247</v>
      </c>
      <c r="AG2112" t="s">
        <v>956</v>
      </c>
      <c r="AH2112" s="8">
        <v>43391</v>
      </c>
      <c r="AI2112">
        <v>27</v>
      </c>
      <c r="AJ2112">
        <v>2</v>
      </c>
      <c r="AK2112" s="53">
        <v>0.83333333333333337</v>
      </c>
      <c r="AL2112" s="8">
        <v>43399</v>
      </c>
      <c r="AM2112" s="53">
        <v>0.99305555555555547</v>
      </c>
      <c r="AN2112" t="s">
        <v>1742</v>
      </c>
      <c r="AV2112" s="8">
        <v>43447</v>
      </c>
      <c r="AW2112">
        <v>0</v>
      </c>
    </row>
    <row r="2113" spans="1:49" x14ac:dyDescent="0.25">
      <c r="A2113">
        <v>2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7"/>
        <v>A2-16RT-A2</v>
      </c>
      <c r="AD2113" s="8">
        <v>43425</v>
      </c>
      <c r="AE2113" s="83">
        <f>AD2113-I2113</f>
        <v>67</v>
      </c>
      <c r="AF2113" t="s">
        <v>120</v>
      </c>
      <c r="AG2113" t="s">
        <v>956</v>
      </c>
      <c r="AH2113" s="8">
        <v>43425</v>
      </c>
      <c r="AI2113">
        <v>30</v>
      </c>
      <c r="AJ2113">
        <v>2</v>
      </c>
      <c r="AK2113" s="53">
        <v>0.68194444444444446</v>
      </c>
      <c r="AL2113" s="8">
        <v>43430</v>
      </c>
      <c r="AM2113" s="53">
        <v>0.63194444444444442</v>
      </c>
      <c r="AV2113" s="8">
        <v>43430</v>
      </c>
      <c r="AW2113">
        <v>0</v>
      </c>
    </row>
    <row r="2114" spans="1:49" x14ac:dyDescent="0.25">
      <c r="A2114">
        <v>3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7"/>
        <v>A2-16RT-A3</v>
      </c>
      <c r="AD2114" s="8">
        <v>43392</v>
      </c>
      <c r="AE2114" s="84">
        <v>34</v>
      </c>
      <c r="AF2114" t="s">
        <v>245</v>
      </c>
      <c r="AG2114" t="s">
        <v>956</v>
      </c>
      <c r="AH2114" s="8">
        <v>43392</v>
      </c>
      <c r="AI2114">
        <v>11</v>
      </c>
      <c r="AJ2114">
        <v>6</v>
      </c>
      <c r="AK2114" s="53">
        <v>0.83333333333333337</v>
      </c>
      <c r="AL2114" s="8">
        <v>43400</v>
      </c>
      <c r="AM2114" s="53">
        <v>0</v>
      </c>
      <c r="AO2114">
        <v>6</v>
      </c>
      <c r="AP2114">
        <v>11</v>
      </c>
      <c r="AQ2114" s="8">
        <v>43400</v>
      </c>
      <c r="AR2114" s="53">
        <v>0</v>
      </c>
      <c r="AS2114" s="8">
        <v>43468</v>
      </c>
      <c r="AT2114" s="53">
        <v>0.83333333333333337</v>
      </c>
      <c r="AU2114" t="s">
        <v>1779</v>
      </c>
      <c r="AV2114" s="8">
        <v>43468</v>
      </c>
      <c r="AW2114">
        <v>0</v>
      </c>
    </row>
    <row r="2115" spans="1:49" x14ac:dyDescent="0.25">
      <c r="A2115">
        <v>4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7"/>
        <v>A2-16RT-A4</v>
      </c>
      <c r="AD2115" s="8">
        <v>43424</v>
      </c>
      <c r="AE2115" s="84">
        <v>66</v>
      </c>
      <c r="AF2115" t="s">
        <v>252</v>
      </c>
      <c r="AG2115" t="s">
        <v>956</v>
      </c>
      <c r="AN2115" t="s">
        <v>1830</v>
      </c>
      <c r="AV2115" s="8">
        <v>43474</v>
      </c>
      <c r="AW2115">
        <v>1</v>
      </c>
    </row>
    <row r="2116" spans="1:49" x14ac:dyDescent="0.25">
      <c r="A2116">
        <v>5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7"/>
        <v>A2-16RT-A5</v>
      </c>
      <c r="AD2116" s="8">
        <v>43440</v>
      </c>
      <c r="AE2116" s="83">
        <f>AD2116-I2116</f>
        <v>82</v>
      </c>
      <c r="AF2116" t="s">
        <v>246</v>
      </c>
      <c r="AG2116" t="s">
        <v>956</v>
      </c>
      <c r="AN2116" t="s">
        <v>1830</v>
      </c>
      <c r="AV2116" s="8">
        <v>43474</v>
      </c>
      <c r="AW2116">
        <v>1</v>
      </c>
    </row>
    <row r="2117" spans="1:49" x14ac:dyDescent="0.25">
      <c r="A2117">
        <v>6</v>
      </c>
      <c r="C2117" t="s">
        <v>201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7"/>
        <v>A2-16RT-A6</v>
      </c>
      <c r="AF2117" t="s">
        <v>244</v>
      </c>
    </row>
    <row r="2118" spans="1:49" x14ac:dyDescent="0.25">
      <c r="A2118">
        <v>7</v>
      </c>
      <c r="C2118" t="s">
        <v>201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7"/>
        <v>A2-16RT-A7</v>
      </c>
      <c r="AF2118" t="s">
        <v>164</v>
      </c>
    </row>
    <row r="2119" spans="1:49" x14ac:dyDescent="0.25">
      <c r="A2119">
        <v>8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7"/>
        <v>A2-16RT-A8</v>
      </c>
      <c r="AF2119" t="s">
        <v>166</v>
      </c>
    </row>
    <row r="2120" spans="1:49" x14ac:dyDescent="0.25">
      <c r="A2120">
        <v>9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7"/>
        <v>A2-16RT-A9</v>
      </c>
      <c r="AD2120" s="8">
        <v>43431</v>
      </c>
      <c r="AE2120" s="84">
        <v>73</v>
      </c>
      <c r="AF2120" t="s">
        <v>133</v>
      </c>
      <c r="AG2120" t="s">
        <v>956</v>
      </c>
      <c r="AN2120" t="s">
        <v>1830</v>
      </c>
      <c r="AV2120" s="8">
        <v>43474</v>
      </c>
      <c r="AW2120">
        <v>1</v>
      </c>
    </row>
    <row r="2121" spans="1:49" x14ac:dyDescent="0.25">
      <c r="A2121">
        <v>10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7"/>
        <v>A2-16RT-A10</v>
      </c>
      <c r="AD2121" s="8">
        <v>43422</v>
      </c>
      <c r="AE2121" s="83">
        <f>AD2121-I2121</f>
        <v>64</v>
      </c>
      <c r="AF2121" t="s">
        <v>138</v>
      </c>
      <c r="AG2121" t="s">
        <v>593</v>
      </c>
      <c r="AH2121" s="8">
        <v>43422</v>
      </c>
      <c r="AI2121">
        <v>16</v>
      </c>
      <c r="AJ2121">
        <v>2</v>
      </c>
      <c r="AK2121" s="53">
        <v>0.84375</v>
      </c>
      <c r="AL2121" s="8">
        <v>43430</v>
      </c>
      <c r="AM2121" s="53">
        <v>0.63194444444444442</v>
      </c>
      <c r="AV2121" s="8">
        <v>43430</v>
      </c>
      <c r="AW2121">
        <v>0</v>
      </c>
    </row>
    <row r="2122" spans="1:49" x14ac:dyDescent="0.25">
      <c r="A2122">
        <v>11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7"/>
        <v>A2-16RT-A11</v>
      </c>
      <c r="AD2122" s="8">
        <v>43391</v>
      </c>
      <c r="AE2122" s="84">
        <v>33</v>
      </c>
      <c r="AF2122" t="s">
        <v>237</v>
      </c>
      <c r="AG2122" t="s">
        <v>956</v>
      </c>
      <c r="AH2122" s="8">
        <v>43391</v>
      </c>
      <c r="AI2122">
        <v>12</v>
      </c>
      <c r="AJ2122">
        <v>2</v>
      </c>
      <c r="AK2122" s="53">
        <v>0.83333333333333337</v>
      </c>
      <c r="AL2122" s="8">
        <v>43399</v>
      </c>
      <c r="AM2122" s="53">
        <v>0.99305555555555547</v>
      </c>
      <c r="AN2122" t="s">
        <v>1742</v>
      </c>
      <c r="AU2122" t="s">
        <v>1791</v>
      </c>
      <c r="AV2122" s="8">
        <v>43418</v>
      </c>
      <c r="AW2122">
        <v>0</v>
      </c>
    </row>
    <row r="2123" spans="1:49" x14ac:dyDescent="0.25">
      <c r="A2123">
        <v>12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7"/>
        <v>A2-16RT-A12</v>
      </c>
      <c r="AF2123" t="s">
        <v>284</v>
      </c>
    </row>
    <row r="2124" spans="1:49" x14ac:dyDescent="0.25">
      <c r="A2124">
        <v>13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7"/>
        <v>A2-16RT-C1</v>
      </c>
      <c r="AF2124" t="s">
        <v>146</v>
      </c>
    </row>
    <row r="2125" spans="1:49" x14ac:dyDescent="0.25">
      <c r="A2125">
        <v>14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7"/>
        <v>A2-16RT-C2</v>
      </c>
      <c r="AF2125" t="s">
        <v>149</v>
      </c>
    </row>
    <row r="2126" spans="1:49" x14ac:dyDescent="0.25">
      <c r="A2126">
        <v>15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7"/>
        <v>A2-16RT-C3</v>
      </c>
      <c r="AF2126" t="s">
        <v>301</v>
      </c>
    </row>
    <row r="2127" spans="1:49" x14ac:dyDescent="0.25">
      <c r="A2127">
        <v>16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7"/>
        <v>A2-16RT-C4</v>
      </c>
      <c r="AD2127" s="8">
        <v>43442</v>
      </c>
      <c r="AE2127" s="83">
        <f>AD2127-I2127</f>
        <v>84</v>
      </c>
      <c r="AF2127" t="s">
        <v>161</v>
      </c>
      <c r="AG2127" t="s">
        <v>956</v>
      </c>
      <c r="AH2127" s="8">
        <v>43454</v>
      </c>
      <c r="AI2127">
        <v>32</v>
      </c>
      <c r="AJ2127">
        <v>1</v>
      </c>
      <c r="AK2127" s="53">
        <v>0.47916666666666669</v>
      </c>
      <c r="AL2127" s="8">
        <v>43468</v>
      </c>
      <c r="AM2127" s="53">
        <v>0.83333333333333337</v>
      </c>
      <c r="AO2127">
        <v>3</v>
      </c>
      <c r="AP2127">
        <v>10</v>
      </c>
      <c r="AQ2127" s="8">
        <v>43468</v>
      </c>
      <c r="AR2127" s="53">
        <v>0.83333333333333337</v>
      </c>
      <c r="AS2127" s="8">
        <v>43516</v>
      </c>
      <c r="AT2127" s="53">
        <v>0.83333333333333337</v>
      </c>
      <c r="AV2127" s="8">
        <v>43516</v>
      </c>
      <c r="AW2127">
        <v>0</v>
      </c>
    </row>
    <row r="2128" spans="1:49" x14ac:dyDescent="0.25">
      <c r="A2128">
        <v>17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7"/>
        <v>A2-16RT-C5</v>
      </c>
      <c r="AD2128" s="8">
        <v>43391</v>
      </c>
      <c r="AE2128" s="84">
        <v>33</v>
      </c>
      <c r="AF2128" t="s">
        <v>123</v>
      </c>
      <c r="AG2128" t="s">
        <v>956</v>
      </c>
      <c r="AH2128" s="8">
        <v>43391</v>
      </c>
      <c r="AI2128">
        <v>13</v>
      </c>
      <c r="AJ2128">
        <v>2</v>
      </c>
      <c r="AK2128" s="53">
        <v>0.83333333333333337</v>
      </c>
      <c r="AL2128" s="8">
        <v>43399</v>
      </c>
      <c r="AM2128" s="53">
        <v>0.99305555555555547</v>
      </c>
      <c r="AN2128" t="s">
        <v>1742</v>
      </c>
      <c r="AU2128" t="s">
        <v>1791</v>
      </c>
      <c r="AV2128" s="8">
        <v>43418</v>
      </c>
      <c r="AW2128">
        <v>0</v>
      </c>
    </row>
    <row r="2129" spans="1:49" x14ac:dyDescent="0.25">
      <c r="A2129">
        <v>18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7"/>
        <v>A2-16RT-C6</v>
      </c>
      <c r="AD2129" s="8">
        <v>43415</v>
      </c>
      <c r="AE2129" s="83">
        <f>AD2129-I2129</f>
        <v>57</v>
      </c>
      <c r="AF2129" t="s">
        <v>168</v>
      </c>
      <c r="AG2129" t="s">
        <v>956</v>
      </c>
      <c r="AH2129" s="8">
        <v>43415</v>
      </c>
      <c r="AI2129">
        <v>14</v>
      </c>
      <c r="AJ2129">
        <v>2</v>
      </c>
      <c r="AK2129" s="53">
        <v>0.52430555555555558</v>
      </c>
      <c r="AL2129" s="8">
        <v>43419</v>
      </c>
      <c r="AM2129" s="53">
        <v>0.4291666666666667</v>
      </c>
      <c r="AV2129" s="8">
        <v>43419</v>
      </c>
      <c r="AW2129">
        <v>0</v>
      </c>
    </row>
    <row r="2130" spans="1:49" x14ac:dyDescent="0.25">
      <c r="A2130">
        <v>19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7"/>
        <v>A2-16RT-C7</v>
      </c>
      <c r="AD2130" s="8">
        <v>43416</v>
      </c>
      <c r="AE2130" s="84">
        <v>58</v>
      </c>
      <c r="AF2130" t="s">
        <v>135</v>
      </c>
      <c r="AG2130" t="s">
        <v>956</v>
      </c>
      <c r="AH2130" s="8">
        <v>43447</v>
      </c>
      <c r="AI2130">
        <v>31</v>
      </c>
      <c r="AJ2130">
        <v>1</v>
      </c>
      <c r="AK2130" s="53">
        <v>0.85416666666666663</v>
      </c>
      <c r="AL2130" s="8">
        <v>43454</v>
      </c>
      <c r="AM2130" s="53">
        <v>0.83333333333333337</v>
      </c>
      <c r="AO2130">
        <v>5</v>
      </c>
      <c r="AP2130">
        <v>29</v>
      </c>
      <c r="AQ2130" s="8">
        <v>43454</v>
      </c>
      <c r="AR2130" s="53">
        <v>0.83333333333333337</v>
      </c>
      <c r="AS2130" s="8">
        <v>43516</v>
      </c>
      <c r="AT2130" s="53">
        <v>0.83333333333333337</v>
      </c>
      <c r="AV2130" s="8">
        <v>43516</v>
      </c>
      <c r="AW2130">
        <v>0</v>
      </c>
    </row>
    <row r="2131" spans="1:49" x14ac:dyDescent="0.25">
      <c r="A2131">
        <v>20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7"/>
        <v>A2-16RT-C8</v>
      </c>
      <c r="AD2131" s="8">
        <v>43391</v>
      </c>
      <c r="AE2131" s="84">
        <v>33</v>
      </c>
      <c r="AF2131" t="s">
        <v>238</v>
      </c>
      <c r="AG2131" t="s">
        <v>956</v>
      </c>
      <c r="AL2131" s="8">
        <v>43399</v>
      </c>
      <c r="AM2131" s="53">
        <v>0.99305555555555547</v>
      </c>
      <c r="AN2131" t="s">
        <v>1742</v>
      </c>
      <c r="AV2131" s="8">
        <v>43392</v>
      </c>
      <c r="AW2131">
        <v>0</v>
      </c>
    </row>
    <row r="2132" spans="1:49" x14ac:dyDescent="0.25">
      <c r="A2132">
        <v>21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7"/>
        <v>A2-16RT-C9</v>
      </c>
      <c r="AD2132" s="8">
        <v>43388</v>
      </c>
      <c r="AE2132" s="84">
        <v>30</v>
      </c>
      <c r="AF2132" t="s">
        <v>176</v>
      </c>
      <c r="AG2132" t="s">
        <v>956</v>
      </c>
      <c r="AI2132">
        <v>8</v>
      </c>
      <c r="AJ2132">
        <v>1</v>
      </c>
      <c r="AK2132" s="53">
        <v>0.60069444444444442</v>
      </c>
      <c r="AL2132" s="8">
        <v>43397</v>
      </c>
      <c r="AM2132" s="53">
        <v>0.79166666666666663</v>
      </c>
      <c r="AN2132" t="s">
        <v>1742</v>
      </c>
      <c r="AO2132">
        <v>3</v>
      </c>
      <c r="AP2132">
        <v>13</v>
      </c>
      <c r="AQ2132" s="8">
        <v>43447</v>
      </c>
      <c r="AR2132" s="53">
        <v>0.84722222222222221</v>
      </c>
      <c r="AS2132" s="8">
        <v>43483</v>
      </c>
      <c r="AT2132" s="53">
        <v>0.85416666666666663</v>
      </c>
      <c r="AV2132" s="8">
        <v>43483</v>
      </c>
      <c r="AW2132">
        <v>0</v>
      </c>
    </row>
    <row r="2133" spans="1:49" x14ac:dyDescent="0.25">
      <c r="A2133">
        <v>22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7"/>
        <v>A2-16RT-C10</v>
      </c>
      <c r="AF2133" t="s">
        <v>126</v>
      </c>
    </row>
    <row r="2134" spans="1:49" x14ac:dyDescent="0.25">
      <c r="A2134">
        <v>23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7"/>
        <v>A2-16RT-C11</v>
      </c>
      <c r="AD2134" s="8">
        <v>43416</v>
      </c>
      <c r="AE2134" s="84">
        <v>58</v>
      </c>
      <c r="AF2134" t="s">
        <v>144</v>
      </c>
      <c r="AG2134" t="s">
        <v>956</v>
      </c>
      <c r="AN2134" t="s">
        <v>1808</v>
      </c>
      <c r="AV2134" s="8">
        <v>43452</v>
      </c>
      <c r="AW2134">
        <v>0</v>
      </c>
    </row>
    <row r="2135" spans="1:49" x14ac:dyDescent="0.25">
      <c r="A2135">
        <v>24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7"/>
        <v>A2-16RT-C12</v>
      </c>
      <c r="AF2135" t="s">
        <v>303</v>
      </c>
    </row>
    <row r="2136" spans="1:49" x14ac:dyDescent="0.25">
      <c r="A2136">
        <v>25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7"/>
        <v>A2-16RT-F1</v>
      </c>
      <c r="AF2136" t="s">
        <v>157</v>
      </c>
    </row>
    <row r="2137" spans="1:49" x14ac:dyDescent="0.25">
      <c r="A2137">
        <v>26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7"/>
        <v>A2-16RT-F2</v>
      </c>
      <c r="AD2137" s="8">
        <v>43389</v>
      </c>
      <c r="AE2137" s="84">
        <v>31</v>
      </c>
      <c r="AF2137" t="s">
        <v>370</v>
      </c>
      <c r="AG2137" t="s">
        <v>956</v>
      </c>
      <c r="AI2137">
        <v>19</v>
      </c>
      <c r="AJ2137">
        <v>6</v>
      </c>
      <c r="AK2137" s="53">
        <v>0.53472222222222221</v>
      </c>
      <c r="AL2137" s="8">
        <v>43397</v>
      </c>
      <c r="AM2137" s="53">
        <v>0.83333333333333337</v>
      </c>
      <c r="AN2137" t="s">
        <v>1742</v>
      </c>
      <c r="AO2137">
        <v>3</v>
      </c>
      <c r="AP2137">
        <v>30</v>
      </c>
      <c r="AQ2137" s="8">
        <v>43412</v>
      </c>
      <c r="AR2137" s="53">
        <v>0.84375</v>
      </c>
      <c r="AS2137" s="8">
        <v>43422</v>
      </c>
      <c r="AT2137" s="53">
        <v>0.84375</v>
      </c>
      <c r="AV2137" s="8">
        <v>43422</v>
      </c>
      <c r="AW2137">
        <v>0</v>
      </c>
    </row>
    <row r="2138" spans="1:49" x14ac:dyDescent="0.25">
      <c r="A2138">
        <v>27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7"/>
        <v>A2-16RT-F3</v>
      </c>
      <c r="AD2138" s="8">
        <v>43416</v>
      </c>
      <c r="AE2138" s="84">
        <v>58</v>
      </c>
      <c r="AF2138" t="s">
        <v>241</v>
      </c>
      <c r="AG2138" t="s">
        <v>956</v>
      </c>
      <c r="AN2138" t="s">
        <v>1812</v>
      </c>
      <c r="AV2138" s="8">
        <v>43446</v>
      </c>
      <c r="AW2138">
        <v>0</v>
      </c>
    </row>
    <row r="2139" spans="1:49" x14ac:dyDescent="0.25">
      <c r="A2139">
        <v>28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7"/>
        <v>A2-16RT-F4</v>
      </c>
      <c r="AF2139" t="s">
        <v>150</v>
      </c>
    </row>
    <row r="2140" spans="1:49" x14ac:dyDescent="0.25">
      <c r="A2140">
        <v>29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85</v>
      </c>
      <c r="AC2140" t="str">
        <f t="shared" si="47"/>
        <v>A2-16RT-F5</v>
      </c>
      <c r="AD2140" s="8">
        <v>43391</v>
      </c>
      <c r="AE2140" s="84">
        <v>33</v>
      </c>
      <c r="AF2140" t="s">
        <v>250</v>
      </c>
      <c r="AG2140" t="s">
        <v>956</v>
      </c>
      <c r="AH2140" s="8">
        <v>43391</v>
      </c>
      <c r="AI2140">
        <v>21</v>
      </c>
      <c r="AJ2140">
        <v>2</v>
      </c>
      <c r="AK2140" s="53">
        <v>0.83333333333333337</v>
      </c>
      <c r="AL2140" s="8">
        <v>43399</v>
      </c>
      <c r="AM2140" s="53">
        <v>0.99305555555555547</v>
      </c>
      <c r="AN2140" t="s">
        <v>1742</v>
      </c>
      <c r="AO2140">
        <v>3</v>
      </c>
      <c r="AP2140">
        <v>17</v>
      </c>
      <c r="AQ2140" s="8">
        <v>43447</v>
      </c>
      <c r="AR2140" s="53">
        <v>0.84722222222222221</v>
      </c>
      <c r="AS2140" s="8">
        <v>43468</v>
      </c>
      <c r="AT2140" s="53">
        <v>0.83333333333333337</v>
      </c>
      <c r="AU2140" t="s">
        <v>1793</v>
      </c>
      <c r="AV2140" s="8">
        <v>43468</v>
      </c>
      <c r="AW2140">
        <v>0</v>
      </c>
    </row>
    <row r="2141" spans="1:49" x14ac:dyDescent="0.25">
      <c r="A2141">
        <v>30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85</v>
      </c>
      <c r="AC2141" t="str">
        <f t="shared" si="47"/>
        <v>A2-16RT-F6</v>
      </c>
      <c r="AD2141" s="8">
        <v>43390</v>
      </c>
      <c r="AE2141" s="84">
        <v>32</v>
      </c>
      <c r="AF2141" t="s">
        <v>291</v>
      </c>
      <c r="AG2141" t="s">
        <v>956</v>
      </c>
      <c r="AH2141" s="8">
        <v>43391</v>
      </c>
      <c r="AI2141">
        <v>32</v>
      </c>
      <c r="AJ2141">
        <v>2</v>
      </c>
      <c r="AK2141" s="53">
        <v>0.83333333333333337</v>
      </c>
      <c r="AL2141" s="8">
        <v>43391</v>
      </c>
      <c r="AM2141" s="53">
        <v>0.81944444444444453</v>
      </c>
      <c r="AV2141" s="8">
        <v>43391</v>
      </c>
      <c r="AW2141">
        <v>0</v>
      </c>
    </row>
    <row r="2142" spans="1:49" x14ac:dyDescent="0.25">
      <c r="A2142">
        <v>31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85</v>
      </c>
      <c r="AC2142" t="str">
        <f t="shared" si="47"/>
        <v>A2-16RT-F7</v>
      </c>
      <c r="AF2142" t="s">
        <v>171</v>
      </c>
    </row>
    <row r="2143" spans="1:49" x14ac:dyDescent="0.25">
      <c r="A2143">
        <v>32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85</v>
      </c>
      <c r="AC2143" t="str">
        <f t="shared" si="47"/>
        <v>A2-16RT-F8</v>
      </c>
      <c r="AF2143" t="s">
        <v>134</v>
      </c>
    </row>
    <row r="2144" spans="1:49" x14ac:dyDescent="0.25">
      <c r="A2144">
        <v>33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85</v>
      </c>
      <c r="AC2144" t="str">
        <f t="shared" ref="AC2144:AC2175" si="48">"A2-16"&amp;AB2144&amp;"-"&amp;AF2144</f>
        <v>A2-16RT-F9</v>
      </c>
      <c r="AD2144" s="8">
        <v>43445</v>
      </c>
      <c r="AE2144" s="83">
        <f>AD2144-I2144</f>
        <v>87</v>
      </c>
      <c r="AF2144" t="s">
        <v>240</v>
      </c>
      <c r="AG2144" s="61" t="s">
        <v>956</v>
      </c>
      <c r="AH2144" s="8">
        <v>43445</v>
      </c>
      <c r="AN2144" t="s">
        <v>1812</v>
      </c>
      <c r="AV2144" s="8">
        <v>43446</v>
      </c>
      <c r="AW2144">
        <v>0</v>
      </c>
    </row>
    <row r="2145" spans="1:49" x14ac:dyDescent="0.25">
      <c r="A2145">
        <v>34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85</v>
      </c>
      <c r="AC2145" t="str">
        <f t="shared" si="48"/>
        <v>A2-16RT-F10</v>
      </c>
      <c r="AD2145" s="8">
        <v>43389</v>
      </c>
      <c r="AE2145" s="84">
        <v>31</v>
      </c>
      <c r="AF2145" t="s">
        <v>289</v>
      </c>
      <c r="AG2145" t="s">
        <v>956</v>
      </c>
      <c r="AI2145">
        <v>20</v>
      </c>
      <c r="AJ2145">
        <v>6</v>
      </c>
      <c r="AK2145" s="53">
        <v>0.53472222222222221</v>
      </c>
      <c r="AL2145" s="8">
        <v>43397</v>
      </c>
      <c r="AM2145" s="53">
        <v>0.83333333333333337</v>
      </c>
      <c r="AN2145" t="s">
        <v>1742</v>
      </c>
      <c r="AV2145" s="8">
        <v>43447</v>
      </c>
      <c r="AW2145">
        <v>0</v>
      </c>
    </row>
    <row r="2146" spans="1:49" x14ac:dyDescent="0.25">
      <c r="A2146">
        <v>35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85</v>
      </c>
      <c r="AC2146" t="str">
        <f t="shared" si="48"/>
        <v>A2-16RT-F11</v>
      </c>
      <c r="AF2146" t="s">
        <v>158</v>
      </c>
    </row>
    <row r="2147" spans="1:49" x14ac:dyDescent="0.25">
      <c r="A2147">
        <v>36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85</v>
      </c>
      <c r="AC2147" t="str">
        <f t="shared" si="48"/>
        <v>A2-16RT-F12</v>
      </c>
      <c r="AF2147" t="s">
        <v>121</v>
      </c>
    </row>
    <row r="2148" spans="1:49" x14ac:dyDescent="0.25">
      <c r="A2148">
        <v>37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85</v>
      </c>
      <c r="AC2148" t="str">
        <f t="shared" si="48"/>
        <v>A2-16RT-H1</v>
      </c>
      <c r="AF2148" t="s">
        <v>239</v>
      </c>
    </row>
    <row r="2149" spans="1:49" x14ac:dyDescent="0.25">
      <c r="A2149">
        <v>38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85</v>
      </c>
      <c r="AC2149" t="str">
        <f t="shared" si="48"/>
        <v>A2-16RT-H2</v>
      </c>
      <c r="AD2149" s="8">
        <v>43391</v>
      </c>
      <c r="AE2149" s="84">
        <v>33</v>
      </c>
      <c r="AF2149" t="s">
        <v>122</v>
      </c>
      <c r="AG2149" t="s">
        <v>956</v>
      </c>
      <c r="AH2149" s="8">
        <v>43391</v>
      </c>
      <c r="AI2149">
        <v>17</v>
      </c>
      <c r="AJ2149">
        <v>2</v>
      </c>
      <c r="AK2149" s="53">
        <v>0.83333333333333337</v>
      </c>
      <c r="AL2149" s="8">
        <v>43399</v>
      </c>
      <c r="AM2149" s="53">
        <v>0.99305555555555547</v>
      </c>
      <c r="AN2149" t="s">
        <v>1742</v>
      </c>
      <c r="AO2149">
        <v>3</v>
      </c>
      <c r="AP2149">
        <v>2</v>
      </c>
      <c r="AQ2149" s="8">
        <v>43410</v>
      </c>
      <c r="AR2149" s="53">
        <v>0.85416666666666663</v>
      </c>
      <c r="AS2149" s="8">
        <v>43435</v>
      </c>
      <c r="AT2149" s="53">
        <v>0.83333333333333337</v>
      </c>
      <c r="AV2149" s="8">
        <v>43435</v>
      </c>
      <c r="AW2149">
        <v>0</v>
      </c>
    </row>
    <row r="2150" spans="1:49" x14ac:dyDescent="0.25">
      <c r="A2150">
        <v>39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85</v>
      </c>
      <c r="AC2150" t="str">
        <f t="shared" si="48"/>
        <v>A2-16RT-H5</v>
      </c>
      <c r="AD2150" s="8">
        <v>43389</v>
      </c>
      <c r="AE2150" s="84">
        <v>31</v>
      </c>
      <c r="AF2150" t="s">
        <v>145</v>
      </c>
      <c r="AG2150" t="s">
        <v>956</v>
      </c>
      <c r="AI2150">
        <v>21</v>
      </c>
      <c r="AJ2150">
        <v>6</v>
      </c>
      <c r="AK2150" s="53">
        <v>0.53472222222222221</v>
      </c>
      <c r="AL2150" s="8">
        <v>43397</v>
      </c>
      <c r="AM2150" s="53">
        <v>0.83333333333333337</v>
      </c>
      <c r="AN2150" t="s">
        <v>1744</v>
      </c>
      <c r="AV2150" s="8">
        <v>43447</v>
      </c>
      <c r="AW2150">
        <v>0</v>
      </c>
    </row>
    <row r="2151" spans="1:49" x14ac:dyDescent="0.25">
      <c r="A2151">
        <v>1</v>
      </c>
      <c r="C2151" t="s">
        <v>201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X2151" s="8">
        <v>43525</v>
      </c>
      <c r="AB2151" t="s">
        <v>86</v>
      </c>
      <c r="AC2151" t="str">
        <f t="shared" si="48"/>
        <v>A2-16SO-A1</v>
      </c>
      <c r="AD2151" s="8">
        <v>43584</v>
      </c>
      <c r="AE2151" s="84">
        <v>59</v>
      </c>
      <c r="AF2151" t="s">
        <v>247</v>
      </c>
      <c r="AG2151" t="s">
        <v>956</v>
      </c>
      <c r="AN2151" t="s">
        <v>1765</v>
      </c>
      <c r="AV2151" s="8">
        <v>43584</v>
      </c>
      <c r="AW2151">
        <v>1</v>
      </c>
    </row>
    <row r="2152" spans="1:49" x14ac:dyDescent="0.25">
      <c r="A2152">
        <v>2</v>
      </c>
      <c r="C2152" t="s">
        <v>201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X2152" s="8">
        <v>43525</v>
      </c>
      <c r="AB2152" t="s">
        <v>86</v>
      </c>
      <c r="AC2152" t="str">
        <f t="shared" si="48"/>
        <v>A2-16SO-A2</v>
      </c>
      <c r="AD2152" s="8">
        <v>43592</v>
      </c>
      <c r="AE2152" s="84">
        <f>AD2152-X2152</f>
        <v>67</v>
      </c>
      <c r="AF2152" t="s">
        <v>120</v>
      </c>
      <c r="AG2152" t="s">
        <v>956</v>
      </c>
      <c r="AN2152" t="s">
        <v>1765</v>
      </c>
      <c r="AV2152" s="8">
        <v>43592</v>
      </c>
      <c r="AW2152">
        <v>1</v>
      </c>
    </row>
    <row r="2153" spans="1:49" x14ac:dyDescent="0.25">
      <c r="A2153">
        <v>3</v>
      </c>
      <c r="C2153" t="s">
        <v>201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X2153" s="8">
        <v>43525</v>
      </c>
      <c r="AB2153" t="s">
        <v>86</v>
      </c>
      <c r="AC2153" t="str">
        <f t="shared" si="48"/>
        <v>A2-16SO-A3</v>
      </c>
      <c r="AD2153" s="8">
        <v>43585</v>
      </c>
      <c r="AE2153" s="84">
        <v>60</v>
      </c>
      <c r="AF2153" t="s">
        <v>245</v>
      </c>
      <c r="AG2153" t="s">
        <v>956</v>
      </c>
      <c r="AN2153" t="s">
        <v>1765</v>
      </c>
      <c r="AV2153" s="8">
        <v>43585</v>
      </c>
      <c r="AW2153">
        <v>1</v>
      </c>
    </row>
    <row r="2154" spans="1:49" x14ac:dyDescent="0.25">
      <c r="A2154">
        <v>4</v>
      </c>
      <c r="C2154" t="s">
        <v>201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8"/>
        <v>A2-16SO-A4</v>
      </c>
      <c r="AF2154" t="s">
        <v>252</v>
      </c>
    </row>
    <row r="2155" spans="1:49" x14ac:dyDescent="0.25">
      <c r="A2155">
        <v>5</v>
      </c>
      <c r="C2155" t="s">
        <v>201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X2155" s="8">
        <v>43525</v>
      </c>
      <c r="AB2155" t="s">
        <v>86</v>
      </c>
      <c r="AC2155" t="str">
        <f t="shared" si="48"/>
        <v>A2-16SO-A5</v>
      </c>
      <c r="AD2155" s="8">
        <v>43574</v>
      </c>
      <c r="AE2155" s="84">
        <v>49</v>
      </c>
      <c r="AF2155" t="s">
        <v>246</v>
      </c>
      <c r="AG2155" t="s">
        <v>956</v>
      </c>
      <c r="AH2155" s="8">
        <v>43574</v>
      </c>
      <c r="AI2155">
        <v>16</v>
      </c>
      <c r="AJ2155">
        <v>2</v>
      </c>
      <c r="AK2155" s="53">
        <v>0.60069444444444442</v>
      </c>
      <c r="AL2155" s="8">
        <v>43583</v>
      </c>
      <c r="AM2155" s="53">
        <v>0.84027777777777779</v>
      </c>
      <c r="AN2155" t="s">
        <v>1895</v>
      </c>
      <c r="AO2155">
        <v>6</v>
      </c>
      <c r="AP2155">
        <v>10</v>
      </c>
      <c r="AQ2155" s="8">
        <v>43619</v>
      </c>
      <c r="AR2155" s="53">
        <v>0.84027777777777779</v>
      </c>
    </row>
    <row r="2156" spans="1:49" x14ac:dyDescent="0.25">
      <c r="A2156">
        <v>6</v>
      </c>
      <c r="C2156" t="s">
        <v>201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X2156" s="8">
        <v>43525</v>
      </c>
      <c r="AB2156" t="s">
        <v>86</v>
      </c>
      <c r="AC2156" t="str">
        <f t="shared" si="48"/>
        <v>A2-16SO-A6</v>
      </c>
      <c r="AD2156" s="8">
        <v>43592</v>
      </c>
      <c r="AE2156" s="84">
        <v>67</v>
      </c>
      <c r="AF2156" t="s">
        <v>244</v>
      </c>
      <c r="AG2156" t="s">
        <v>956</v>
      </c>
      <c r="AN2156" t="s">
        <v>1765</v>
      </c>
      <c r="AV2156" s="8">
        <v>43592</v>
      </c>
      <c r="AW2156">
        <v>1</v>
      </c>
    </row>
    <row r="2157" spans="1:49" x14ac:dyDescent="0.25">
      <c r="A2157">
        <v>7</v>
      </c>
      <c r="C2157" t="s">
        <v>201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X2157" s="8">
        <v>43525</v>
      </c>
      <c r="AB2157" t="s">
        <v>86</v>
      </c>
      <c r="AC2157" t="str">
        <f t="shared" si="48"/>
        <v>A2-16SO-A7</v>
      </c>
      <c r="AD2157" s="8">
        <v>43577</v>
      </c>
      <c r="AE2157" s="84">
        <v>52</v>
      </c>
      <c r="AF2157" t="s">
        <v>164</v>
      </c>
      <c r="AG2157" t="s">
        <v>956</v>
      </c>
      <c r="AH2157" s="8">
        <v>43599</v>
      </c>
      <c r="AI2157">
        <v>3</v>
      </c>
      <c r="AJ2157">
        <v>1</v>
      </c>
      <c r="AK2157" s="53">
        <v>0.74305555555555547</v>
      </c>
      <c r="AL2157" s="8">
        <v>43607</v>
      </c>
      <c r="AM2157" s="53">
        <v>0.83680555555555547</v>
      </c>
      <c r="AO2157">
        <v>3</v>
      </c>
      <c r="AP2157">
        <v>5</v>
      </c>
      <c r="AQ2157" s="8">
        <v>43607</v>
      </c>
      <c r="AR2157" s="53">
        <v>0.83680555555555547</v>
      </c>
      <c r="AS2157" s="8">
        <v>43633</v>
      </c>
      <c r="AT2157" s="53">
        <v>0.84722222222222221</v>
      </c>
      <c r="AU2157" t="s">
        <v>1765</v>
      </c>
      <c r="AV2157" s="8">
        <v>43633</v>
      </c>
      <c r="AW2157">
        <v>1</v>
      </c>
    </row>
    <row r="2158" spans="1:49" x14ac:dyDescent="0.25">
      <c r="A2158">
        <v>8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8"/>
        <v>A2-16SO-A8</v>
      </c>
      <c r="AF2158" t="s">
        <v>166</v>
      </c>
    </row>
    <row r="2159" spans="1:49" x14ac:dyDescent="0.25">
      <c r="A2159">
        <v>9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8"/>
        <v>A2-16SO-A9</v>
      </c>
      <c r="AF2159" t="s">
        <v>133</v>
      </c>
    </row>
    <row r="2160" spans="1:49" x14ac:dyDescent="0.25">
      <c r="A2160">
        <v>10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X2160" s="8">
        <v>43525</v>
      </c>
      <c r="AB2160" t="s">
        <v>86</v>
      </c>
      <c r="AC2160" t="str">
        <f t="shared" si="48"/>
        <v>A2-16SO-A10</v>
      </c>
      <c r="AD2160" s="8">
        <v>43587</v>
      </c>
      <c r="AE2160" s="84">
        <f>AD2160-X2160</f>
        <v>62</v>
      </c>
      <c r="AF2160" t="s">
        <v>138</v>
      </c>
      <c r="AG2160" t="s">
        <v>956</v>
      </c>
      <c r="AN2160" t="s">
        <v>1765</v>
      </c>
      <c r="AV2160" s="8">
        <v>43587</v>
      </c>
      <c r="AW2160">
        <v>1</v>
      </c>
    </row>
    <row r="2161" spans="1:49" x14ac:dyDescent="0.25">
      <c r="A2161">
        <v>11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8"/>
        <v>A2-16SO-A11</v>
      </c>
      <c r="AF2161" t="s">
        <v>237</v>
      </c>
    </row>
    <row r="2162" spans="1:49" x14ac:dyDescent="0.25">
      <c r="A2162">
        <v>12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X2162" s="8">
        <v>43525</v>
      </c>
      <c r="AB2162" t="s">
        <v>86</v>
      </c>
      <c r="AC2162" t="str">
        <f t="shared" si="48"/>
        <v>A2-16SO-A12</v>
      </c>
      <c r="AD2162" s="8">
        <v>43574</v>
      </c>
      <c r="AE2162" s="84">
        <v>49</v>
      </c>
      <c r="AF2162" t="s">
        <v>284</v>
      </c>
      <c r="AG2162" t="s">
        <v>956</v>
      </c>
      <c r="AN2162" t="s">
        <v>1812</v>
      </c>
      <c r="AV2162" s="8">
        <v>43578</v>
      </c>
      <c r="AW2162">
        <v>0</v>
      </c>
    </row>
    <row r="2163" spans="1:49" x14ac:dyDescent="0.25">
      <c r="A2163">
        <v>13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8"/>
        <v>A2-16SO-C1</v>
      </c>
      <c r="AF2163" t="s">
        <v>146</v>
      </c>
    </row>
    <row r="2164" spans="1:49" x14ac:dyDescent="0.25">
      <c r="A2164">
        <v>14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X2164" s="8">
        <v>43525</v>
      </c>
      <c r="AB2164" t="s">
        <v>86</v>
      </c>
      <c r="AC2164" t="str">
        <f t="shared" si="48"/>
        <v>A2-16SO-C2</v>
      </c>
      <c r="AD2164" s="8">
        <v>43595</v>
      </c>
      <c r="AE2164" s="84">
        <f>AD2164-X2164</f>
        <v>70</v>
      </c>
      <c r="AF2164" t="s">
        <v>149</v>
      </c>
      <c r="AG2164" t="s">
        <v>956</v>
      </c>
      <c r="AN2164" t="s">
        <v>1765</v>
      </c>
      <c r="AV2164" s="8">
        <v>43595</v>
      </c>
      <c r="AW2164">
        <v>1</v>
      </c>
    </row>
    <row r="2165" spans="1:49" x14ac:dyDescent="0.25">
      <c r="A2165">
        <v>15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X2165" s="8">
        <v>43525</v>
      </c>
      <c r="AB2165" t="s">
        <v>86</v>
      </c>
      <c r="AC2165" t="str">
        <f t="shared" si="48"/>
        <v>A2-16SO-C3</v>
      </c>
      <c r="AD2165" s="8">
        <v>43572</v>
      </c>
      <c r="AE2165" s="84">
        <f>AD2165-X2165</f>
        <v>47</v>
      </c>
      <c r="AF2165" t="s">
        <v>301</v>
      </c>
      <c r="AG2165" t="s">
        <v>956</v>
      </c>
      <c r="AH2165" s="8">
        <v>43572</v>
      </c>
      <c r="AI2165">
        <v>25</v>
      </c>
      <c r="AJ2165">
        <v>2</v>
      </c>
      <c r="AK2165" s="53">
        <v>0.86458333333333337</v>
      </c>
      <c r="AL2165" s="8">
        <v>43580</v>
      </c>
      <c r="AM2165" s="53">
        <v>0.83333333333333337</v>
      </c>
      <c r="AO2165">
        <v>6</v>
      </c>
      <c r="AP2165">
        <v>22</v>
      </c>
      <c r="AQ2165" s="8">
        <v>43580</v>
      </c>
      <c r="AR2165" s="53">
        <v>0.83333333333333337</v>
      </c>
      <c r="AU2165" t="s">
        <v>1615</v>
      </c>
    </row>
    <row r="2166" spans="1:49" x14ac:dyDescent="0.25">
      <c r="A2166">
        <v>16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8"/>
        <v>A2-16SO-C4</v>
      </c>
      <c r="AF2166" t="s">
        <v>161</v>
      </c>
    </row>
    <row r="2167" spans="1:49" x14ac:dyDescent="0.25">
      <c r="A2167">
        <v>17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8"/>
        <v>A2-16SO-C5</v>
      </c>
      <c r="AF2167" t="s">
        <v>123</v>
      </c>
    </row>
    <row r="2168" spans="1:49" x14ac:dyDescent="0.25">
      <c r="A2168">
        <v>18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8"/>
        <v>A2-16SO-C6</v>
      </c>
      <c r="AF2168" t="s">
        <v>168</v>
      </c>
    </row>
    <row r="2169" spans="1:49" x14ac:dyDescent="0.25">
      <c r="A2169">
        <v>19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8"/>
        <v>A2-16SO-C7</v>
      </c>
      <c r="AF2169" t="s">
        <v>135</v>
      </c>
    </row>
    <row r="2170" spans="1:49" x14ac:dyDescent="0.25">
      <c r="A2170">
        <v>20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X2170" s="8">
        <v>43525</v>
      </c>
      <c r="AB2170" t="s">
        <v>86</v>
      </c>
      <c r="AC2170" t="str">
        <f t="shared" si="48"/>
        <v>A2-16SO-C8</v>
      </c>
      <c r="AD2170" s="8">
        <v>43609</v>
      </c>
      <c r="AE2170" s="84">
        <f>AD2170-X2170</f>
        <v>84</v>
      </c>
      <c r="AF2170" t="s">
        <v>238</v>
      </c>
      <c r="AG2170" t="s">
        <v>956</v>
      </c>
      <c r="AN2170" t="s">
        <v>1765</v>
      </c>
      <c r="AV2170" s="8">
        <v>43609</v>
      </c>
      <c r="AW2170">
        <v>1</v>
      </c>
    </row>
    <row r="2171" spans="1:49" x14ac:dyDescent="0.25">
      <c r="A2171">
        <v>21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X2171" s="8">
        <v>43525</v>
      </c>
      <c r="AB2171" t="s">
        <v>86</v>
      </c>
      <c r="AC2171" t="str">
        <f t="shared" si="48"/>
        <v>A2-16SO-C9</v>
      </c>
      <c r="AD2171" s="8">
        <v>43590</v>
      </c>
      <c r="AE2171" s="84">
        <f>AD2171-X2171</f>
        <v>65</v>
      </c>
      <c r="AF2171" t="s">
        <v>176</v>
      </c>
      <c r="AG2171" t="s">
        <v>956</v>
      </c>
      <c r="AN2171" t="s">
        <v>1765</v>
      </c>
      <c r="AV2171" s="8">
        <v>43590</v>
      </c>
      <c r="AW2171">
        <v>1</v>
      </c>
    </row>
    <row r="2172" spans="1:49" x14ac:dyDescent="0.25">
      <c r="A2172">
        <v>22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X2172" s="8">
        <v>43525</v>
      </c>
      <c r="AB2172" t="s">
        <v>86</v>
      </c>
      <c r="AC2172" t="str">
        <f t="shared" si="48"/>
        <v>A2-16SO-C10</v>
      </c>
      <c r="AD2172" s="8">
        <v>43592</v>
      </c>
      <c r="AE2172" s="84">
        <v>67</v>
      </c>
      <c r="AF2172" t="s">
        <v>126</v>
      </c>
      <c r="AG2172" t="s">
        <v>956</v>
      </c>
      <c r="AN2172" t="s">
        <v>1950</v>
      </c>
      <c r="AV2172" s="8">
        <v>43592</v>
      </c>
      <c r="AW2172">
        <v>1</v>
      </c>
    </row>
    <row r="2173" spans="1:49" x14ac:dyDescent="0.25">
      <c r="A2173">
        <v>23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8"/>
        <v>A2-16SO-C11</v>
      </c>
      <c r="AF2173" t="s">
        <v>144</v>
      </c>
    </row>
    <row r="2174" spans="1:49" x14ac:dyDescent="0.25">
      <c r="A2174">
        <v>24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X2174" s="8">
        <v>43525</v>
      </c>
      <c r="AB2174" t="s">
        <v>86</v>
      </c>
      <c r="AC2174" t="str">
        <f t="shared" si="48"/>
        <v>A2-16SO-C12</v>
      </c>
      <c r="AD2174" s="8">
        <v>43581</v>
      </c>
      <c r="AE2174" s="84">
        <f>AD2174-X2174</f>
        <v>56</v>
      </c>
      <c r="AF2174" t="s">
        <v>303</v>
      </c>
      <c r="AG2174" t="s">
        <v>956</v>
      </c>
      <c r="AH2174" s="8">
        <v>43590</v>
      </c>
      <c r="AN2174" t="s">
        <v>1933</v>
      </c>
      <c r="AV2174" s="8">
        <v>43590</v>
      </c>
      <c r="AW2174">
        <v>1</v>
      </c>
    </row>
    <row r="2175" spans="1:49" x14ac:dyDescent="0.25">
      <c r="A2175">
        <v>25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X2175" s="8">
        <v>43525</v>
      </c>
      <c r="AB2175" t="s">
        <v>86</v>
      </c>
      <c r="AC2175" t="str">
        <f t="shared" si="48"/>
        <v>A2-16SO-F1</v>
      </c>
      <c r="AD2175" s="8">
        <v>43587</v>
      </c>
      <c r="AE2175" s="84">
        <f>AD2175-X2175</f>
        <v>62</v>
      </c>
      <c r="AF2175" t="s">
        <v>157</v>
      </c>
      <c r="AG2175" t="s">
        <v>956</v>
      </c>
      <c r="AN2175" t="s">
        <v>1765</v>
      </c>
      <c r="AV2175" s="8">
        <v>43587</v>
      </c>
      <c r="AW2175">
        <v>1</v>
      </c>
    </row>
    <row r="2176" spans="1:49" x14ac:dyDescent="0.25">
      <c r="A2176">
        <v>26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X2176" s="8">
        <v>43525</v>
      </c>
      <c r="AB2176" t="s">
        <v>86</v>
      </c>
      <c r="AC2176" t="str">
        <f t="shared" ref="AC2176:AC2188" si="49">"A2-16"&amp;AB2176&amp;"-"&amp;AF2176</f>
        <v>A2-16SO-F2</v>
      </c>
      <c r="AD2176" s="8">
        <v>43594</v>
      </c>
      <c r="AE2176" s="84">
        <v>69</v>
      </c>
      <c r="AF2176" t="s">
        <v>370</v>
      </c>
      <c r="AG2176" t="s">
        <v>956</v>
      </c>
      <c r="AN2176" t="s">
        <v>1765</v>
      </c>
      <c r="AV2176" s="8">
        <v>43594</v>
      </c>
      <c r="AW2176">
        <v>1</v>
      </c>
    </row>
    <row r="2177" spans="1:49" x14ac:dyDescent="0.25">
      <c r="A2177">
        <v>27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9"/>
        <v>A2-16SO-F3</v>
      </c>
      <c r="AF2177" t="s">
        <v>241</v>
      </c>
    </row>
    <row r="2178" spans="1:49" x14ac:dyDescent="0.25">
      <c r="A2178">
        <v>28</v>
      </c>
      <c r="C2178" t="s">
        <v>58</v>
      </c>
      <c r="G2178" s="1" t="s">
        <v>187</v>
      </c>
      <c r="I2178" s="1" t="s">
        <v>77</v>
      </c>
      <c r="J2178">
        <v>16</v>
      </c>
      <c r="K2178" t="s">
        <v>60</v>
      </c>
      <c r="W2178" s="1" t="s">
        <v>586</v>
      </c>
      <c r="AB2178" t="s">
        <v>86</v>
      </c>
      <c r="AC2178" t="str">
        <f t="shared" si="49"/>
        <v>A2-16SO-F4</v>
      </c>
      <c r="AF2178" t="s">
        <v>150</v>
      </c>
    </row>
    <row r="2179" spans="1:49" x14ac:dyDescent="0.25">
      <c r="A2179">
        <v>29</v>
      </c>
      <c r="C2179" t="s">
        <v>58</v>
      </c>
      <c r="G2179" s="1" t="s">
        <v>187</v>
      </c>
      <c r="I2179" s="1" t="s">
        <v>77</v>
      </c>
      <c r="J2179">
        <v>16</v>
      </c>
      <c r="K2179" t="s">
        <v>60</v>
      </c>
      <c r="W2179" s="1" t="s">
        <v>586</v>
      </c>
      <c r="AB2179" t="s">
        <v>86</v>
      </c>
      <c r="AC2179" t="str">
        <f t="shared" si="49"/>
        <v>A2-16SO-F5</v>
      </c>
      <c r="AF2179" t="s">
        <v>250</v>
      </c>
    </row>
    <row r="2180" spans="1:49" x14ac:dyDescent="0.25">
      <c r="A2180">
        <v>30</v>
      </c>
      <c r="C2180" t="s">
        <v>58</v>
      </c>
      <c r="G2180" s="1" t="s">
        <v>187</v>
      </c>
      <c r="I2180" s="1" t="s">
        <v>77</v>
      </c>
      <c r="J2180">
        <v>16</v>
      </c>
      <c r="K2180" t="s">
        <v>60</v>
      </c>
      <c r="W2180" s="1" t="s">
        <v>586</v>
      </c>
      <c r="AB2180" t="s">
        <v>86</v>
      </c>
      <c r="AC2180" t="str">
        <f t="shared" si="49"/>
        <v>A2-16SO-F6</v>
      </c>
      <c r="AF2180" t="s">
        <v>291</v>
      </c>
    </row>
    <row r="2181" spans="1:49" x14ac:dyDescent="0.25">
      <c r="A2181">
        <v>31</v>
      </c>
      <c r="C2181" t="s">
        <v>58</v>
      </c>
      <c r="G2181" s="1" t="s">
        <v>187</v>
      </c>
      <c r="I2181" s="1" t="s">
        <v>77</v>
      </c>
      <c r="J2181">
        <v>16</v>
      </c>
      <c r="K2181" t="s">
        <v>60</v>
      </c>
      <c r="W2181" s="1" t="s">
        <v>586</v>
      </c>
      <c r="AB2181" t="s">
        <v>86</v>
      </c>
      <c r="AC2181" t="str">
        <f t="shared" si="49"/>
        <v>A2-16SO-F7</v>
      </c>
      <c r="AF2181" t="s">
        <v>171</v>
      </c>
    </row>
    <row r="2182" spans="1:49" x14ac:dyDescent="0.25">
      <c r="A2182">
        <v>32</v>
      </c>
      <c r="C2182" t="s">
        <v>58</v>
      </c>
      <c r="G2182" s="1" t="s">
        <v>187</v>
      </c>
      <c r="I2182" s="1" t="s">
        <v>77</v>
      </c>
      <c r="J2182">
        <v>16</v>
      </c>
      <c r="K2182" t="s">
        <v>60</v>
      </c>
      <c r="W2182" s="1" t="s">
        <v>586</v>
      </c>
      <c r="AB2182" t="s">
        <v>86</v>
      </c>
      <c r="AC2182" t="str">
        <f t="shared" si="49"/>
        <v>A2-16SO-F8</v>
      </c>
      <c r="AF2182" t="s">
        <v>134</v>
      </c>
    </row>
    <row r="2183" spans="1:49" x14ac:dyDescent="0.25">
      <c r="A2183">
        <v>33</v>
      </c>
      <c r="C2183" t="s">
        <v>58</v>
      </c>
      <c r="G2183" s="1" t="s">
        <v>187</v>
      </c>
      <c r="I2183" s="1" t="s">
        <v>77</v>
      </c>
      <c r="J2183">
        <v>16</v>
      </c>
      <c r="K2183" t="s">
        <v>60</v>
      </c>
      <c r="W2183" s="1" t="s">
        <v>586</v>
      </c>
      <c r="AB2183" t="s">
        <v>86</v>
      </c>
      <c r="AC2183" t="str">
        <f t="shared" si="49"/>
        <v>A2-16SO-F9</v>
      </c>
      <c r="AF2183" t="s">
        <v>240</v>
      </c>
    </row>
    <row r="2184" spans="1:49" x14ac:dyDescent="0.25">
      <c r="A2184">
        <v>34</v>
      </c>
      <c r="C2184" t="s">
        <v>58</v>
      </c>
      <c r="G2184" s="1" t="s">
        <v>187</v>
      </c>
      <c r="I2184" s="1" t="s">
        <v>77</v>
      </c>
      <c r="J2184">
        <v>16</v>
      </c>
      <c r="K2184" t="s">
        <v>60</v>
      </c>
      <c r="W2184" s="1" t="s">
        <v>586</v>
      </c>
      <c r="AB2184" t="s">
        <v>86</v>
      </c>
      <c r="AC2184" t="str">
        <f t="shared" si="49"/>
        <v>A2-16SO-F10</v>
      </c>
      <c r="AF2184" t="s">
        <v>289</v>
      </c>
    </row>
    <row r="2185" spans="1:49" x14ac:dyDescent="0.25">
      <c r="A2185">
        <v>35</v>
      </c>
      <c r="C2185" t="s">
        <v>58</v>
      </c>
      <c r="G2185" s="1" t="s">
        <v>187</v>
      </c>
      <c r="I2185" s="1" t="s">
        <v>77</v>
      </c>
      <c r="J2185">
        <v>16</v>
      </c>
      <c r="K2185" t="s">
        <v>60</v>
      </c>
      <c r="W2185" s="1" t="s">
        <v>586</v>
      </c>
      <c r="AB2185" t="s">
        <v>86</v>
      </c>
      <c r="AC2185" t="str">
        <f t="shared" si="49"/>
        <v>A2-16SO-F11</v>
      </c>
      <c r="AF2185" t="s">
        <v>158</v>
      </c>
    </row>
    <row r="2186" spans="1:49" x14ac:dyDescent="0.25">
      <c r="A2186">
        <v>36</v>
      </c>
      <c r="C2186" t="s">
        <v>58</v>
      </c>
      <c r="G2186" s="1" t="s">
        <v>187</v>
      </c>
      <c r="I2186" s="1" t="s">
        <v>77</v>
      </c>
      <c r="J2186">
        <v>16</v>
      </c>
      <c r="K2186" t="s">
        <v>60</v>
      </c>
      <c r="W2186" s="1" t="s">
        <v>586</v>
      </c>
      <c r="X2186" s="8">
        <v>43525</v>
      </c>
      <c r="AB2186" t="s">
        <v>86</v>
      </c>
      <c r="AC2186" t="str">
        <f t="shared" si="49"/>
        <v>A2-16SO-F12</v>
      </c>
      <c r="AD2186" s="8">
        <v>43623</v>
      </c>
      <c r="AE2186" s="84">
        <f>AD2186-X2186</f>
        <v>98</v>
      </c>
      <c r="AF2186" t="s">
        <v>121</v>
      </c>
      <c r="AG2186" t="s">
        <v>593</v>
      </c>
      <c r="AH2186" s="8">
        <v>43623</v>
      </c>
      <c r="AI2186">
        <v>32</v>
      </c>
      <c r="AJ2186">
        <v>2</v>
      </c>
      <c r="AK2186" s="53">
        <v>0.75694444444444453</v>
      </c>
      <c r="AL2186" s="8">
        <v>43633</v>
      </c>
      <c r="AM2186" s="53">
        <v>0.84722222222222221</v>
      </c>
      <c r="AO2186">
        <v>4</v>
      </c>
      <c r="AP2186">
        <v>21</v>
      </c>
      <c r="AQ2186" s="8">
        <v>43633</v>
      </c>
      <c r="AR2186" s="53">
        <v>0.84722222222222221</v>
      </c>
    </row>
    <row r="2187" spans="1:49" x14ac:dyDescent="0.25">
      <c r="A2187">
        <v>37</v>
      </c>
      <c r="C2187" t="s">
        <v>58</v>
      </c>
      <c r="G2187" s="1" t="s">
        <v>187</v>
      </c>
      <c r="I2187" s="1" t="s">
        <v>77</v>
      </c>
      <c r="J2187">
        <v>16</v>
      </c>
      <c r="K2187" t="s">
        <v>60</v>
      </c>
      <c r="W2187" s="1" t="s">
        <v>586</v>
      </c>
      <c r="AB2187" t="s">
        <v>86</v>
      </c>
      <c r="AC2187" t="str">
        <f t="shared" si="49"/>
        <v>A2-16SO-H1</v>
      </c>
      <c r="AF2187" t="s">
        <v>239</v>
      </c>
    </row>
    <row r="2188" spans="1:49" x14ac:dyDescent="0.25">
      <c r="A2188">
        <v>38</v>
      </c>
      <c r="C2188" t="s">
        <v>58</v>
      </c>
      <c r="G2188" s="1" t="s">
        <v>187</v>
      </c>
      <c r="I2188" s="1" t="s">
        <v>77</v>
      </c>
      <c r="J2188">
        <v>16</v>
      </c>
      <c r="K2188" t="s">
        <v>60</v>
      </c>
      <c r="W2188" s="1" t="s">
        <v>586</v>
      </c>
      <c r="AB2188" t="s">
        <v>86</v>
      </c>
      <c r="AC2188" t="str">
        <f t="shared" si="49"/>
        <v>A2-16SO-H2</v>
      </c>
      <c r="AF2188" t="s">
        <v>122</v>
      </c>
    </row>
    <row r="2189" spans="1:49" x14ac:dyDescent="0.25">
      <c r="A2189">
        <v>39</v>
      </c>
      <c r="C2189" t="s">
        <v>58</v>
      </c>
      <c r="G2189" s="1" t="s">
        <v>187</v>
      </c>
      <c r="I2189" s="1" t="s">
        <v>77</v>
      </c>
      <c r="J2189">
        <v>16</v>
      </c>
      <c r="K2189" t="s">
        <v>60</v>
      </c>
      <c r="W2189" s="1" t="s">
        <v>586</v>
      </c>
      <c r="X2189" s="8">
        <v>43525</v>
      </c>
      <c r="AB2189" t="s">
        <v>86</v>
      </c>
      <c r="AC2189" t="s">
        <v>2006</v>
      </c>
      <c r="AD2189" s="8">
        <v>43623</v>
      </c>
      <c r="AE2189" s="84">
        <v>98</v>
      </c>
      <c r="AF2189" t="s">
        <v>126</v>
      </c>
      <c r="AG2189" t="s">
        <v>593</v>
      </c>
      <c r="AH2189" s="8">
        <v>43623</v>
      </c>
      <c r="AI2189">
        <v>30</v>
      </c>
      <c r="AJ2189">
        <v>2</v>
      </c>
      <c r="AK2189" s="53">
        <v>0.75694444444444453</v>
      </c>
      <c r="AL2189" s="8">
        <v>43633</v>
      </c>
      <c r="AM2189" s="53">
        <v>0.84722222222222221</v>
      </c>
      <c r="AO2189">
        <v>4</v>
      </c>
      <c r="AP2189">
        <v>19</v>
      </c>
      <c r="AQ2189" s="8">
        <v>43633</v>
      </c>
      <c r="AR2189" s="53">
        <v>0.84722222222222221</v>
      </c>
    </row>
    <row r="2190" spans="1:49" x14ac:dyDescent="0.25">
      <c r="A2190">
        <v>1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85</v>
      </c>
      <c r="AC2190" t="str">
        <f t="shared" ref="AC2190:AC2201" si="50">"A2-17"&amp;AB2190&amp;"-"&amp;AF2190</f>
        <v>A2-17RT-A1</v>
      </c>
      <c r="AD2190" s="8">
        <v>43423</v>
      </c>
      <c r="AE2190" s="83">
        <f>AD2190-I2190</f>
        <v>64</v>
      </c>
      <c r="AF2190" t="s">
        <v>247</v>
      </c>
      <c r="AG2190" t="s">
        <v>956</v>
      </c>
      <c r="AN2190" t="s">
        <v>1830</v>
      </c>
      <c r="AV2190" s="8">
        <v>43474</v>
      </c>
      <c r="AW2190">
        <v>1</v>
      </c>
    </row>
    <row r="2191" spans="1:49" x14ac:dyDescent="0.25">
      <c r="A2191">
        <v>2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85</v>
      </c>
      <c r="AC2191" t="str">
        <f t="shared" si="50"/>
        <v>A2-17RT-A2</v>
      </c>
      <c r="AF2191" t="s">
        <v>120</v>
      </c>
    </row>
    <row r="2192" spans="1:49" x14ac:dyDescent="0.25">
      <c r="A2192">
        <v>3</v>
      </c>
      <c r="C2192" t="s">
        <v>201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85</v>
      </c>
      <c r="AC2192" t="str">
        <f t="shared" si="50"/>
        <v>A2-17RT-A3</v>
      </c>
      <c r="AF2192" t="s">
        <v>245</v>
      </c>
    </row>
    <row r="2193" spans="1:49" x14ac:dyDescent="0.25">
      <c r="A2193">
        <v>4</v>
      </c>
      <c r="C2193" t="s">
        <v>201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85</v>
      </c>
      <c r="AC2193" t="str">
        <f t="shared" si="50"/>
        <v>A2-17RT-A4</v>
      </c>
      <c r="AD2193" s="8">
        <v>43427</v>
      </c>
      <c r="AE2193" s="83">
        <f>AD2193-I2193</f>
        <v>68</v>
      </c>
      <c r="AF2193" t="s">
        <v>252</v>
      </c>
      <c r="AG2193" t="s">
        <v>956</v>
      </c>
      <c r="AN2193" t="s">
        <v>1796</v>
      </c>
      <c r="AV2193" s="8">
        <v>43427</v>
      </c>
      <c r="AW2193">
        <v>1</v>
      </c>
    </row>
    <row r="2194" spans="1:49" x14ac:dyDescent="0.25">
      <c r="A2194">
        <v>5</v>
      </c>
      <c r="C2194" t="s">
        <v>201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85</v>
      </c>
      <c r="AC2194" t="str">
        <f t="shared" si="50"/>
        <v>A2-17RT-A5</v>
      </c>
      <c r="AF2194" t="s">
        <v>246</v>
      </c>
    </row>
    <row r="2195" spans="1:49" x14ac:dyDescent="0.25">
      <c r="A2195">
        <v>6</v>
      </c>
      <c r="C2195" t="s">
        <v>201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85</v>
      </c>
      <c r="AC2195" t="str">
        <f t="shared" si="50"/>
        <v>A2-17RT-A6</v>
      </c>
      <c r="AD2195" s="8">
        <v>43390</v>
      </c>
      <c r="AE2195" s="84">
        <v>31</v>
      </c>
      <c r="AF2195" t="s">
        <v>244</v>
      </c>
      <c r="AG2195" t="s">
        <v>956</v>
      </c>
      <c r="AH2195" s="8">
        <v>43391</v>
      </c>
      <c r="AI2195">
        <v>2</v>
      </c>
      <c r="AJ2195">
        <v>2</v>
      </c>
      <c r="AK2195" s="53">
        <v>0.83333333333333337</v>
      </c>
      <c r="AL2195" s="8">
        <v>43394</v>
      </c>
      <c r="AM2195" s="53">
        <v>0.6875</v>
      </c>
      <c r="AN2195" t="s">
        <v>1020</v>
      </c>
      <c r="AV2195" s="8">
        <v>43394</v>
      </c>
      <c r="AW2195">
        <v>1</v>
      </c>
    </row>
    <row r="2196" spans="1:49" x14ac:dyDescent="0.25">
      <c r="A2196">
        <v>7</v>
      </c>
      <c r="C2196" t="s">
        <v>201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X2196" s="8">
        <v>43525</v>
      </c>
      <c r="AB2196" t="s">
        <v>86</v>
      </c>
      <c r="AC2196" t="str">
        <f t="shared" si="50"/>
        <v>A2-17SO-A1</v>
      </c>
      <c r="AD2196" s="8">
        <v>43593</v>
      </c>
      <c r="AE2196" s="84">
        <f>AD2196-X2196</f>
        <v>68</v>
      </c>
      <c r="AF2196" t="s">
        <v>247</v>
      </c>
      <c r="AG2196" t="s">
        <v>956</v>
      </c>
      <c r="AN2196" t="s">
        <v>1765</v>
      </c>
      <c r="AV2196" s="8">
        <v>43593</v>
      </c>
      <c r="AW2196">
        <v>1</v>
      </c>
    </row>
    <row r="2197" spans="1:49" x14ac:dyDescent="0.25">
      <c r="A2197">
        <v>8</v>
      </c>
      <c r="C2197" t="s">
        <v>201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86</v>
      </c>
      <c r="AC2197" t="str">
        <f t="shared" si="50"/>
        <v>A2-17SO-A2</v>
      </c>
      <c r="AF2197" t="s">
        <v>120</v>
      </c>
    </row>
    <row r="2198" spans="1:49" x14ac:dyDescent="0.25">
      <c r="A2198">
        <v>9</v>
      </c>
      <c r="C2198" t="s">
        <v>201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86</v>
      </c>
      <c r="AC2198" t="str">
        <f t="shared" si="50"/>
        <v>A2-17SO-A3</v>
      </c>
      <c r="AF2198" t="s">
        <v>245</v>
      </c>
    </row>
    <row r="2199" spans="1:49" x14ac:dyDescent="0.25">
      <c r="A2199">
        <v>10</v>
      </c>
      <c r="C2199" t="s">
        <v>201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X2199" s="8">
        <v>43525</v>
      </c>
      <c r="AB2199" t="s">
        <v>86</v>
      </c>
      <c r="AC2199" t="str">
        <f t="shared" si="50"/>
        <v>A2-17SO-A4</v>
      </c>
      <c r="AD2199" s="8">
        <v>43590</v>
      </c>
      <c r="AE2199" s="84">
        <f>AD2199-X2199</f>
        <v>65</v>
      </c>
      <c r="AF2199" t="s">
        <v>252</v>
      </c>
      <c r="AG2199" t="s">
        <v>956</v>
      </c>
      <c r="AN2199" t="s">
        <v>1765</v>
      </c>
      <c r="AV2199" s="8">
        <v>43590</v>
      </c>
      <c r="AW2199">
        <v>1</v>
      </c>
    </row>
    <row r="2200" spans="1:49" x14ac:dyDescent="0.25">
      <c r="A2200">
        <v>11</v>
      </c>
      <c r="C2200" t="s">
        <v>201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86</v>
      </c>
      <c r="AC2200" t="str">
        <f t="shared" si="50"/>
        <v>A2-17SO-A5</v>
      </c>
      <c r="AF2200" t="s">
        <v>246</v>
      </c>
    </row>
    <row r="2201" spans="1:49" x14ac:dyDescent="0.25">
      <c r="A2201">
        <v>12</v>
      </c>
      <c r="C2201" t="s">
        <v>201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86</v>
      </c>
      <c r="AC2201" t="str">
        <f t="shared" si="50"/>
        <v>A2-17SO-A6</v>
      </c>
      <c r="AF2201" t="s">
        <v>244</v>
      </c>
    </row>
    <row r="2202" spans="1:49" x14ac:dyDescent="0.25">
      <c r="A2202">
        <v>13</v>
      </c>
      <c r="C2202" t="s">
        <v>201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1712</v>
      </c>
    </row>
    <row r="2203" spans="1:49" x14ac:dyDescent="0.25">
      <c r="A2203">
        <v>14</v>
      </c>
      <c r="C2203" t="s">
        <v>201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1713</v>
      </c>
    </row>
    <row r="2204" spans="1:49" x14ac:dyDescent="0.25">
      <c r="A2204">
        <v>15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1714</v>
      </c>
    </row>
    <row r="2205" spans="1:49" x14ac:dyDescent="0.25">
      <c r="A2205">
        <v>16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1715</v>
      </c>
    </row>
    <row r="2206" spans="1:49" x14ac:dyDescent="0.25">
      <c r="A2206">
        <v>17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1716</v>
      </c>
    </row>
    <row r="2207" spans="1:49" x14ac:dyDescent="0.25">
      <c r="A2207">
        <v>18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1717</v>
      </c>
    </row>
    <row r="2208" spans="1:49" x14ac:dyDescent="0.25">
      <c r="A2208">
        <v>19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1718</v>
      </c>
    </row>
    <row r="2209" spans="1:29" x14ac:dyDescent="0.25">
      <c r="A2209">
        <v>20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1719</v>
      </c>
    </row>
    <row r="2210" spans="1:29" x14ac:dyDescent="0.25">
      <c r="A2210">
        <v>21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1720</v>
      </c>
    </row>
    <row r="2211" spans="1:29" x14ac:dyDescent="0.25">
      <c r="A2211">
        <v>22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1721</v>
      </c>
    </row>
    <row r="2212" spans="1:29" x14ac:dyDescent="0.25">
      <c r="A2212">
        <v>23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1722</v>
      </c>
    </row>
    <row r="2213" spans="1:29" x14ac:dyDescent="0.25">
      <c r="A2213">
        <v>24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1723</v>
      </c>
    </row>
    <row r="2214" spans="1:29" x14ac:dyDescent="0.25">
      <c r="A2214">
        <v>25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1724</v>
      </c>
    </row>
    <row r="2215" spans="1:29" x14ac:dyDescent="0.25">
      <c r="A2215">
        <v>26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1725</v>
      </c>
    </row>
    <row r="2216" spans="1:29" x14ac:dyDescent="0.25">
      <c r="A2216">
        <v>27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1726</v>
      </c>
    </row>
    <row r="2217" spans="1:29" x14ac:dyDescent="0.25">
      <c r="A2217">
        <v>28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1727</v>
      </c>
    </row>
    <row r="2218" spans="1:29" x14ac:dyDescent="0.25">
      <c r="A2218">
        <v>29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1728</v>
      </c>
    </row>
    <row r="2219" spans="1:29" x14ac:dyDescent="0.25">
      <c r="A2219">
        <v>30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1729</v>
      </c>
    </row>
    <row r="2220" spans="1:29" x14ac:dyDescent="0.25">
      <c r="A2220">
        <v>31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84</v>
      </c>
      <c r="AC2220" t="s">
        <v>1730</v>
      </c>
    </row>
    <row r="2221" spans="1:29" x14ac:dyDescent="0.25">
      <c r="A2221">
        <v>32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84</v>
      </c>
      <c r="AC2221" t="s">
        <v>1731</v>
      </c>
    </row>
    <row r="2222" spans="1:29" x14ac:dyDescent="0.25">
      <c r="A2222">
        <v>33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84</v>
      </c>
      <c r="AC2222" t="s">
        <v>1732</v>
      </c>
    </row>
    <row r="2223" spans="1:29" x14ac:dyDescent="0.25">
      <c r="A2223">
        <v>34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84</v>
      </c>
      <c r="AC2223" t="s">
        <v>1733</v>
      </c>
    </row>
    <row r="2224" spans="1:29" x14ac:dyDescent="0.25">
      <c r="A2224">
        <v>35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84</v>
      </c>
      <c r="AC2224" t="s">
        <v>1734</v>
      </c>
    </row>
    <row r="2225" spans="1:49" x14ac:dyDescent="0.25">
      <c r="A2225">
        <v>36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84</v>
      </c>
      <c r="AC2225" t="s">
        <v>1735</v>
      </c>
    </row>
    <row r="2226" spans="1:49" x14ac:dyDescent="0.25">
      <c r="A2226">
        <v>37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84</v>
      </c>
      <c r="AC2226" t="s">
        <v>1736</v>
      </c>
    </row>
    <row r="2227" spans="1:49" x14ac:dyDescent="0.25">
      <c r="A2227">
        <v>38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84</v>
      </c>
      <c r="AC2227" t="s">
        <v>1737</v>
      </c>
    </row>
    <row r="2228" spans="1:49" x14ac:dyDescent="0.25">
      <c r="A2228">
        <v>39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84</v>
      </c>
      <c r="AC2228" t="s">
        <v>1738</v>
      </c>
    </row>
    <row r="2229" spans="1:49" x14ac:dyDescent="0.25">
      <c r="A2229">
        <v>40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84</v>
      </c>
      <c r="AC2229" t="s">
        <v>1739</v>
      </c>
    </row>
    <row r="2230" spans="1:49" x14ac:dyDescent="0.25">
      <c r="A2230">
        <v>41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84</v>
      </c>
      <c r="AC2230" t="s">
        <v>1740</v>
      </c>
    </row>
    <row r="2231" spans="1:49" x14ac:dyDescent="0.25">
      <c r="A2231">
        <v>42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84</v>
      </c>
      <c r="AC2231" t="s">
        <v>1741</v>
      </c>
    </row>
    <row r="2232" spans="1:49" x14ac:dyDescent="0.25">
      <c r="A2232">
        <v>43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ref="AC2232:AC2280" si="51">"A2-17"&amp;AB2232&amp;"-"&amp;AF2232</f>
        <v>A2-17RT-C1</v>
      </c>
      <c r="AF2232" t="s">
        <v>146</v>
      </c>
    </row>
    <row r="2233" spans="1:49" x14ac:dyDescent="0.25">
      <c r="A2233">
        <v>44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1"/>
        <v>A2-17RT-C2</v>
      </c>
      <c r="AD2233" s="8">
        <v>43391</v>
      </c>
      <c r="AE2233" s="84">
        <v>32</v>
      </c>
      <c r="AF2233" t="s">
        <v>149</v>
      </c>
      <c r="AG2233" t="s">
        <v>956</v>
      </c>
      <c r="AM2233" s="53"/>
      <c r="AV2233" s="8">
        <v>43392</v>
      </c>
      <c r="AW2233">
        <v>0</v>
      </c>
    </row>
    <row r="2234" spans="1:49" x14ac:dyDescent="0.25">
      <c r="A2234">
        <v>45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1"/>
        <v>A2-17RT-C3</v>
      </c>
      <c r="AF2234" t="s">
        <v>301</v>
      </c>
    </row>
    <row r="2235" spans="1:49" x14ac:dyDescent="0.25">
      <c r="A2235">
        <v>46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1"/>
        <v>A2-17RT-C4</v>
      </c>
      <c r="AD2235" s="8">
        <v>43400</v>
      </c>
      <c r="AE2235" s="84">
        <v>41</v>
      </c>
      <c r="AF2235" t="s">
        <v>161</v>
      </c>
      <c r="AG2235" t="s">
        <v>956</v>
      </c>
      <c r="AH2235" s="8">
        <v>43410</v>
      </c>
      <c r="AI2235">
        <v>10</v>
      </c>
      <c r="AJ2235">
        <v>1</v>
      </c>
      <c r="AK2235" s="53">
        <v>0.52430555555555558</v>
      </c>
      <c r="AL2235" s="8">
        <v>43468</v>
      </c>
      <c r="AM2235" s="53">
        <v>0.83333333333333337</v>
      </c>
      <c r="AO2235">
        <v>4</v>
      </c>
      <c r="AP2235">
        <v>24</v>
      </c>
      <c r="AQ2235" s="8">
        <v>43468</v>
      </c>
      <c r="AR2235" s="53">
        <v>0.83333333333333337</v>
      </c>
      <c r="AS2235" s="8">
        <v>43483</v>
      </c>
      <c r="AT2235" s="53">
        <v>0.85416666666666663</v>
      </c>
      <c r="AV2235" s="8">
        <v>43483</v>
      </c>
      <c r="AW2235">
        <v>0</v>
      </c>
    </row>
    <row r="2236" spans="1:49" x14ac:dyDescent="0.25">
      <c r="A2236">
        <v>47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1"/>
        <v>A2-17RT-C5</v>
      </c>
      <c r="AD2236" s="8">
        <v>43473</v>
      </c>
      <c r="AE2236" s="83">
        <f>AD2236-I2236</f>
        <v>114</v>
      </c>
      <c r="AF2236" t="s">
        <v>123</v>
      </c>
      <c r="AG2236" t="s">
        <v>956</v>
      </c>
      <c r="AH2236" s="8">
        <v>43473</v>
      </c>
      <c r="AI2236">
        <v>32</v>
      </c>
      <c r="AJ2236">
        <v>1</v>
      </c>
      <c r="AK2236" s="53">
        <v>0.57986111111111105</v>
      </c>
      <c r="AL2236" s="8">
        <v>43483</v>
      </c>
      <c r="AM2236" s="53">
        <v>0.85416666666666663</v>
      </c>
      <c r="AO2236">
        <v>4</v>
      </c>
      <c r="AP2236">
        <v>16</v>
      </c>
      <c r="AQ2236" s="8">
        <v>43483</v>
      </c>
      <c r="AR2236" s="53">
        <v>0.85416666666666663</v>
      </c>
      <c r="AS2236" s="8">
        <v>43544</v>
      </c>
      <c r="AT2236" s="53">
        <v>0.87708333333333333</v>
      </c>
      <c r="AV2236" s="8">
        <v>43544</v>
      </c>
      <c r="AW2236">
        <v>0</v>
      </c>
    </row>
    <row r="2237" spans="1:49" x14ac:dyDescent="0.25">
      <c r="A2237">
        <v>48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1"/>
        <v>A2-17RT-C6</v>
      </c>
      <c r="AD2237" s="8">
        <v>43421</v>
      </c>
      <c r="AE2237" s="84">
        <v>62</v>
      </c>
      <c r="AF2237" t="s">
        <v>168</v>
      </c>
      <c r="AG2237" t="s">
        <v>956</v>
      </c>
      <c r="AL2237" s="8">
        <v>43430</v>
      </c>
      <c r="AM2237" s="53">
        <v>0.63194444444444442</v>
      </c>
      <c r="AN2237" t="s">
        <v>1808</v>
      </c>
      <c r="AV2237" s="8">
        <v>43430</v>
      </c>
      <c r="AW2237">
        <v>0</v>
      </c>
    </row>
    <row r="2238" spans="1:49" x14ac:dyDescent="0.25">
      <c r="A2238">
        <v>49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1"/>
        <v>A2-17RT-C7</v>
      </c>
      <c r="AD2238" s="8">
        <v>43404</v>
      </c>
      <c r="AE2238" s="84">
        <v>45</v>
      </c>
      <c r="AF2238" t="s">
        <v>135</v>
      </c>
      <c r="AG2238" t="s">
        <v>956</v>
      </c>
      <c r="AN2238" t="s">
        <v>1765</v>
      </c>
      <c r="AV2238" s="8">
        <v>43404</v>
      </c>
      <c r="AW2238">
        <v>1</v>
      </c>
    </row>
    <row r="2239" spans="1:49" x14ac:dyDescent="0.25">
      <c r="A2239">
        <v>50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1"/>
        <v>A2-17RT-C8</v>
      </c>
      <c r="AF2239" t="s">
        <v>238</v>
      </c>
    </row>
    <row r="2240" spans="1:49" x14ac:dyDescent="0.25">
      <c r="A2240">
        <v>51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1"/>
        <v>A2-17RT-C9</v>
      </c>
      <c r="AF2240" t="s">
        <v>176</v>
      </c>
    </row>
    <row r="2241" spans="1:49" x14ac:dyDescent="0.25">
      <c r="A2241">
        <v>52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1"/>
        <v>A2-17RT-C10</v>
      </c>
      <c r="AD2241" s="8">
        <v>43420</v>
      </c>
      <c r="AE2241" s="83">
        <f>AD2241-I2241</f>
        <v>61</v>
      </c>
      <c r="AF2241" t="s">
        <v>126</v>
      </c>
      <c r="AG2241" t="s">
        <v>956</v>
      </c>
      <c r="AN2241" t="s">
        <v>1830</v>
      </c>
      <c r="AV2241" s="8">
        <v>43474</v>
      </c>
      <c r="AW2241">
        <v>1</v>
      </c>
    </row>
    <row r="2242" spans="1:49" x14ac:dyDescent="0.25">
      <c r="A2242">
        <v>53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1"/>
        <v>A2-17RT-C11</v>
      </c>
      <c r="AF2242" t="s">
        <v>144</v>
      </c>
    </row>
    <row r="2243" spans="1:49" x14ac:dyDescent="0.25">
      <c r="A2243">
        <v>54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1"/>
        <v>A2-17RT-C12</v>
      </c>
      <c r="AD2243" s="8">
        <v>43420</v>
      </c>
      <c r="AE2243" s="83">
        <f>AD2243-I2243</f>
        <v>61</v>
      </c>
      <c r="AF2243" t="s">
        <v>303</v>
      </c>
      <c r="AG2243" t="s">
        <v>956</v>
      </c>
      <c r="AH2243" s="8">
        <v>43447</v>
      </c>
      <c r="AI2243">
        <v>25</v>
      </c>
      <c r="AJ2243">
        <v>2</v>
      </c>
      <c r="AK2243" s="53">
        <v>0.85416666666666663</v>
      </c>
      <c r="AL2243" s="8">
        <v>43452</v>
      </c>
      <c r="AM2243" s="53">
        <v>0.4236111111111111</v>
      </c>
      <c r="AV2243" s="8">
        <v>43452</v>
      </c>
      <c r="AW2243">
        <v>0</v>
      </c>
    </row>
    <row r="2244" spans="1:49" x14ac:dyDescent="0.25">
      <c r="A2244">
        <v>55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85</v>
      </c>
      <c r="AC2244" t="str">
        <f t="shared" si="51"/>
        <v>A2-17RT-E1</v>
      </c>
      <c r="AF2244" t="s">
        <v>137</v>
      </c>
    </row>
    <row r="2245" spans="1:49" x14ac:dyDescent="0.25">
      <c r="A2245">
        <v>56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85</v>
      </c>
      <c r="AC2245" t="str">
        <f t="shared" si="51"/>
        <v>A2-17RT-E2</v>
      </c>
      <c r="AF2245" t="s">
        <v>178</v>
      </c>
    </row>
    <row r="2246" spans="1:49" x14ac:dyDescent="0.25">
      <c r="A2246">
        <v>57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85</v>
      </c>
      <c r="AC2246" t="str">
        <f t="shared" si="51"/>
        <v>A2-17RT-E3</v>
      </c>
      <c r="AF2246" t="s">
        <v>179</v>
      </c>
    </row>
    <row r="2247" spans="1:49" x14ac:dyDescent="0.25">
      <c r="A2247">
        <v>58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85</v>
      </c>
      <c r="AC2247" t="str">
        <f t="shared" si="51"/>
        <v>A2-17RT-E4</v>
      </c>
      <c r="AF2247" t="s">
        <v>304</v>
      </c>
    </row>
    <row r="2248" spans="1:49" x14ac:dyDescent="0.25">
      <c r="A2248">
        <v>59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85</v>
      </c>
      <c r="AC2248" t="str">
        <f t="shared" si="51"/>
        <v>A2-17RT-E5</v>
      </c>
      <c r="AD2248" s="8">
        <v>43391</v>
      </c>
      <c r="AE2248" s="84">
        <v>32</v>
      </c>
      <c r="AF2248" t="s">
        <v>305</v>
      </c>
      <c r="AG2248" t="s">
        <v>956</v>
      </c>
      <c r="AH2248" s="8">
        <v>43391</v>
      </c>
      <c r="AI2248">
        <v>22</v>
      </c>
      <c r="AJ2248">
        <v>2</v>
      </c>
      <c r="AK2248" s="53">
        <v>0.83333333333333337</v>
      </c>
      <c r="AL2248" s="8">
        <v>43399</v>
      </c>
      <c r="AM2248" s="53">
        <v>0.99305555555555547</v>
      </c>
      <c r="AN2248" t="s">
        <v>1742</v>
      </c>
      <c r="AS2248" s="8">
        <v>43443</v>
      </c>
      <c r="AT2248" s="53">
        <v>0.83333333333333337</v>
      </c>
      <c r="AU2248" t="s">
        <v>1822</v>
      </c>
      <c r="AV2248" s="8">
        <v>43443</v>
      </c>
      <c r="AW2248">
        <v>0</v>
      </c>
    </row>
    <row r="2249" spans="1:49" x14ac:dyDescent="0.25">
      <c r="A2249">
        <v>60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85</v>
      </c>
      <c r="AC2249" t="str">
        <f t="shared" si="51"/>
        <v>A2-17RT-E6</v>
      </c>
      <c r="AF2249" t="s">
        <v>156</v>
      </c>
    </row>
    <row r="2250" spans="1:49" x14ac:dyDescent="0.25">
      <c r="A2250">
        <v>61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85</v>
      </c>
      <c r="AC2250" t="str">
        <f t="shared" si="51"/>
        <v>A2-17RT-E7</v>
      </c>
      <c r="AF2250" t="s">
        <v>131</v>
      </c>
    </row>
    <row r="2251" spans="1:49" x14ac:dyDescent="0.25">
      <c r="A2251">
        <v>62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85</v>
      </c>
      <c r="AC2251" t="str">
        <f t="shared" si="51"/>
        <v>A2-17RT-E8</v>
      </c>
      <c r="AD2251" s="8">
        <v>43516</v>
      </c>
      <c r="AE2251" s="83">
        <f>AD2251-I2251</f>
        <v>157</v>
      </c>
      <c r="AF2251" t="s">
        <v>292</v>
      </c>
      <c r="AG2251" t="s">
        <v>956</v>
      </c>
      <c r="AH2251" s="8">
        <v>43516</v>
      </c>
      <c r="AI2251">
        <v>8</v>
      </c>
      <c r="AJ2251">
        <v>1</v>
      </c>
      <c r="AK2251" s="53">
        <v>0.81944444444444453</v>
      </c>
      <c r="AL2251" s="8">
        <v>43519</v>
      </c>
      <c r="AM2251" s="53">
        <v>0.72569444444444453</v>
      </c>
      <c r="AV2251" s="8">
        <v>43519</v>
      </c>
      <c r="AW2251">
        <v>0</v>
      </c>
    </row>
    <row r="2252" spans="1:49" x14ac:dyDescent="0.25">
      <c r="A2252">
        <v>63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85</v>
      </c>
      <c r="AC2252" t="str">
        <f t="shared" si="51"/>
        <v>A2-17RT-E9</v>
      </c>
      <c r="AF2252" t="s">
        <v>167</v>
      </c>
    </row>
    <row r="2253" spans="1:49" x14ac:dyDescent="0.25">
      <c r="A2253">
        <v>64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85</v>
      </c>
      <c r="AC2253" t="str">
        <f t="shared" si="51"/>
        <v>A2-17RT-E10</v>
      </c>
      <c r="AD2253" s="8">
        <v>43392</v>
      </c>
      <c r="AE2253" s="84">
        <v>33</v>
      </c>
      <c r="AF2253" t="s">
        <v>248</v>
      </c>
      <c r="AG2253" t="s">
        <v>956</v>
      </c>
      <c r="AN2253" t="s">
        <v>1687</v>
      </c>
      <c r="AV2253" s="8">
        <v>43392</v>
      </c>
      <c r="AW2253">
        <v>0</v>
      </c>
    </row>
    <row r="2254" spans="1:49" x14ac:dyDescent="0.25">
      <c r="A2254">
        <v>65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85</v>
      </c>
      <c r="AC2254" t="str">
        <f t="shared" si="51"/>
        <v>A2-17RT-E11</v>
      </c>
      <c r="AD2254" s="8">
        <v>43430</v>
      </c>
      <c r="AE2254" s="84">
        <v>71</v>
      </c>
      <c r="AF2254" t="s">
        <v>338</v>
      </c>
      <c r="AG2254" t="s">
        <v>956</v>
      </c>
      <c r="AL2254" s="8">
        <v>43431</v>
      </c>
      <c r="AM2254" s="53">
        <v>0.58333333333333337</v>
      </c>
      <c r="AN2254" t="s">
        <v>1808</v>
      </c>
      <c r="AV2254" s="8">
        <v>43431</v>
      </c>
      <c r="AW2254">
        <v>0</v>
      </c>
    </row>
    <row r="2255" spans="1:49" x14ac:dyDescent="0.25">
      <c r="A2255">
        <v>66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85</v>
      </c>
      <c r="AC2255" t="str">
        <f t="shared" si="51"/>
        <v>A2-17RT-E12</v>
      </c>
      <c r="AD2255" s="8">
        <v>43427</v>
      </c>
      <c r="AE2255" s="83">
        <f>AD2255-I2255</f>
        <v>68</v>
      </c>
      <c r="AF2255" t="s">
        <v>175</v>
      </c>
      <c r="AG2255" t="s">
        <v>956</v>
      </c>
      <c r="AH2255" s="8">
        <v>43427</v>
      </c>
      <c r="AI2255">
        <v>26</v>
      </c>
      <c r="AJ2255">
        <v>2</v>
      </c>
      <c r="AK2255" s="53">
        <v>0.70833333333333337</v>
      </c>
      <c r="AL2255" s="8">
        <v>43430</v>
      </c>
      <c r="AM2255" s="53">
        <v>0.63194444444444442</v>
      </c>
      <c r="AV2255" s="8">
        <v>43430</v>
      </c>
      <c r="AW2255">
        <v>0</v>
      </c>
    </row>
    <row r="2256" spans="1:49" x14ac:dyDescent="0.25">
      <c r="A2256">
        <v>67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X2256" s="8">
        <v>43525</v>
      </c>
      <c r="AB2256" t="s">
        <v>86</v>
      </c>
      <c r="AC2256" t="str">
        <f t="shared" si="51"/>
        <v>A2-17SO-C1</v>
      </c>
      <c r="AD2256" s="8">
        <v>43578</v>
      </c>
      <c r="AE2256" s="84">
        <v>53</v>
      </c>
      <c r="AF2256" t="s">
        <v>146</v>
      </c>
      <c r="AG2256" t="s">
        <v>956</v>
      </c>
      <c r="AH2256" s="8">
        <v>43594</v>
      </c>
      <c r="AI2256">
        <v>30</v>
      </c>
      <c r="AJ2256">
        <v>1</v>
      </c>
      <c r="AK2256" s="53">
        <v>0.6875</v>
      </c>
      <c r="AL2256" s="8">
        <v>43605</v>
      </c>
      <c r="AM2256" s="53">
        <v>0.88541666666666663</v>
      </c>
      <c r="AN2256" t="s">
        <v>1895</v>
      </c>
      <c r="AO2256">
        <v>4</v>
      </c>
      <c r="AP2256">
        <v>7</v>
      </c>
      <c r="AQ2256" s="8">
        <v>43607</v>
      </c>
      <c r="AR2256" s="53">
        <v>0.83680555555555547</v>
      </c>
      <c r="AS2256" s="8">
        <v>43633</v>
      </c>
      <c r="AT2256" s="53">
        <v>0.84722222222222221</v>
      </c>
      <c r="AU2256" t="s">
        <v>1765</v>
      </c>
      <c r="AV2256" s="8">
        <v>43633</v>
      </c>
      <c r="AW2256">
        <v>1</v>
      </c>
    </row>
    <row r="2257" spans="1:49" x14ac:dyDescent="0.25">
      <c r="A2257">
        <v>68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X2257" s="8">
        <v>43525</v>
      </c>
      <c r="AB2257" t="s">
        <v>86</v>
      </c>
      <c r="AC2257" t="str">
        <f t="shared" si="51"/>
        <v>A2-17SO-C2</v>
      </c>
      <c r="AD2257" s="8">
        <v>43592</v>
      </c>
      <c r="AE2257" s="84">
        <v>67</v>
      </c>
      <c r="AF2257" t="s">
        <v>149</v>
      </c>
      <c r="AN2257" t="s">
        <v>1765</v>
      </c>
      <c r="AV2257" s="8">
        <v>43592</v>
      </c>
      <c r="AW2257">
        <v>1</v>
      </c>
    </row>
    <row r="2258" spans="1:49" x14ac:dyDescent="0.25">
      <c r="A2258">
        <v>69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X2258" s="8">
        <v>43525</v>
      </c>
      <c r="AB2258" t="s">
        <v>86</v>
      </c>
      <c r="AC2258" t="str">
        <f t="shared" si="51"/>
        <v>A2-17SO-C3</v>
      </c>
      <c r="AD2258" s="8">
        <v>43574</v>
      </c>
      <c r="AE2258" s="84">
        <f>AD2258-X2258</f>
        <v>49</v>
      </c>
      <c r="AF2258" t="s">
        <v>301</v>
      </c>
      <c r="AG2258" t="s">
        <v>956</v>
      </c>
      <c r="AN2258" t="s">
        <v>1808</v>
      </c>
      <c r="AV2258" s="8">
        <v>43616</v>
      </c>
      <c r="AW2258">
        <v>0</v>
      </c>
    </row>
    <row r="2259" spans="1:49" x14ac:dyDescent="0.25">
      <c r="A2259">
        <v>70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X2259" s="8">
        <v>43525</v>
      </c>
      <c r="AB2259" t="s">
        <v>86</v>
      </c>
      <c r="AC2259" t="str">
        <f t="shared" si="51"/>
        <v>A2-17SO-C4</v>
      </c>
      <c r="AD2259" s="8">
        <v>43597</v>
      </c>
      <c r="AE2259" s="84">
        <f>AD2259-X2259</f>
        <v>72</v>
      </c>
      <c r="AF2259" t="s">
        <v>161</v>
      </c>
      <c r="AG2259" t="s">
        <v>956</v>
      </c>
      <c r="AN2259" t="s">
        <v>1765</v>
      </c>
      <c r="AV2259" s="8">
        <v>43597</v>
      </c>
      <c r="AW2259">
        <v>1</v>
      </c>
    </row>
    <row r="2260" spans="1:49" x14ac:dyDescent="0.25">
      <c r="A2260">
        <v>71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1"/>
        <v>A2-17SO-C5</v>
      </c>
      <c r="AF2260" t="s">
        <v>123</v>
      </c>
    </row>
    <row r="2261" spans="1:49" x14ac:dyDescent="0.25">
      <c r="A2261">
        <v>72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51"/>
        <v>A2-17SO-C6</v>
      </c>
      <c r="AF2261" t="s">
        <v>168</v>
      </c>
    </row>
    <row r="2262" spans="1:49" x14ac:dyDescent="0.25">
      <c r="A2262">
        <v>73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X2262" s="8">
        <v>43525</v>
      </c>
      <c r="AB2262" t="s">
        <v>86</v>
      </c>
      <c r="AC2262" t="str">
        <f t="shared" si="51"/>
        <v>A2-17SO-C7</v>
      </c>
      <c r="AD2262" s="8">
        <v>43574</v>
      </c>
      <c r="AE2262" s="84">
        <v>49</v>
      </c>
      <c r="AF2262" t="s">
        <v>135</v>
      </c>
      <c r="AG2262" t="s">
        <v>956</v>
      </c>
      <c r="AH2262" s="8">
        <v>43574</v>
      </c>
      <c r="AI2262">
        <v>7</v>
      </c>
      <c r="AJ2262">
        <v>2</v>
      </c>
      <c r="AK2262" s="53">
        <v>0.60069444444444442</v>
      </c>
      <c r="AL2262" s="8">
        <v>43583</v>
      </c>
      <c r="AM2262" s="53">
        <v>0.84027777777777779</v>
      </c>
      <c r="AN2262" t="s">
        <v>1895</v>
      </c>
      <c r="AO2262">
        <v>7</v>
      </c>
      <c r="AP2262">
        <v>27</v>
      </c>
      <c r="AQ2262" s="8">
        <v>43622</v>
      </c>
      <c r="AR2262" s="53">
        <v>0.83333333333333337</v>
      </c>
    </row>
    <row r="2263" spans="1:49" x14ac:dyDescent="0.25">
      <c r="A2263">
        <v>74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X2263" s="8">
        <v>43525</v>
      </c>
      <c r="AB2263" t="s">
        <v>86</v>
      </c>
      <c r="AC2263" t="str">
        <f t="shared" si="51"/>
        <v>A2-17SO-C8</v>
      </c>
      <c r="AD2263" s="8">
        <v>43597</v>
      </c>
      <c r="AE2263" s="84">
        <v>72</v>
      </c>
      <c r="AF2263" t="s">
        <v>238</v>
      </c>
      <c r="AG2263" t="s">
        <v>956</v>
      </c>
      <c r="AN2263" t="s">
        <v>1765</v>
      </c>
      <c r="AV2263" s="8">
        <v>43597</v>
      </c>
      <c r="AW2263">
        <v>1</v>
      </c>
    </row>
    <row r="2264" spans="1:49" x14ac:dyDescent="0.25">
      <c r="A2264">
        <v>75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51"/>
        <v>A2-17SO-C9</v>
      </c>
      <c r="AF2264" t="s">
        <v>176</v>
      </c>
    </row>
    <row r="2265" spans="1:49" x14ac:dyDescent="0.25">
      <c r="A2265">
        <v>76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X2265" s="8">
        <v>43525</v>
      </c>
      <c r="AB2265" t="s">
        <v>86</v>
      </c>
      <c r="AC2265" t="str">
        <f t="shared" si="51"/>
        <v>A2-17SO-C10</v>
      </c>
      <c r="AD2265" s="8">
        <v>43577</v>
      </c>
      <c r="AE2265" s="84">
        <v>52</v>
      </c>
      <c r="AF2265" t="s">
        <v>126</v>
      </c>
      <c r="AG2265" t="s">
        <v>956</v>
      </c>
      <c r="AH2265" s="8">
        <v>43585</v>
      </c>
      <c r="AI2265">
        <v>11</v>
      </c>
      <c r="AJ2265">
        <v>1</v>
      </c>
      <c r="AK2265" s="53">
        <v>0.67013888888888884</v>
      </c>
      <c r="AL2265" s="8">
        <v>43594</v>
      </c>
      <c r="AM2265" s="53">
        <v>0.8125</v>
      </c>
      <c r="AN2265" t="s">
        <v>1895</v>
      </c>
      <c r="AO2265">
        <v>6</v>
      </c>
      <c r="AP2265">
        <v>26</v>
      </c>
      <c r="AQ2265" s="8">
        <v>43614</v>
      </c>
      <c r="AR2265" s="53">
        <v>0.83333333333333337</v>
      </c>
      <c r="AS2265" s="8">
        <v>43622</v>
      </c>
      <c r="AT2265" s="53">
        <v>0.83333333333333337</v>
      </c>
      <c r="AV2265" s="8">
        <v>43622</v>
      </c>
      <c r="AW2265">
        <v>0</v>
      </c>
    </row>
    <row r="2266" spans="1:49" x14ac:dyDescent="0.25">
      <c r="A2266">
        <v>77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X2266" s="8">
        <v>43525</v>
      </c>
      <c r="AB2266" t="s">
        <v>86</v>
      </c>
      <c r="AC2266" t="str">
        <f t="shared" si="51"/>
        <v>A2-17SO-C11</v>
      </c>
      <c r="AD2266" s="8">
        <v>43602</v>
      </c>
      <c r="AE2266" s="84">
        <f>AD2266-X2266</f>
        <v>77</v>
      </c>
      <c r="AF2266" t="s">
        <v>144</v>
      </c>
      <c r="AG2266" t="s">
        <v>956</v>
      </c>
      <c r="AN2266" t="s">
        <v>1765</v>
      </c>
    </row>
    <row r="2267" spans="1:49" x14ac:dyDescent="0.25">
      <c r="A2267">
        <v>78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X2267" s="8">
        <v>43525</v>
      </c>
      <c r="AB2267" t="s">
        <v>86</v>
      </c>
      <c r="AC2267" t="str">
        <f t="shared" si="51"/>
        <v>A2-17SO-C12</v>
      </c>
      <c r="AD2267" s="8">
        <v>43586</v>
      </c>
      <c r="AE2267" s="84">
        <f>AD2267-X2267</f>
        <v>61</v>
      </c>
      <c r="AF2267" t="s">
        <v>303</v>
      </c>
      <c r="AG2267" t="s">
        <v>956</v>
      </c>
      <c r="AN2267" t="s">
        <v>1765</v>
      </c>
      <c r="AV2267" s="8">
        <v>43586</v>
      </c>
      <c r="AW2267">
        <v>1</v>
      </c>
    </row>
    <row r="2268" spans="1:49" x14ac:dyDescent="0.25">
      <c r="A2268">
        <v>79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X2268" s="8">
        <v>43525</v>
      </c>
      <c r="AB2268" t="s">
        <v>86</v>
      </c>
      <c r="AC2268" t="str">
        <f t="shared" si="51"/>
        <v>A2-17SO-E1</v>
      </c>
      <c r="AD2268" s="8">
        <v>43592</v>
      </c>
      <c r="AE2268" s="84">
        <v>67</v>
      </c>
      <c r="AF2268" t="s">
        <v>137</v>
      </c>
      <c r="AG2268" t="s">
        <v>956</v>
      </c>
      <c r="AN2268" t="s">
        <v>1765</v>
      </c>
      <c r="AV2268" s="8">
        <v>43592</v>
      </c>
      <c r="AW2268">
        <v>1</v>
      </c>
    </row>
    <row r="2269" spans="1:49" x14ac:dyDescent="0.25">
      <c r="A2269">
        <v>80</v>
      </c>
      <c r="C2269" t="s">
        <v>58</v>
      </c>
      <c r="G2269" s="1" t="s">
        <v>187</v>
      </c>
      <c r="I2269" s="1" t="s">
        <v>78</v>
      </c>
      <c r="J2269">
        <v>17</v>
      </c>
      <c r="K2269" t="s">
        <v>60</v>
      </c>
      <c r="W2269" s="1" t="s">
        <v>587</v>
      </c>
      <c r="X2269" s="8">
        <v>43525</v>
      </c>
      <c r="AB2269" t="s">
        <v>86</v>
      </c>
      <c r="AC2269" t="str">
        <f t="shared" si="51"/>
        <v>A2-17SO-E2</v>
      </c>
      <c r="AD2269" s="8">
        <v>43580</v>
      </c>
      <c r="AE2269" s="84">
        <v>55</v>
      </c>
      <c r="AF2269" t="s">
        <v>178</v>
      </c>
      <c r="AG2269" t="s">
        <v>956</v>
      </c>
      <c r="AN2269" t="s">
        <v>1852</v>
      </c>
      <c r="AV2269" s="8">
        <v>43590</v>
      </c>
      <c r="AW2269">
        <v>0</v>
      </c>
    </row>
    <row r="2270" spans="1:49" x14ac:dyDescent="0.25">
      <c r="A2270">
        <v>81</v>
      </c>
      <c r="C2270" t="s">
        <v>58</v>
      </c>
      <c r="G2270" s="1" t="s">
        <v>187</v>
      </c>
      <c r="I2270" s="1" t="s">
        <v>78</v>
      </c>
      <c r="J2270">
        <v>17</v>
      </c>
      <c r="K2270" t="s">
        <v>60</v>
      </c>
      <c r="W2270" s="1" t="s">
        <v>587</v>
      </c>
      <c r="AB2270" t="s">
        <v>86</v>
      </c>
      <c r="AC2270" t="str">
        <f t="shared" si="51"/>
        <v>A2-17SO-E3</v>
      </c>
      <c r="AF2270" t="s">
        <v>179</v>
      </c>
    </row>
    <row r="2271" spans="1:49" x14ac:dyDescent="0.25">
      <c r="A2271">
        <v>82</v>
      </c>
      <c r="C2271" t="s">
        <v>58</v>
      </c>
      <c r="G2271" s="1" t="s">
        <v>187</v>
      </c>
      <c r="I2271" s="1" t="s">
        <v>78</v>
      </c>
      <c r="J2271">
        <v>17</v>
      </c>
      <c r="K2271" t="s">
        <v>60</v>
      </c>
      <c r="W2271" s="1" t="s">
        <v>587</v>
      </c>
      <c r="AB2271" t="s">
        <v>86</v>
      </c>
      <c r="AC2271" t="str">
        <f t="shared" si="51"/>
        <v>A2-17SO-E4</v>
      </c>
      <c r="AF2271" t="s">
        <v>304</v>
      </c>
    </row>
    <row r="2272" spans="1:49" x14ac:dyDescent="0.25">
      <c r="A2272">
        <v>83</v>
      </c>
      <c r="C2272" t="s">
        <v>58</v>
      </c>
      <c r="G2272" s="1" t="s">
        <v>187</v>
      </c>
      <c r="I2272" s="1" t="s">
        <v>78</v>
      </c>
      <c r="J2272">
        <v>17</v>
      </c>
      <c r="K2272" t="s">
        <v>60</v>
      </c>
      <c r="W2272" s="1" t="s">
        <v>587</v>
      </c>
      <c r="X2272" s="8">
        <v>43525</v>
      </c>
      <c r="AB2272" t="s">
        <v>86</v>
      </c>
      <c r="AC2272" t="str">
        <f t="shared" si="51"/>
        <v>A2-17SO-E5</v>
      </c>
      <c r="AD2272" s="8">
        <v>43581</v>
      </c>
      <c r="AE2272" s="84">
        <f>AD2272-X2272</f>
        <v>56</v>
      </c>
      <c r="AF2272" t="s">
        <v>305</v>
      </c>
      <c r="AG2272" t="s">
        <v>956</v>
      </c>
      <c r="AN2272" t="s">
        <v>1938</v>
      </c>
      <c r="AV2272" s="8">
        <v>43592</v>
      </c>
      <c r="AW2272">
        <v>1</v>
      </c>
    </row>
    <row r="2273" spans="1:49" x14ac:dyDescent="0.25">
      <c r="A2273">
        <v>84</v>
      </c>
      <c r="C2273" t="s">
        <v>58</v>
      </c>
      <c r="G2273" s="1" t="s">
        <v>187</v>
      </c>
      <c r="I2273" s="1" t="s">
        <v>78</v>
      </c>
      <c r="J2273">
        <v>17</v>
      </c>
      <c r="K2273" t="s">
        <v>60</v>
      </c>
      <c r="W2273" s="1" t="s">
        <v>587</v>
      </c>
      <c r="AB2273" t="s">
        <v>86</v>
      </c>
      <c r="AC2273" t="str">
        <f t="shared" si="51"/>
        <v>A2-17SO-E6</v>
      </c>
      <c r="AF2273" t="s">
        <v>156</v>
      </c>
    </row>
    <row r="2274" spans="1:49" x14ac:dyDescent="0.25">
      <c r="A2274">
        <v>85</v>
      </c>
      <c r="C2274" t="s">
        <v>58</v>
      </c>
      <c r="G2274" s="1" t="s">
        <v>187</v>
      </c>
      <c r="I2274" s="1" t="s">
        <v>78</v>
      </c>
      <c r="J2274">
        <v>17</v>
      </c>
      <c r="K2274" t="s">
        <v>60</v>
      </c>
      <c r="W2274" s="1" t="s">
        <v>587</v>
      </c>
      <c r="AB2274" t="s">
        <v>86</v>
      </c>
      <c r="AC2274" t="str">
        <f t="shared" si="51"/>
        <v>A2-17SO-E7</v>
      </c>
      <c r="AF2274" t="s">
        <v>131</v>
      </c>
    </row>
    <row r="2275" spans="1:49" x14ac:dyDescent="0.25">
      <c r="A2275">
        <v>86</v>
      </c>
      <c r="C2275" t="s">
        <v>58</v>
      </c>
      <c r="G2275" s="1" t="s">
        <v>187</v>
      </c>
      <c r="I2275" s="1" t="s">
        <v>78</v>
      </c>
      <c r="J2275">
        <v>17</v>
      </c>
      <c r="K2275" t="s">
        <v>60</v>
      </c>
      <c r="W2275" s="1" t="s">
        <v>587</v>
      </c>
      <c r="AB2275" t="s">
        <v>86</v>
      </c>
      <c r="AC2275" t="str">
        <f t="shared" si="51"/>
        <v>A2-17SO-E8</v>
      </c>
      <c r="AF2275" t="s">
        <v>292</v>
      </c>
    </row>
    <row r="2276" spans="1:49" x14ac:dyDescent="0.25">
      <c r="A2276">
        <v>87</v>
      </c>
      <c r="C2276" t="s">
        <v>58</v>
      </c>
      <c r="G2276" s="1" t="s">
        <v>187</v>
      </c>
      <c r="I2276" s="1" t="s">
        <v>78</v>
      </c>
      <c r="J2276">
        <v>17</v>
      </c>
      <c r="K2276" t="s">
        <v>60</v>
      </c>
      <c r="W2276" s="1" t="s">
        <v>587</v>
      </c>
      <c r="X2276" s="8">
        <v>43525</v>
      </c>
      <c r="AB2276" t="s">
        <v>86</v>
      </c>
      <c r="AC2276" t="str">
        <f t="shared" si="51"/>
        <v>A2-17SO-E9</v>
      </c>
      <c r="AD2276" s="8">
        <v>43597</v>
      </c>
      <c r="AE2276" s="84">
        <v>72</v>
      </c>
      <c r="AF2276" t="s">
        <v>167</v>
      </c>
      <c r="AG2276" t="s">
        <v>956</v>
      </c>
      <c r="AN2276" t="s">
        <v>1765</v>
      </c>
      <c r="AV2276" s="8">
        <v>43597</v>
      </c>
      <c r="AW2276">
        <v>1</v>
      </c>
    </row>
    <row r="2277" spans="1:49" x14ac:dyDescent="0.25">
      <c r="A2277">
        <v>88</v>
      </c>
      <c r="C2277" t="s">
        <v>58</v>
      </c>
      <c r="G2277" s="1" t="s">
        <v>187</v>
      </c>
      <c r="I2277" s="1" t="s">
        <v>78</v>
      </c>
      <c r="J2277">
        <v>17</v>
      </c>
      <c r="K2277" t="s">
        <v>60</v>
      </c>
      <c r="W2277" s="1" t="s">
        <v>587</v>
      </c>
      <c r="X2277" s="8">
        <v>43525</v>
      </c>
      <c r="AB2277" t="s">
        <v>86</v>
      </c>
      <c r="AC2277" t="str">
        <f t="shared" si="51"/>
        <v>A2-17SO-E10</v>
      </c>
      <c r="AD2277" s="8">
        <v>43599</v>
      </c>
      <c r="AE2277" s="84">
        <v>74</v>
      </c>
      <c r="AF2277" t="s">
        <v>248</v>
      </c>
      <c r="AG2277" t="s">
        <v>956</v>
      </c>
      <c r="AN2277" t="s">
        <v>1765</v>
      </c>
      <c r="AV2277" s="8">
        <v>43599</v>
      </c>
      <c r="AW2277">
        <v>1</v>
      </c>
    </row>
    <row r="2278" spans="1:49" x14ac:dyDescent="0.25">
      <c r="A2278">
        <v>89</v>
      </c>
      <c r="C2278" t="s">
        <v>58</v>
      </c>
      <c r="G2278" s="1" t="s">
        <v>187</v>
      </c>
      <c r="I2278" s="1" t="s">
        <v>78</v>
      </c>
      <c r="J2278">
        <v>17</v>
      </c>
      <c r="K2278" t="s">
        <v>60</v>
      </c>
      <c r="W2278" s="1" t="s">
        <v>587</v>
      </c>
      <c r="AB2278" t="s">
        <v>86</v>
      </c>
      <c r="AC2278" t="str">
        <f t="shared" si="51"/>
        <v>A2-17SO-E11</v>
      </c>
      <c r="AF2278" t="s">
        <v>338</v>
      </c>
    </row>
    <row r="2279" spans="1:49" x14ac:dyDescent="0.25">
      <c r="A2279">
        <v>90</v>
      </c>
      <c r="C2279" t="s">
        <v>58</v>
      </c>
      <c r="G2279" s="1" t="s">
        <v>187</v>
      </c>
      <c r="I2279" s="1" t="s">
        <v>78</v>
      </c>
      <c r="J2279">
        <v>17</v>
      </c>
      <c r="K2279" t="s">
        <v>60</v>
      </c>
      <c r="W2279" s="1" t="s">
        <v>587</v>
      </c>
      <c r="X2279" s="8">
        <v>43525</v>
      </c>
      <c r="AB2279" t="s">
        <v>86</v>
      </c>
      <c r="AC2279" t="str">
        <f t="shared" si="51"/>
        <v>A2-17SO-E12</v>
      </c>
      <c r="AD2279" s="8">
        <v>43572</v>
      </c>
      <c r="AE2279" s="84">
        <f>AD2279-X2279</f>
        <v>47</v>
      </c>
      <c r="AF2279" t="s">
        <v>175</v>
      </c>
      <c r="AG2279" t="s">
        <v>956</v>
      </c>
      <c r="AH2279" s="8">
        <v>43572</v>
      </c>
      <c r="AI2279">
        <v>14</v>
      </c>
      <c r="AJ2279">
        <v>2</v>
      </c>
      <c r="AK2279" s="53">
        <v>0.86458333333333337</v>
      </c>
      <c r="AL2279" s="8">
        <v>43580</v>
      </c>
      <c r="AM2279" s="53">
        <v>0.83333333333333337</v>
      </c>
      <c r="AO2279">
        <v>4</v>
      </c>
      <c r="AP2279">
        <v>18</v>
      </c>
      <c r="AQ2279" s="8">
        <v>43580</v>
      </c>
      <c r="AR2279" s="53">
        <v>0.83333333333333337</v>
      </c>
      <c r="AU2279" t="s">
        <v>1615</v>
      </c>
    </row>
    <row r="2280" spans="1:49" x14ac:dyDescent="0.25">
      <c r="A2280">
        <v>91</v>
      </c>
      <c r="C2280" t="s">
        <v>58</v>
      </c>
      <c r="G2280" s="1" t="s">
        <v>187</v>
      </c>
      <c r="I2280" s="1" t="s">
        <v>78</v>
      </c>
      <c r="J2280">
        <v>17</v>
      </c>
      <c r="K2280" t="s">
        <v>60</v>
      </c>
      <c r="W2280" s="1" t="s">
        <v>587</v>
      </c>
      <c r="AB2280" t="s">
        <v>85</v>
      </c>
      <c r="AC2280" t="str">
        <f t="shared" si="51"/>
        <v>A2-17RT-H4</v>
      </c>
      <c r="AD2280" s="8">
        <v>43412</v>
      </c>
      <c r="AE2280" s="83">
        <f>AD2280-I2280</f>
        <v>53</v>
      </c>
      <c r="AF2280" t="s">
        <v>140</v>
      </c>
      <c r="AG2280" t="s">
        <v>956</v>
      </c>
      <c r="AH2280" s="8">
        <v>43412</v>
      </c>
      <c r="AI2280">
        <v>21</v>
      </c>
      <c r="AJ2280">
        <v>2</v>
      </c>
      <c r="AK2280" s="53">
        <v>0.60972222222222217</v>
      </c>
      <c r="AL2280" s="8">
        <v>43421</v>
      </c>
      <c r="AM2280" s="53">
        <v>0.84722222222222221</v>
      </c>
      <c r="AO2280">
        <v>4</v>
      </c>
      <c r="AP2280">
        <v>21</v>
      </c>
      <c r="AQ2280" s="8">
        <v>43421</v>
      </c>
      <c r="AR2280" s="53">
        <v>0.84722222222222221</v>
      </c>
      <c r="AS2280" s="8">
        <v>43447</v>
      </c>
      <c r="AT2280" s="53">
        <v>0.83333333333333337</v>
      </c>
      <c r="AV2280" s="8">
        <v>43447</v>
      </c>
      <c r="AW2280">
        <v>0</v>
      </c>
    </row>
    <row r="2281" spans="1:49" x14ac:dyDescent="0.25">
      <c r="A2281">
        <v>92</v>
      </c>
      <c r="C2281" t="s">
        <v>58</v>
      </c>
      <c r="G2281" s="1" t="s">
        <v>187</v>
      </c>
      <c r="I2281" s="1" t="s">
        <v>78</v>
      </c>
      <c r="J2281">
        <v>17</v>
      </c>
      <c r="K2281" t="s">
        <v>60</v>
      </c>
      <c r="W2281" s="1" t="s">
        <v>587</v>
      </c>
      <c r="X2281" s="8">
        <v>43525</v>
      </c>
      <c r="AB2281" t="s">
        <v>86</v>
      </c>
      <c r="AC2281" t="s">
        <v>1919</v>
      </c>
      <c r="AD2281" s="8">
        <v>43590</v>
      </c>
      <c r="AE2281" s="83" t="s">
        <v>1778</v>
      </c>
      <c r="AF2281" t="s">
        <v>162</v>
      </c>
      <c r="AK2281" s="53"/>
      <c r="AM2281" s="53"/>
      <c r="AN2281" t="s">
        <v>1920</v>
      </c>
      <c r="AR2281" s="53"/>
      <c r="AT2281" s="53"/>
      <c r="AV2281" s="8">
        <v>43590</v>
      </c>
      <c r="AW2281">
        <v>1</v>
      </c>
    </row>
    <row r="2282" spans="1:49" x14ac:dyDescent="0.25">
      <c r="A2282">
        <v>1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1134</v>
      </c>
    </row>
    <row r="2283" spans="1:49" x14ac:dyDescent="0.25">
      <c r="A2283">
        <v>2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1135</v>
      </c>
    </row>
    <row r="2284" spans="1:49" x14ac:dyDescent="0.25">
      <c r="A2284">
        <v>3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84</v>
      </c>
      <c r="AC2284" t="s">
        <v>1136</v>
      </c>
    </row>
    <row r="2285" spans="1:49" x14ac:dyDescent="0.25">
      <c r="A2285">
        <v>4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84</v>
      </c>
      <c r="AC2285" t="s">
        <v>1137</v>
      </c>
    </row>
    <row r="2286" spans="1:49" x14ac:dyDescent="0.25">
      <c r="A2286">
        <v>5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84</v>
      </c>
      <c r="AC2286" t="s">
        <v>1138</v>
      </c>
    </row>
    <row r="2287" spans="1:49" x14ac:dyDescent="0.25">
      <c r="A2287">
        <v>6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84</v>
      </c>
      <c r="AC2287" t="s">
        <v>1139</v>
      </c>
    </row>
    <row r="2288" spans="1:49" x14ac:dyDescent="0.25">
      <c r="A2288">
        <v>7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84</v>
      </c>
      <c r="AC2288" t="s">
        <v>1140</v>
      </c>
    </row>
    <row r="2289" spans="1:49" x14ac:dyDescent="0.25">
      <c r="A2289">
        <v>8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84</v>
      </c>
      <c r="AC2289" t="s">
        <v>1141</v>
      </c>
    </row>
    <row r="2290" spans="1:49" x14ac:dyDescent="0.25">
      <c r="A2290">
        <v>9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84</v>
      </c>
      <c r="AC2290" t="s">
        <v>1142</v>
      </c>
    </row>
    <row r="2291" spans="1:49" x14ac:dyDescent="0.25">
      <c r="A2291">
        <v>10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84</v>
      </c>
      <c r="AC2291" t="s">
        <v>1143</v>
      </c>
    </row>
    <row r="2292" spans="1:49" x14ac:dyDescent="0.25">
      <c r="A2292">
        <v>11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84</v>
      </c>
      <c r="AC2292" t="s">
        <v>1144</v>
      </c>
    </row>
    <row r="2293" spans="1:49" x14ac:dyDescent="0.25">
      <c r="A2293">
        <v>12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84</v>
      </c>
      <c r="AC2293" t="s">
        <v>1145</v>
      </c>
    </row>
    <row r="2294" spans="1:49" x14ac:dyDescent="0.25">
      <c r="A2294">
        <v>13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84</v>
      </c>
      <c r="AC2294" t="s">
        <v>1146</v>
      </c>
    </row>
    <row r="2295" spans="1:49" x14ac:dyDescent="0.25">
      <c r="A2295">
        <v>14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84</v>
      </c>
      <c r="AC2295" t="s">
        <v>1147</v>
      </c>
    </row>
    <row r="2296" spans="1:49" x14ac:dyDescent="0.25">
      <c r="A2296">
        <v>15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84</v>
      </c>
      <c r="AC2296" t="s">
        <v>1148</v>
      </c>
    </row>
    <row r="2297" spans="1:49" x14ac:dyDescent="0.25">
      <c r="A2297">
        <v>16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>"A2-18"&amp;AB2297&amp;"-"&amp;AF2297</f>
        <v>A2-18RT-A1</v>
      </c>
      <c r="AF2297" t="s">
        <v>247</v>
      </c>
    </row>
    <row r="2298" spans="1:49" x14ac:dyDescent="0.25">
      <c r="A2298">
        <v>17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ref="AC2298:AC2356" si="52">"A2-18"&amp;AB2298&amp;"-"&amp;AF2298</f>
        <v>A2-18RT-A2</v>
      </c>
      <c r="AD2298" s="8">
        <v>43439</v>
      </c>
      <c r="AE2298" s="83">
        <f>AD2298-I2298</f>
        <v>79</v>
      </c>
      <c r="AF2298" t="s">
        <v>120</v>
      </c>
      <c r="AG2298" t="s">
        <v>956</v>
      </c>
      <c r="AN2298" t="s">
        <v>1830</v>
      </c>
      <c r="AV2298" s="8">
        <v>43474</v>
      </c>
      <c r="AW2298">
        <v>1</v>
      </c>
    </row>
    <row r="2299" spans="1:49" x14ac:dyDescent="0.25">
      <c r="A2299">
        <v>18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2"/>
        <v>A2-18RT-A3</v>
      </c>
      <c r="AF2299" t="s">
        <v>245</v>
      </c>
    </row>
    <row r="2300" spans="1:49" x14ac:dyDescent="0.25">
      <c r="A2300">
        <v>19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2"/>
        <v>A2-18RT-A4</v>
      </c>
      <c r="AF2300" t="s">
        <v>252</v>
      </c>
    </row>
    <row r="2301" spans="1:49" x14ac:dyDescent="0.25">
      <c r="A2301">
        <v>20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2"/>
        <v>A2-18RT-A5</v>
      </c>
      <c r="AD2301" s="8">
        <v>43430</v>
      </c>
      <c r="AE2301" s="83" t="s">
        <v>218</v>
      </c>
      <c r="AF2301" t="s">
        <v>246</v>
      </c>
      <c r="AG2301" t="s">
        <v>956</v>
      </c>
      <c r="AN2301" t="s">
        <v>1830</v>
      </c>
      <c r="AV2301" s="8">
        <v>43474</v>
      </c>
      <c r="AW2301">
        <v>1</v>
      </c>
    </row>
    <row r="2302" spans="1:49" x14ac:dyDescent="0.25">
      <c r="A2302">
        <v>21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2"/>
        <v>A2-18RT-A6</v>
      </c>
      <c r="AF2302" t="s">
        <v>244</v>
      </c>
    </row>
    <row r="2303" spans="1:49" x14ac:dyDescent="0.25">
      <c r="A2303">
        <v>22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2"/>
        <v>A2-18RT-A7</v>
      </c>
      <c r="AD2303" s="8">
        <v>43431</v>
      </c>
      <c r="AE2303" s="84">
        <v>71</v>
      </c>
      <c r="AF2303" t="s">
        <v>164</v>
      </c>
      <c r="AG2303" t="s">
        <v>956</v>
      </c>
      <c r="AN2303" t="s">
        <v>1830</v>
      </c>
      <c r="AV2303" s="8">
        <v>43474</v>
      </c>
      <c r="AW2303">
        <v>1</v>
      </c>
    </row>
    <row r="2304" spans="1:49" x14ac:dyDescent="0.25">
      <c r="A2304">
        <v>23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2"/>
        <v>A2-18RT-A8</v>
      </c>
      <c r="AF2304" t="s">
        <v>166</v>
      </c>
    </row>
    <row r="2305" spans="1:49" x14ac:dyDescent="0.25">
      <c r="A2305">
        <v>24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2"/>
        <v>A2-18RT-A9</v>
      </c>
      <c r="AF2305" t="s">
        <v>133</v>
      </c>
    </row>
    <row r="2306" spans="1:49" x14ac:dyDescent="0.25">
      <c r="A2306">
        <v>25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2"/>
        <v>A2-18RT-A10</v>
      </c>
      <c r="AD2306" s="8">
        <v>43394</v>
      </c>
      <c r="AE2306" s="84">
        <v>34</v>
      </c>
      <c r="AF2306" t="s">
        <v>138</v>
      </c>
      <c r="AG2306" t="s">
        <v>956</v>
      </c>
      <c r="AN2306" t="s">
        <v>1711</v>
      </c>
      <c r="AV2306" s="8">
        <v>43397</v>
      </c>
      <c r="AW2306">
        <v>0</v>
      </c>
    </row>
    <row r="2307" spans="1:49" x14ac:dyDescent="0.25">
      <c r="A2307">
        <v>26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2"/>
        <v>A2-18RT-A11</v>
      </c>
      <c r="AD2307" s="8">
        <v>43392</v>
      </c>
      <c r="AE2307" s="84">
        <v>32</v>
      </c>
      <c r="AF2307" t="s">
        <v>237</v>
      </c>
      <c r="AG2307" t="s">
        <v>956</v>
      </c>
      <c r="AH2307" s="8">
        <v>43392</v>
      </c>
      <c r="AI2307">
        <v>9</v>
      </c>
      <c r="AJ2307">
        <v>6</v>
      </c>
      <c r="AK2307" s="53">
        <v>0.83333333333333337</v>
      </c>
      <c r="AL2307" s="8">
        <v>43400</v>
      </c>
      <c r="AM2307" s="53">
        <v>0</v>
      </c>
      <c r="AO2307">
        <v>6</v>
      </c>
      <c r="AP2307">
        <v>9</v>
      </c>
      <c r="AQ2307" s="8">
        <v>43400</v>
      </c>
      <c r="AR2307" s="53">
        <v>0</v>
      </c>
      <c r="AS2307" s="8">
        <v>43475</v>
      </c>
      <c r="AT2307" s="53">
        <v>0.83333333333333337</v>
      </c>
      <c r="AU2307" t="s">
        <v>1779</v>
      </c>
      <c r="AV2307" s="8">
        <v>43475</v>
      </c>
      <c r="AW2307">
        <v>0</v>
      </c>
    </row>
    <row r="2308" spans="1:49" x14ac:dyDescent="0.25">
      <c r="A2308">
        <v>27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2"/>
        <v>A2-18RT-A12</v>
      </c>
      <c r="AF2308" t="s">
        <v>284</v>
      </c>
    </row>
    <row r="2309" spans="1:49" x14ac:dyDescent="0.25">
      <c r="A2309">
        <v>28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2"/>
        <v>A2-18RT-C1</v>
      </c>
      <c r="AF2309" t="s">
        <v>146</v>
      </c>
    </row>
    <row r="2310" spans="1:49" x14ac:dyDescent="0.25">
      <c r="A2310">
        <v>29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2"/>
        <v>A2-18RT-C2</v>
      </c>
      <c r="AF2310" t="s">
        <v>149</v>
      </c>
    </row>
    <row r="2311" spans="1:49" x14ac:dyDescent="0.25">
      <c r="A2311">
        <v>30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2"/>
        <v>A2-18RT-C3</v>
      </c>
      <c r="AD2311" s="8">
        <v>43416</v>
      </c>
      <c r="AE2311" s="83">
        <f>AD2311-I2311</f>
        <v>56</v>
      </c>
      <c r="AF2311" t="s">
        <v>301</v>
      </c>
      <c r="AG2311" t="s">
        <v>956</v>
      </c>
      <c r="AN2311" t="s">
        <v>1808</v>
      </c>
      <c r="AV2311" s="8">
        <v>43440</v>
      </c>
      <c r="AW2311">
        <v>0</v>
      </c>
    </row>
    <row r="2312" spans="1:49" x14ac:dyDescent="0.25">
      <c r="A2312">
        <v>31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2"/>
        <v>A2-18RT-C4</v>
      </c>
      <c r="AD2312" s="8">
        <v>43394</v>
      </c>
      <c r="AE2312" s="84">
        <v>34</v>
      </c>
      <c r="AF2312" t="s">
        <v>161</v>
      </c>
      <c r="AG2312" t="s">
        <v>956</v>
      </c>
      <c r="AH2312" s="8">
        <v>43400</v>
      </c>
      <c r="AI2312">
        <v>13</v>
      </c>
      <c r="AJ2312">
        <v>2</v>
      </c>
      <c r="AK2312" s="53">
        <v>2.0833333333333332E-2</v>
      </c>
      <c r="AL2312" s="8">
        <v>43424</v>
      </c>
      <c r="AM2312" s="53">
        <v>0.42708333333333331</v>
      </c>
      <c r="AN2312" t="s">
        <v>1762</v>
      </c>
    </row>
    <row r="2313" spans="1:49" x14ac:dyDescent="0.25">
      <c r="A2313">
        <v>32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2"/>
        <v>A2-18RT-C5</v>
      </c>
      <c r="AF2313" t="s">
        <v>123</v>
      </c>
    </row>
    <row r="2314" spans="1:49" x14ac:dyDescent="0.25">
      <c r="A2314">
        <v>33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85</v>
      </c>
      <c r="AC2314" t="str">
        <f t="shared" si="52"/>
        <v>A2-18RT-C6</v>
      </c>
      <c r="AF2314" t="s">
        <v>168</v>
      </c>
    </row>
    <row r="2315" spans="1:49" x14ac:dyDescent="0.25">
      <c r="A2315">
        <v>34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85</v>
      </c>
      <c r="AC2315" t="str">
        <f t="shared" si="52"/>
        <v>A2-18RT-C7</v>
      </c>
      <c r="AF2315" t="s">
        <v>135</v>
      </c>
    </row>
    <row r="2316" spans="1:49" x14ac:dyDescent="0.25">
      <c r="A2316">
        <v>35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85</v>
      </c>
      <c r="AC2316" t="str">
        <f t="shared" si="52"/>
        <v>A2-18RT-C8</v>
      </c>
      <c r="AF2316" t="s">
        <v>238</v>
      </c>
    </row>
    <row r="2317" spans="1:49" x14ac:dyDescent="0.25">
      <c r="A2317">
        <v>36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85</v>
      </c>
      <c r="AC2317" t="str">
        <f t="shared" si="52"/>
        <v>A2-18RT-C9</v>
      </c>
      <c r="AD2317" s="8">
        <v>43393</v>
      </c>
      <c r="AE2317" s="84">
        <v>33</v>
      </c>
      <c r="AF2317" t="s">
        <v>176</v>
      </c>
      <c r="AG2317" t="s">
        <v>956</v>
      </c>
      <c r="AN2317" t="s">
        <v>1701</v>
      </c>
      <c r="AV2317" s="8">
        <v>43393</v>
      </c>
      <c r="AW2317">
        <v>0</v>
      </c>
    </row>
    <row r="2318" spans="1:49" x14ac:dyDescent="0.25">
      <c r="A2318">
        <v>37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85</v>
      </c>
      <c r="AC2318" t="str">
        <f t="shared" si="52"/>
        <v>A2-18RT-C10</v>
      </c>
      <c r="AD2318" s="8">
        <v>43394</v>
      </c>
      <c r="AE2318" s="84">
        <v>34</v>
      </c>
      <c r="AF2318" t="s">
        <v>126</v>
      </c>
      <c r="AG2318" t="s">
        <v>956</v>
      </c>
      <c r="AN2318" t="s">
        <v>1711</v>
      </c>
      <c r="AV2318" s="8">
        <v>43397</v>
      </c>
      <c r="AW2318">
        <v>0</v>
      </c>
    </row>
    <row r="2319" spans="1:49" x14ac:dyDescent="0.25">
      <c r="A2319">
        <v>38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85</v>
      </c>
      <c r="AC2319" t="str">
        <f t="shared" si="52"/>
        <v>A2-18RT-C11</v>
      </c>
      <c r="AF2319" t="s">
        <v>144</v>
      </c>
    </row>
    <row r="2320" spans="1:49" x14ac:dyDescent="0.25">
      <c r="A2320">
        <v>39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85</v>
      </c>
      <c r="AC2320" t="str">
        <f t="shared" si="52"/>
        <v>A2-18RT-C12</v>
      </c>
      <c r="AF2320" t="s">
        <v>303</v>
      </c>
    </row>
    <row r="2321" spans="1:49" x14ac:dyDescent="0.25">
      <c r="A2321">
        <v>40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85</v>
      </c>
      <c r="AC2321" t="str">
        <f t="shared" si="52"/>
        <v>A2-18RT-E1</v>
      </c>
      <c r="AF2321" t="s">
        <v>137</v>
      </c>
    </row>
    <row r="2322" spans="1:49" x14ac:dyDescent="0.25">
      <c r="A2322">
        <v>41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85</v>
      </c>
      <c r="AC2322" t="str">
        <f t="shared" si="52"/>
        <v>A2-18RT-E2</v>
      </c>
      <c r="AD2322" s="8">
        <v>43392</v>
      </c>
      <c r="AE2322" s="84">
        <v>32</v>
      </c>
      <c r="AF2322" t="s">
        <v>178</v>
      </c>
      <c r="AG2322" t="s">
        <v>956</v>
      </c>
      <c r="AH2322" s="8">
        <v>43392</v>
      </c>
      <c r="AI2322">
        <v>14</v>
      </c>
      <c r="AJ2322">
        <v>1</v>
      </c>
      <c r="AK2322" s="53">
        <v>0.83333333333333337</v>
      </c>
      <c r="AL2322" s="8">
        <v>43402</v>
      </c>
      <c r="AM2322" s="53">
        <v>0.83333333333333337</v>
      </c>
      <c r="AN2322" t="s">
        <v>1766</v>
      </c>
      <c r="AV2322" s="8">
        <v>43447</v>
      </c>
      <c r="AW2322">
        <v>0</v>
      </c>
    </row>
    <row r="2323" spans="1:49" x14ac:dyDescent="0.25">
      <c r="A2323">
        <v>42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85</v>
      </c>
      <c r="AC2323" t="str">
        <f t="shared" si="52"/>
        <v>A2-18RT-E3</v>
      </c>
      <c r="AD2323" s="8">
        <v>43394</v>
      </c>
      <c r="AE2323" s="84">
        <v>34</v>
      </c>
      <c r="AF2323" t="s">
        <v>179</v>
      </c>
      <c r="AG2323" t="s">
        <v>956</v>
      </c>
      <c r="AH2323" s="8">
        <v>43410</v>
      </c>
      <c r="AI2323">
        <v>14</v>
      </c>
      <c r="AJ2323">
        <v>1</v>
      </c>
      <c r="AK2323" s="53">
        <v>0.98263888888888884</v>
      </c>
      <c r="AL2323" s="8">
        <v>43435</v>
      </c>
      <c r="AM2323" s="53">
        <v>0.54166666666666663</v>
      </c>
      <c r="AV2323" s="8">
        <v>43435</v>
      </c>
      <c r="AW2323">
        <v>0</v>
      </c>
    </row>
    <row r="2324" spans="1:49" x14ac:dyDescent="0.25">
      <c r="A2324">
        <v>43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85</v>
      </c>
      <c r="AC2324" t="str">
        <f t="shared" si="52"/>
        <v>A2-18RT-E4</v>
      </c>
      <c r="AF2324" t="s">
        <v>304</v>
      </c>
    </row>
    <row r="2325" spans="1:49" x14ac:dyDescent="0.25">
      <c r="A2325">
        <v>44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85</v>
      </c>
      <c r="AC2325" t="str">
        <f t="shared" si="52"/>
        <v>A2-18RT-E5</v>
      </c>
      <c r="AD2325" s="8">
        <v>43431</v>
      </c>
      <c r="AE2325" s="84">
        <v>71</v>
      </c>
      <c r="AF2325" t="s">
        <v>305</v>
      </c>
      <c r="AG2325" t="s">
        <v>956</v>
      </c>
      <c r="AL2325" s="8">
        <v>43433</v>
      </c>
      <c r="AM2325" s="53">
        <v>0.55763888888888891</v>
      </c>
      <c r="AN2325" t="s">
        <v>1711</v>
      </c>
      <c r="AV2325" s="8">
        <v>43433</v>
      </c>
      <c r="AW2325">
        <v>0</v>
      </c>
    </row>
    <row r="2326" spans="1:49" x14ac:dyDescent="0.25">
      <c r="A2326">
        <v>45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85</v>
      </c>
      <c r="AC2326" t="str">
        <f t="shared" si="52"/>
        <v>A2-18RT-E6</v>
      </c>
      <c r="AF2326" t="s">
        <v>156</v>
      </c>
    </row>
    <row r="2327" spans="1:49" x14ac:dyDescent="0.25">
      <c r="A2327">
        <v>46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X2327" s="8">
        <v>43528</v>
      </c>
      <c r="AB2327" t="s">
        <v>86</v>
      </c>
      <c r="AC2327" t="str">
        <f t="shared" si="52"/>
        <v>A2-18SO-A1</v>
      </c>
      <c r="AD2327" s="8">
        <v>43592</v>
      </c>
      <c r="AE2327" s="84">
        <v>64</v>
      </c>
      <c r="AF2327" t="s">
        <v>247</v>
      </c>
      <c r="AG2327" t="s">
        <v>956</v>
      </c>
      <c r="AN2327" t="s">
        <v>1765</v>
      </c>
      <c r="AV2327" s="8">
        <v>43592</v>
      </c>
      <c r="AW2327">
        <v>1</v>
      </c>
    </row>
    <row r="2328" spans="1:49" x14ac:dyDescent="0.25">
      <c r="A2328">
        <v>47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2"/>
        <v>A2-18SO-A2</v>
      </c>
      <c r="AF2328" t="s">
        <v>120</v>
      </c>
    </row>
    <row r="2329" spans="1:49" x14ac:dyDescent="0.25">
      <c r="A2329">
        <v>48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X2329" s="8">
        <v>43528</v>
      </c>
      <c r="AB2329" t="s">
        <v>86</v>
      </c>
      <c r="AC2329" t="str">
        <f t="shared" si="52"/>
        <v>A2-18SO-A3</v>
      </c>
      <c r="AD2329" s="8">
        <v>43603</v>
      </c>
      <c r="AE2329" s="84">
        <v>75</v>
      </c>
      <c r="AF2329" t="s">
        <v>245</v>
      </c>
      <c r="AG2329" t="s">
        <v>956</v>
      </c>
      <c r="AN2329" t="s">
        <v>1765</v>
      </c>
      <c r="AV2329" s="8">
        <v>43603</v>
      </c>
      <c r="AW2329">
        <v>1</v>
      </c>
    </row>
    <row r="2330" spans="1:49" x14ac:dyDescent="0.25">
      <c r="A2330">
        <v>49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X2330" s="8">
        <v>43528</v>
      </c>
      <c r="AB2330" t="s">
        <v>86</v>
      </c>
      <c r="AC2330" t="str">
        <f t="shared" si="52"/>
        <v>A2-18SO-A4</v>
      </c>
      <c r="AD2330" s="8">
        <v>43603</v>
      </c>
      <c r="AE2330" s="84">
        <v>75</v>
      </c>
      <c r="AF2330" t="s">
        <v>252</v>
      </c>
      <c r="AG2330" t="s">
        <v>956</v>
      </c>
      <c r="AN2330" t="s">
        <v>1765</v>
      </c>
      <c r="AV2330" s="8">
        <v>43603</v>
      </c>
      <c r="AW2330">
        <v>1</v>
      </c>
    </row>
    <row r="2331" spans="1:49" x14ac:dyDescent="0.25">
      <c r="A2331">
        <v>50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2"/>
        <v>A2-18SO-A5</v>
      </c>
      <c r="AF2331" t="s">
        <v>246</v>
      </c>
    </row>
    <row r="2332" spans="1:49" x14ac:dyDescent="0.25">
      <c r="A2332">
        <v>51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X2332" s="8">
        <v>43528</v>
      </c>
      <c r="AB2332" t="s">
        <v>86</v>
      </c>
      <c r="AC2332" t="str">
        <f t="shared" si="52"/>
        <v>A2-18SO-A6</v>
      </c>
      <c r="AD2332" s="8">
        <v>43592</v>
      </c>
      <c r="AE2332" s="84">
        <v>64</v>
      </c>
      <c r="AF2332" t="s">
        <v>244</v>
      </c>
      <c r="AG2332" t="s">
        <v>956</v>
      </c>
      <c r="AN2332" t="s">
        <v>1765</v>
      </c>
      <c r="AV2332" s="8">
        <v>43592</v>
      </c>
      <c r="AW2332">
        <v>1</v>
      </c>
    </row>
    <row r="2333" spans="1:49" x14ac:dyDescent="0.25">
      <c r="A2333">
        <v>52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2"/>
        <v>A2-18SO-A7</v>
      </c>
      <c r="AF2333" t="s">
        <v>164</v>
      </c>
    </row>
    <row r="2334" spans="1:49" x14ac:dyDescent="0.25">
      <c r="A2334">
        <v>53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2"/>
        <v>A2-18SO-A8</v>
      </c>
      <c r="AF2334" t="s">
        <v>166</v>
      </c>
    </row>
    <row r="2335" spans="1:49" x14ac:dyDescent="0.25">
      <c r="A2335">
        <v>54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X2335" s="8">
        <v>43528</v>
      </c>
      <c r="AB2335" t="s">
        <v>86</v>
      </c>
      <c r="AC2335" t="str">
        <f t="shared" si="52"/>
        <v>A2-18SO-A9</v>
      </c>
      <c r="AD2335" s="8">
        <v>43598</v>
      </c>
      <c r="AE2335" s="84">
        <f>AD2335-X2335</f>
        <v>70</v>
      </c>
      <c r="AF2335" t="s">
        <v>133</v>
      </c>
      <c r="AG2335" t="s">
        <v>956</v>
      </c>
      <c r="AN2335" t="s">
        <v>1701</v>
      </c>
      <c r="AV2335" s="8">
        <v>43598</v>
      </c>
      <c r="AW2335">
        <v>0</v>
      </c>
    </row>
    <row r="2336" spans="1:49" x14ac:dyDescent="0.25">
      <c r="A2336">
        <v>55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X2336" s="8">
        <v>43528</v>
      </c>
      <c r="AB2336" t="s">
        <v>86</v>
      </c>
      <c r="AC2336" t="str">
        <f t="shared" si="52"/>
        <v>A2-18SO-A10</v>
      </c>
      <c r="AD2336" s="8">
        <v>43601</v>
      </c>
      <c r="AE2336" s="84">
        <v>73</v>
      </c>
      <c r="AF2336" t="s">
        <v>138</v>
      </c>
      <c r="AG2336" t="s">
        <v>956</v>
      </c>
      <c r="AN2336" t="s">
        <v>1765</v>
      </c>
      <c r="AV2336" s="8">
        <v>43601</v>
      </c>
      <c r="AW2336">
        <v>1</v>
      </c>
    </row>
    <row r="2337" spans="1:49" x14ac:dyDescent="0.25">
      <c r="A2337">
        <v>56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2"/>
        <v>A2-18SO-A11</v>
      </c>
      <c r="AF2337" t="s">
        <v>237</v>
      </c>
    </row>
    <row r="2338" spans="1:49" x14ac:dyDescent="0.25">
      <c r="A2338">
        <v>57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X2338" s="8">
        <v>43528</v>
      </c>
      <c r="AB2338" t="s">
        <v>86</v>
      </c>
      <c r="AC2338" t="str">
        <f t="shared" si="52"/>
        <v>A2-18SO-A12</v>
      </c>
      <c r="AD2338" s="8">
        <v>43590</v>
      </c>
      <c r="AE2338" s="84">
        <f>AD2338-X2338</f>
        <v>62</v>
      </c>
      <c r="AF2338" t="s">
        <v>284</v>
      </c>
      <c r="AG2338" t="s">
        <v>956</v>
      </c>
      <c r="AN2338" t="s">
        <v>1765</v>
      </c>
      <c r="AV2338" s="8">
        <v>43590</v>
      </c>
      <c r="AW2338">
        <v>1</v>
      </c>
    </row>
    <row r="2339" spans="1:49" x14ac:dyDescent="0.25">
      <c r="A2339">
        <v>58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2"/>
        <v>A2-18SO-C1</v>
      </c>
      <c r="AF2339" t="s">
        <v>146</v>
      </c>
    </row>
    <row r="2340" spans="1:49" x14ac:dyDescent="0.25">
      <c r="A2340">
        <v>59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2"/>
        <v>A2-18SO-C2</v>
      </c>
      <c r="AF2340" t="s">
        <v>149</v>
      </c>
    </row>
    <row r="2341" spans="1:49" x14ac:dyDescent="0.25">
      <c r="A2341">
        <v>60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2"/>
        <v>A2-18SO-C3</v>
      </c>
      <c r="AF2341" t="s">
        <v>301</v>
      </c>
    </row>
    <row r="2342" spans="1:49" x14ac:dyDescent="0.25">
      <c r="A2342">
        <v>61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AB2342" t="s">
        <v>86</v>
      </c>
      <c r="AC2342" t="str">
        <f t="shared" si="52"/>
        <v>A2-18SO-C4</v>
      </c>
      <c r="AF2342" t="s">
        <v>161</v>
      </c>
    </row>
    <row r="2343" spans="1:49" x14ac:dyDescent="0.25">
      <c r="A2343">
        <v>62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X2343" s="8">
        <v>43528</v>
      </c>
      <c r="AB2343" t="s">
        <v>86</v>
      </c>
      <c r="AC2343" t="str">
        <f t="shared" si="52"/>
        <v>A2-18SO-C5</v>
      </c>
      <c r="AD2343" s="8">
        <v>43599</v>
      </c>
      <c r="AE2343" s="84">
        <v>71</v>
      </c>
      <c r="AF2343" t="s">
        <v>123</v>
      </c>
      <c r="AG2343" t="s">
        <v>956</v>
      </c>
      <c r="AN2343" t="s">
        <v>1765</v>
      </c>
      <c r="AV2343" s="8">
        <v>43599</v>
      </c>
      <c r="AW2343">
        <v>1</v>
      </c>
    </row>
    <row r="2344" spans="1:49" x14ac:dyDescent="0.25">
      <c r="A2344">
        <v>63</v>
      </c>
      <c r="C2344" t="s">
        <v>58</v>
      </c>
      <c r="G2344" s="1" t="s">
        <v>187</v>
      </c>
      <c r="I2344" s="1" t="s">
        <v>79</v>
      </c>
      <c r="J2344">
        <v>18</v>
      </c>
      <c r="K2344" t="s">
        <v>60</v>
      </c>
      <c r="W2344" s="1" t="s">
        <v>588</v>
      </c>
      <c r="AB2344" t="s">
        <v>86</v>
      </c>
      <c r="AC2344" t="str">
        <f t="shared" si="52"/>
        <v>A2-18SO-C6</v>
      </c>
      <c r="AF2344" t="s">
        <v>168</v>
      </c>
    </row>
    <row r="2345" spans="1:49" x14ac:dyDescent="0.25">
      <c r="A2345">
        <v>64</v>
      </c>
      <c r="C2345" t="s">
        <v>58</v>
      </c>
      <c r="G2345" s="1" t="s">
        <v>187</v>
      </c>
      <c r="I2345" s="1" t="s">
        <v>79</v>
      </c>
      <c r="J2345">
        <v>18</v>
      </c>
      <c r="K2345" t="s">
        <v>60</v>
      </c>
      <c r="W2345" s="1" t="s">
        <v>588</v>
      </c>
      <c r="X2345" s="8">
        <v>43528</v>
      </c>
      <c r="AB2345" t="s">
        <v>86</v>
      </c>
      <c r="AC2345" t="str">
        <f t="shared" si="52"/>
        <v>A2-18SO-C7</v>
      </c>
      <c r="AD2345" s="8">
        <v>43592</v>
      </c>
      <c r="AE2345" s="84">
        <v>64</v>
      </c>
      <c r="AF2345" t="s">
        <v>135</v>
      </c>
      <c r="AG2345" t="s">
        <v>956</v>
      </c>
      <c r="AN2345" t="s">
        <v>1765</v>
      </c>
      <c r="AV2345" s="8">
        <v>43592</v>
      </c>
      <c r="AW2345">
        <v>1</v>
      </c>
    </row>
    <row r="2346" spans="1:49" x14ac:dyDescent="0.25">
      <c r="A2346">
        <v>65</v>
      </c>
      <c r="C2346" t="s">
        <v>58</v>
      </c>
      <c r="G2346" s="1" t="s">
        <v>187</v>
      </c>
      <c r="I2346" s="1" t="s">
        <v>79</v>
      </c>
      <c r="J2346">
        <v>18</v>
      </c>
      <c r="K2346" t="s">
        <v>60</v>
      </c>
      <c r="W2346" s="1" t="s">
        <v>588</v>
      </c>
      <c r="AB2346" t="s">
        <v>86</v>
      </c>
      <c r="AC2346" t="str">
        <f t="shared" si="52"/>
        <v>A2-18SO-C8</v>
      </c>
      <c r="AF2346" t="s">
        <v>238</v>
      </c>
    </row>
    <row r="2347" spans="1:49" x14ac:dyDescent="0.25">
      <c r="A2347">
        <v>66</v>
      </c>
      <c r="C2347" t="s">
        <v>58</v>
      </c>
      <c r="G2347" s="1" t="s">
        <v>187</v>
      </c>
      <c r="I2347" s="1" t="s">
        <v>79</v>
      </c>
      <c r="J2347">
        <v>18</v>
      </c>
      <c r="K2347" t="s">
        <v>60</v>
      </c>
      <c r="W2347" s="1" t="s">
        <v>588</v>
      </c>
      <c r="AB2347" t="s">
        <v>86</v>
      </c>
      <c r="AC2347" t="str">
        <f t="shared" si="52"/>
        <v>A2-18SO-C9</v>
      </c>
      <c r="AF2347" t="s">
        <v>176</v>
      </c>
    </row>
    <row r="2348" spans="1:49" x14ac:dyDescent="0.25">
      <c r="A2348">
        <v>67</v>
      </c>
      <c r="C2348" t="s">
        <v>58</v>
      </c>
      <c r="G2348" s="1" t="s">
        <v>187</v>
      </c>
      <c r="I2348" s="1" t="s">
        <v>79</v>
      </c>
      <c r="J2348">
        <v>18</v>
      </c>
      <c r="K2348" t="s">
        <v>60</v>
      </c>
      <c r="W2348" s="1" t="s">
        <v>588</v>
      </c>
      <c r="AB2348" t="s">
        <v>86</v>
      </c>
      <c r="AC2348" t="str">
        <f t="shared" si="52"/>
        <v>A2-18SO-C10</v>
      </c>
      <c r="AF2348" t="s">
        <v>126</v>
      </c>
    </row>
    <row r="2349" spans="1:49" x14ac:dyDescent="0.25">
      <c r="A2349">
        <v>68</v>
      </c>
      <c r="C2349" t="s">
        <v>58</v>
      </c>
      <c r="G2349" s="1" t="s">
        <v>187</v>
      </c>
      <c r="I2349" s="1" t="s">
        <v>79</v>
      </c>
      <c r="J2349">
        <v>18</v>
      </c>
      <c r="K2349" t="s">
        <v>60</v>
      </c>
      <c r="W2349" s="1" t="s">
        <v>588</v>
      </c>
      <c r="AB2349" t="s">
        <v>86</v>
      </c>
      <c r="AC2349" t="str">
        <f t="shared" si="52"/>
        <v>A2-18SO-C11</v>
      </c>
      <c r="AF2349" t="s">
        <v>144</v>
      </c>
    </row>
    <row r="2350" spans="1:49" x14ac:dyDescent="0.25">
      <c r="A2350">
        <v>69</v>
      </c>
      <c r="C2350" t="s">
        <v>58</v>
      </c>
      <c r="G2350" s="1" t="s">
        <v>187</v>
      </c>
      <c r="I2350" s="1" t="s">
        <v>79</v>
      </c>
      <c r="J2350">
        <v>18</v>
      </c>
      <c r="K2350" t="s">
        <v>60</v>
      </c>
      <c r="W2350" s="1" t="s">
        <v>588</v>
      </c>
      <c r="AB2350" t="s">
        <v>86</v>
      </c>
      <c r="AC2350" t="str">
        <f t="shared" si="52"/>
        <v>A2-18SO-C12</v>
      </c>
      <c r="AF2350" t="s">
        <v>303</v>
      </c>
    </row>
    <row r="2351" spans="1:49" x14ac:dyDescent="0.25">
      <c r="A2351">
        <v>70</v>
      </c>
      <c r="C2351" t="s">
        <v>58</v>
      </c>
      <c r="G2351" s="1" t="s">
        <v>187</v>
      </c>
      <c r="I2351" s="1" t="s">
        <v>79</v>
      </c>
      <c r="J2351">
        <v>18</v>
      </c>
      <c r="K2351" t="s">
        <v>60</v>
      </c>
      <c r="W2351" s="1" t="s">
        <v>588</v>
      </c>
      <c r="AB2351" t="s">
        <v>86</v>
      </c>
      <c r="AC2351" t="str">
        <f t="shared" si="52"/>
        <v>A2-18SO-E1</v>
      </c>
      <c r="AF2351" t="s">
        <v>137</v>
      </c>
    </row>
    <row r="2352" spans="1:49" x14ac:dyDescent="0.25">
      <c r="A2352">
        <v>71</v>
      </c>
      <c r="C2352" t="s">
        <v>58</v>
      </c>
      <c r="G2352" s="1" t="s">
        <v>187</v>
      </c>
      <c r="I2352" s="1" t="s">
        <v>79</v>
      </c>
      <c r="J2352">
        <v>18</v>
      </c>
      <c r="K2352" t="s">
        <v>60</v>
      </c>
      <c r="W2352" s="1" t="s">
        <v>588</v>
      </c>
      <c r="AB2352" t="s">
        <v>86</v>
      </c>
      <c r="AC2352" t="str">
        <f t="shared" si="52"/>
        <v>A2-18SO-E2</v>
      </c>
      <c r="AF2352" t="s">
        <v>178</v>
      </c>
    </row>
    <row r="2353" spans="1:49" x14ac:dyDescent="0.25">
      <c r="A2353">
        <v>72</v>
      </c>
      <c r="C2353" t="s">
        <v>58</v>
      </c>
      <c r="G2353" s="1" t="s">
        <v>187</v>
      </c>
      <c r="I2353" s="1" t="s">
        <v>79</v>
      </c>
      <c r="J2353">
        <v>18</v>
      </c>
      <c r="K2353" t="s">
        <v>60</v>
      </c>
      <c r="W2353" s="1" t="s">
        <v>588</v>
      </c>
      <c r="AB2353" t="s">
        <v>86</v>
      </c>
      <c r="AC2353" t="str">
        <f t="shared" si="52"/>
        <v>A2-18SO-E3</v>
      </c>
      <c r="AF2353" t="s">
        <v>179</v>
      </c>
    </row>
    <row r="2354" spans="1:49" x14ac:dyDescent="0.25">
      <c r="A2354">
        <v>73</v>
      </c>
      <c r="C2354" t="s">
        <v>58</v>
      </c>
      <c r="G2354" s="1" t="s">
        <v>187</v>
      </c>
      <c r="I2354" s="1" t="s">
        <v>79</v>
      </c>
      <c r="J2354">
        <v>18</v>
      </c>
      <c r="K2354" t="s">
        <v>60</v>
      </c>
      <c r="W2354" s="1" t="s">
        <v>588</v>
      </c>
      <c r="X2354" s="8">
        <v>43528</v>
      </c>
      <c r="AB2354" t="s">
        <v>86</v>
      </c>
      <c r="AC2354" t="str">
        <f t="shared" si="52"/>
        <v>A2-18SO-E4</v>
      </c>
      <c r="AD2354" s="8">
        <v>43598</v>
      </c>
      <c r="AE2354" s="84">
        <v>70</v>
      </c>
      <c r="AF2354" t="s">
        <v>304</v>
      </c>
      <c r="AG2354" t="s">
        <v>956</v>
      </c>
      <c r="AN2354" t="s">
        <v>1765</v>
      </c>
      <c r="AV2354" s="8">
        <v>43598</v>
      </c>
      <c r="AW2354">
        <v>1</v>
      </c>
    </row>
    <row r="2355" spans="1:49" x14ac:dyDescent="0.25">
      <c r="A2355">
        <v>74</v>
      </c>
      <c r="C2355" t="s">
        <v>58</v>
      </c>
      <c r="G2355" s="1" t="s">
        <v>187</v>
      </c>
      <c r="I2355" s="1" t="s">
        <v>79</v>
      </c>
      <c r="J2355">
        <v>18</v>
      </c>
      <c r="K2355" t="s">
        <v>60</v>
      </c>
      <c r="W2355" s="1" t="s">
        <v>588</v>
      </c>
      <c r="AB2355" t="s">
        <v>86</v>
      </c>
      <c r="AC2355" t="str">
        <f t="shared" si="52"/>
        <v>A2-18SO-E5</v>
      </c>
      <c r="AF2355" t="s">
        <v>305</v>
      </c>
    </row>
    <row r="2356" spans="1:49" x14ac:dyDescent="0.25">
      <c r="A2356">
        <v>75</v>
      </c>
      <c r="C2356" t="s">
        <v>58</v>
      </c>
      <c r="G2356" s="1" t="s">
        <v>187</v>
      </c>
      <c r="I2356" s="1" t="s">
        <v>79</v>
      </c>
      <c r="J2356">
        <v>18</v>
      </c>
      <c r="K2356" t="s">
        <v>60</v>
      </c>
      <c r="W2356" s="1" t="s">
        <v>588</v>
      </c>
      <c r="AB2356" t="s">
        <v>86</v>
      </c>
      <c r="AC2356" t="str">
        <f t="shared" si="52"/>
        <v>A2-18SO-E6</v>
      </c>
      <c r="AF2356" t="s">
        <v>156</v>
      </c>
    </row>
    <row r="2357" spans="1:49" x14ac:dyDescent="0.25">
      <c r="A2357">
        <v>76</v>
      </c>
      <c r="C2357" t="s">
        <v>58</v>
      </c>
      <c r="G2357" s="1" t="s">
        <v>187</v>
      </c>
      <c r="I2357" s="1" t="s">
        <v>79</v>
      </c>
      <c r="J2357">
        <v>18</v>
      </c>
      <c r="K2357" t="s">
        <v>60</v>
      </c>
      <c r="W2357" s="1" t="s">
        <v>588</v>
      </c>
      <c r="X2357" s="8">
        <v>43528</v>
      </c>
      <c r="AB2357" t="s">
        <v>86</v>
      </c>
      <c r="AC2357" t="s">
        <v>1944</v>
      </c>
      <c r="AD2357" s="8">
        <v>43594</v>
      </c>
      <c r="AE2357" s="84">
        <v>66</v>
      </c>
      <c r="AF2357" t="s">
        <v>175</v>
      </c>
      <c r="AG2357" t="s">
        <v>956</v>
      </c>
      <c r="AN2357" t="s">
        <v>1945</v>
      </c>
      <c r="AV2357" s="8">
        <v>43594</v>
      </c>
      <c r="AW2357">
        <v>1</v>
      </c>
    </row>
    <row r="2358" spans="1:49" x14ac:dyDescent="0.25">
      <c r="A2358">
        <v>77</v>
      </c>
      <c r="C2358" t="s">
        <v>58</v>
      </c>
      <c r="G2358" s="1" t="s">
        <v>187</v>
      </c>
      <c r="I2358" s="1" t="s">
        <v>79</v>
      </c>
      <c r="J2358">
        <v>18</v>
      </c>
      <c r="K2358" t="s">
        <v>60</v>
      </c>
      <c r="W2358" s="1" t="s">
        <v>588</v>
      </c>
      <c r="X2358" s="8">
        <v>43528</v>
      </c>
      <c r="AB2358" t="s">
        <v>86</v>
      </c>
      <c r="AC2358" t="s">
        <v>2003</v>
      </c>
      <c r="AD2358" s="8">
        <v>43621</v>
      </c>
      <c r="AE2358" s="84">
        <v>93</v>
      </c>
      <c r="AG2358" t="s">
        <v>593</v>
      </c>
      <c r="AH2358" s="8">
        <v>43621</v>
      </c>
      <c r="AI2358">
        <v>29</v>
      </c>
      <c r="AJ2358">
        <v>1</v>
      </c>
      <c r="AK2358" s="53">
        <v>0.74305555555555547</v>
      </c>
      <c r="AL2358" s="8">
        <v>43630</v>
      </c>
      <c r="AM2358" s="53">
        <v>0.94791666666666663</v>
      </c>
      <c r="AN2358" t="s">
        <v>2004</v>
      </c>
      <c r="AO2358">
        <v>3</v>
      </c>
      <c r="AP2358">
        <v>25</v>
      </c>
      <c r="AQ2358" s="8">
        <v>43630</v>
      </c>
      <c r="AR2358" s="53">
        <v>0.94791666666666663</v>
      </c>
    </row>
    <row r="2359" spans="1:49" x14ac:dyDescent="0.25">
      <c r="A2359">
        <v>1</v>
      </c>
      <c r="B2359" t="s">
        <v>293</v>
      </c>
      <c r="C2359" t="s">
        <v>201</v>
      </c>
      <c r="D2359">
        <v>11.407999999999999</v>
      </c>
      <c r="E2359" s="1" t="s">
        <v>1157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0.41133101851851855</v>
      </c>
      <c r="N2359" s="19">
        <v>2.3229159999999999E-2</v>
      </c>
      <c r="O2359">
        <v>11.308999999999999</v>
      </c>
      <c r="P2359" s="53">
        <v>0.53888888888888886</v>
      </c>
      <c r="Q2359" s="18">
        <v>0.49328703703703702</v>
      </c>
      <c r="R2359">
        <v>2.19163E-2</v>
      </c>
      <c r="S2359" s="74">
        <v>11.263999999999999</v>
      </c>
      <c r="T2359" s="53">
        <v>0.42569444444444443</v>
      </c>
      <c r="U2359" s="18">
        <v>0.37057870370370366</v>
      </c>
      <c r="V2359" s="19">
        <v>2.18E-2</v>
      </c>
      <c r="W2359" s="1" t="s">
        <v>624</v>
      </c>
      <c r="AB2359" t="s">
        <v>85</v>
      </c>
      <c r="AC2359" t="s">
        <v>1385</v>
      </c>
      <c r="AF2359" t="s">
        <v>161</v>
      </c>
    </row>
    <row r="2360" spans="1:49" x14ac:dyDescent="0.25">
      <c r="A2360">
        <v>2</v>
      </c>
      <c r="B2360" t="s">
        <v>293</v>
      </c>
      <c r="C2360" t="s">
        <v>201</v>
      </c>
      <c r="D2360">
        <v>7.5069999999999997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0.41207175925925926</v>
      </c>
      <c r="N2360">
        <v>0.53587410000000002</v>
      </c>
      <c r="O2360">
        <v>7.3630000000000004</v>
      </c>
      <c r="Q2360" s="18">
        <v>0.49432870370370369</v>
      </c>
      <c r="R2360">
        <v>0.63053919999999997</v>
      </c>
      <c r="S2360" s="74">
        <v>7.181</v>
      </c>
      <c r="U2360" s="18">
        <v>0.37140046296296297</v>
      </c>
      <c r="V2360">
        <v>0.3433349</v>
      </c>
      <c r="W2360" s="1" t="s">
        <v>624</v>
      </c>
      <c r="AB2360" t="s">
        <v>85</v>
      </c>
      <c r="AC2360" t="s">
        <v>1386</v>
      </c>
      <c r="AD2360" s="8">
        <v>43398</v>
      </c>
      <c r="AE2360" s="84">
        <v>33</v>
      </c>
      <c r="AF2360" t="s">
        <v>147</v>
      </c>
      <c r="AG2360" t="s">
        <v>956</v>
      </c>
      <c r="AH2360" s="8">
        <v>43398</v>
      </c>
      <c r="AI2360">
        <v>9</v>
      </c>
      <c r="AJ2360">
        <v>1</v>
      </c>
      <c r="AK2360" s="53">
        <v>0.68055555555555547</v>
      </c>
      <c r="AL2360" s="8">
        <v>43406</v>
      </c>
      <c r="AM2360" s="53">
        <v>0.83333333333333337</v>
      </c>
      <c r="AO2360">
        <v>6</v>
      </c>
      <c r="AP2360">
        <v>10</v>
      </c>
      <c r="AQ2360" s="8">
        <v>43406</v>
      </c>
      <c r="AR2360" s="53">
        <v>0.83333333333333337</v>
      </c>
      <c r="AS2360" s="8">
        <v>43430</v>
      </c>
      <c r="AT2360" s="53">
        <v>0.86111111111111116</v>
      </c>
      <c r="AV2360" s="8">
        <v>43430</v>
      </c>
      <c r="AW2360">
        <v>0</v>
      </c>
    </row>
    <row r="2361" spans="1:49" x14ac:dyDescent="0.25">
      <c r="A2361">
        <v>3</v>
      </c>
      <c r="B2361" t="s">
        <v>293</v>
      </c>
      <c r="C2361" t="s">
        <v>201</v>
      </c>
      <c r="D2361">
        <v>6.18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0.41293981481481484</v>
      </c>
      <c r="N2361">
        <v>0.43478600000000001</v>
      </c>
      <c r="O2361">
        <v>6.0510000000000002</v>
      </c>
      <c r="Q2361" s="18">
        <v>0.4952893518518518</v>
      </c>
      <c r="R2361">
        <v>0.42938530000000003</v>
      </c>
      <c r="W2361" s="1" t="s">
        <v>624</v>
      </c>
      <c r="AB2361" t="s">
        <v>86</v>
      </c>
      <c r="AC2361" t="s">
        <v>1387</v>
      </c>
      <c r="AF2361" t="s">
        <v>171</v>
      </c>
    </row>
    <row r="2362" spans="1:49" x14ac:dyDescent="0.25">
      <c r="A2362">
        <v>4</v>
      </c>
      <c r="B2362" t="s">
        <v>293</v>
      </c>
      <c r="C2362" t="s">
        <v>201</v>
      </c>
      <c r="D2362">
        <v>6.6109999999999998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0.41385416666666663</v>
      </c>
      <c r="N2362" s="19">
        <v>8.3050949999999998E-2</v>
      </c>
      <c r="O2362">
        <v>6.3959999999999999</v>
      </c>
      <c r="Q2362" s="18">
        <v>0.49613425925925925</v>
      </c>
      <c r="R2362" s="19">
        <v>5.906836E-2</v>
      </c>
      <c r="W2362" s="1" t="s">
        <v>624</v>
      </c>
      <c r="X2362" s="8">
        <v>43528</v>
      </c>
      <c r="AB2362" t="s">
        <v>86</v>
      </c>
      <c r="AC2362" t="s">
        <v>1388</v>
      </c>
      <c r="AD2362" s="8">
        <v>43600</v>
      </c>
      <c r="AE2362" s="84">
        <f>AD2362-X2362</f>
        <v>72</v>
      </c>
      <c r="AF2362" t="s">
        <v>161</v>
      </c>
      <c r="AG2362" t="s">
        <v>956</v>
      </c>
      <c r="AH2362" s="8">
        <v>43600</v>
      </c>
      <c r="AI2362">
        <v>30</v>
      </c>
      <c r="AJ2362">
        <v>2</v>
      </c>
      <c r="AK2362" s="53">
        <v>0.82500000000000007</v>
      </c>
      <c r="AL2362" s="8">
        <v>43609</v>
      </c>
      <c r="AM2362" s="53">
        <v>0.69791666666666663</v>
      </c>
      <c r="AV2362" s="8">
        <v>43609</v>
      </c>
      <c r="AW2362">
        <v>0</v>
      </c>
    </row>
    <row r="2363" spans="1:49" x14ac:dyDescent="0.25">
      <c r="A2363">
        <v>5</v>
      </c>
      <c r="B2363" t="s">
        <v>293</v>
      </c>
      <c r="C2363" t="s">
        <v>201</v>
      </c>
      <c r="D2363">
        <v>6.0709999999999997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0.4148148148148148</v>
      </c>
      <c r="N2363" s="19">
        <v>8.5522879999999996E-2</v>
      </c>
      <c r="O2363">
        <v>5.843</v>
      </c>
      <c r="Q2363" s="18">
        <v>0.49718749999999995</v>
      </c>
      <c r="R2363" s="19">
        <v>4.4809290000000002E-2</v>
      </c>
      <c r="S2363" s="74">
        <v>5.8120000000000003</v>
      </c>
      <c r="U2363" s="18">
        <v>0.37223379629629627</v>
      </c>
      <c r="V2363" s="19">
        <v>2.9700000000000001E-2</v>
      </c>
      <c r="W2363" s="1" t="s">
        <v>624</v>
      </c>
      <c r="AB2363" t="s">
        <v>85</v>
      </c>
      <c r="AC2363" t="s">
        <v>1389</v>
      </c>
      <c r="AF2363" t="s">
        <v>370</v>
      </c>
    </row>
    <row r="2364" spans="1:49" x14ac:dyDescent="0.25">
      <c r="A2364">
        <v>6</v>
      </c>
      <c r="B2364" t="s">
        <v>293</v>
      </c>
      <c r="C2364" t="s">
        <v>201</v>
      </c>
      <c r="D2364">
        <v>6.766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0.4155787037037037</v>
      </c>
      <c r="N2364">
        <v>0.59792679999999998</v>
      </c>
      <c r="O2364">
        <v>5.8150000000000004</v>
      </c>
      <c r="Q2364" s="18">
        <v>0.49811342592592589</v>
      </c>
      <c r="R2364">
        <v>0.6512945</v>
      </c>
      <c r="S2364" s="74">
        <v>5.4820000000000002</v>
      </c>
      <c r="U2364" s="18">
        <v>0.3730324074074074</v>
      </c>
      <c r="V2364">
        <v>0.48175760000000001</v>
      </c>
      <c r="W2364" s="1" t="s">
        <v>624</v>
      </c>
      <c r="AB2364" t="s">
        <v>85</v>
      </c>
      <c r="AC2364" t="s">
        <v>1390</v>
      </c>
      <c r="AD2364" s="8">
        <v>43393</v>
      </c>
      <c r="AE2364" s="84">
        <v>28</v>
      </c>
      <c r="AF2364" t="s">
        <v>160</v>
      </c>
      <c r="AG2364" t="s">
        <v>593</v>
      </c>
      <c r="AH2364" s="8">
        <v>43393</v>
      </c>
      <c r="AI2364">
        <v>14</v>
      </c>
      <c r="AJ2364">
        <v>6</v>
      </c>
      <c r="AK2364" s="53">
        <v>0.82638888888888884</v>
      </c>
      <c r="AL2364" s="8">
        <v>43398</v>
      </c>
      <c r="AM2364" s="53">
        <v>0.60416666666666663</v>
      </c>
      <c r="AV2364" s="8">
        <v>43398</v>
      </c>
      <c r="AW2364">
        <v>0</v>
      </c>
    </row>
    <row r="2365" spans="1:49" x14ac:dyDescent="0.25">
      <c r="A2365">
        <v>7</v>
      </c>
      <c r="B2365" t="s">
        <v>293</v>
      </c>
      <c r="C2365" t="s">
        <v>201</v>
      </c>
      <c r="D2365">
        <v>6.91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0.41648148148148145</v>
      </c>
      <c r="N2365" s="19">
        <v>3.622935E-2</v>
      </c>
      <c r="O2365">
        <v>6.8040000000000003</v>
      </c>
      <c r="Q2365" s="18">
        <v>0.49891203703703701</v>
      </c>
      <c r="R2365" s="19">
        <v>4.0708809999999998E-2</v>
      </c>
      <c r="S2365" s="74">
        <v>6.774</v>
      </c>
      <c r="U2365" s="18">
        <v>0.37395833333333334</v>
      </c>
      <c r="V2365" s="19">
        <v>2.46E-2</v>
      </c>
      <c r="W2365" s="1" t="s">
        <v>624</v>
      </c>
      <c r="AB2365" t="s">
        <v>85</v>
      </c>
      <c r="AC2365" t="s">
        <v>1391</v>
      </c>
      <c r="AD2365" s="8">
        <v>43444</v>
      </c>
      <c r="AE2365" s="83">
        <f>AD2365-I2365</f>
        <v>79</v>
      </c>
      <c r="AF2365" t="s">
        <v>134</v>
      </c>
      <c r="AG2365" t="s">
        <v>956</v>
      </c>
      <c r="AH2365" s="8">
        <v>43444</v>
      </c>
      <c r="AI2365">
        <v>27</v>
      </c>
      <c r="AJ2365">
        <v>1</v>
      </c>
      <c r="AK2365" s="53">
        <v>0.50347222222222221</v>
      </c>
      <c r="AL2365" s="8">
        <v>43448</v>
      </c>
      <c r="AM2365" s="53">
        <v>0.52083333333333337</v>
      </c>
      <c r="AV2365" s="8">
        <v>43448</v>
      </c>
      <c r="AW2365">
        <v>0</v>
      </c>
    </row>
    <row r="2366" spans="1:49" x14ac:dyDescent="0.25">
      <c r="A2366">
        <v>8</v>
      </c>
      <c r="B2366" t="s">
        <v>293</v>
      </c>
      <c r="C2366" t="s">
        <v>201</v>
      </c>
      <c r="D2366">
        <v>6.976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0.41728009259259258</v>
      </c>
      <c r="N2366" s="19">
        <v>8.0061679999999996E-2</v>
      </c>
      <c r="O2366">
        <v>6.9409999999999998</v>
      </c>
      <c r="Q2366" s="18">
        <v>0.49972222222222223</v>
      </c>
      <c r="R2366" s="19">
        <v>8.0176239999999996E-2</v>
      </c>
      <c r="W2366" s="1" t="s">
        <v>624</v>
      </c>
      <c r="AB2366" t="s">
        <v>84</v>
      </c>
      <c r="AC2366" t="s">
        <v>1392</v>
      </c>
    </row>
    <row r="2367" spans="1:49" x14ac:dyDescent="0.25">
      <c r="A2367">
        <v>9</v>
      </c>
      <c r="B2367" t="s">
        <v>293</v>
      </c>
      <c r="C2367" t="s">
        <v>201</v>
      </c>
      <c r="D2367">
        <v>10.78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0.41810185185185184</v>
      </c>
      <c r="N2367" s="19">
        <v>7.6686840000000006E-2</v>
      </c>
      <c r="O2367">
        <v>10.414999999999999</v>
      </c>
      <c r="Q2367" s="18">
        <v>0.50077546296296294</v>
      </c>
      <c r="R2367" s="19">
        <v>5.3114439999999999E-2</v>
      </c>
      <c r="S2367" s="74">
        <v>10.356999999999999</v>
      </c>
      <c r="U2367" s="18">
        <v>0.37467592592592597</v>
      </c>
      <c r="V2367" s="19">
        <v>4.9000000000000002E-2</v>
      </c>
      <c r="W2367" s="1" t="s">
        <v>624</v>
      </c>
      <c r="AB2367" t="s">
        <v>85</v>
      </c>
      <c r="AC2367" t="s">
        <v>1393</v>
      </c>
      <c r="AF2367" t="s">
        <v>140</v>
      </c>
    </row>
    <row r="2368" spans="1:49" x14ac:dyDescent="0.25">
      <c r="A2368">
        <v>10</v>
      </c>
      <c r="B2368" t="s">
        <v>293</v>
      </c>
      <c r="C2368" t="s">
        <v>201</v>
      </c>
      <c r="D2368">
        <v>7.3289999999999997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0.41887731481481483</v>
      </c>
      <c r="N2368">
        <v>6.1064599999999997E-2</v>
      </c>
      <c r="O2368">
        <v>7.2519999999999998</v>
      </c>
      <c r="Q2368" s="18">
        <v>0.50165509259259256</v>
      </c>
      <c r="R2368" s="19">
        <v>3.7531420000000003E-2</v>
      </c>
      <c r="W2368" s="1" t="s">
        <v>624</v>
      </c>
      <c r="X2368" s="8">
        <v>43531</v>
      </c>
      <c r="AB2368" t="s">
        <v>86</v>
      </c>
      <c r="AC2368" t="s">
        <v>1394</v>
      </c>
      <c r="AD2368" s="8">
        <v>43613</v>
      </c>
      <c r="AE2368" s="84">
        <f>AD2368-X2368</f>
        <v>82</v>
      </c>
      <c r="AF2368" t="s">
        <v>241</v>
      </c>
      <c r="AG2368" t="s">
        <v>956</v>
      </c>
    </row>
    <row r="2369" spans="1:49" x14ac:dyDescent="0.25">
      <c r="A2369">
        <v>11</v>
      </c>
      <c r="B2369" t="s">
        <v>293</v>
      </c>
      <c r="C2369" t="s">
        <v>201</v>
      </c>
      <c r="D2369">
        <v>7.157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0.41965277777777782</v>
      </c>
      <c r="N2369">
        <v>8.5753399999999994E-2</v>
      </c>
      <c r="O2369">
        <v>7.1180000000000003</v>
      </c>
      <c r="Q2369" s="18">
        <v>0.50258101851851855</v>
      </c>
      <c r="R2369" s="19">
        <v>6.8280969999999996E-2</v>
      </c>
      <c r="W2369" s="1" t="s">
        <v>624</v>
      </c>
      <c r="X2369" s="8">
        <v>43531</v>
      </c>
      <c r="AB2369" t="s">
        <v>86</v>
      </c>
      <c r="AC2369" t="s">
        <v>1395</v>
      </c>
      <c r="AD2369" s="8">
        <v>43598</v>
      </c>
      <c r="AE2369" s="84">
        <f>AD2369-X2369</f>
        <v>67</v>
      </c>
      <c r="AF2369" t="s">
        <v>149</v>
      </c>
      <c r="AG2369" t="s">
        <v>956</v>
      </c>
      <c r="AH2369" s="8">
        <v>43598</v>
      </c>
      <c r="AI2369">
        <v>9</v>
      </c>
      <c r="AJ2369">
        <v>2</v>
      </c>
      <c r="AK2369" s="53">
        <v>0.82291666666666663</v>
      </c>
      <c r="AL2369" s="8">
        <v>43607</v>
      </c>
      <c r="AM2369" s="53">
        <v>0.83680555555555547</v>
      </c>
      <c r="AO2369">
        <v>3</v>
      </c>
      <c r="AP2369">
        <v>13</v>
      </c>
      <c r="AQ2369" s="8">
        <v>43607</v>
      </c>
      <c r="AR2369" s="53">
        <v>0.83680555555555547</v>
      </c>
      <c r="AS2369" s="8">
        <v>43633</v>
      </c>
      <c r="AT2369" s="53">
        <v>0.84722222222222221</v>
      </c>
      <c r="AU2369" t="s">
        <v>1765</v>
      </c>
      <c r="AV2369" s="8">
        <v>43633</v>
      </c>
      <c r="AW2369">
        <v>1</v>
      </c>
    </row>
    <row r="2370" spans="1:49" x14ac:dyDescent="0.25">
      <c r="A2370">
        <v>12</v>
      </c>
      <c r="B2370" t="s">
        <v>293</v>
      </c>
      <c r="C2370" t="s">
        <v>201</v>
      </c>
      <c r="D2370">
        <v>6.3739999999999997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0.42042824074074076</v>
      </c>
      <c r="N2370" s="19">
        <v>7.069404E-2</v>
      </c>
      <c r="O2370">
        <v>6.3360000000000003</v>
      </c>
      <c r="Q2370" s="18">
        <v>0.50340277777777775</v>
      </c>
      <c r="R2370" s="19">
        <v>9.9113220000000002E-2</v>
      </c>
      <c r="S2370" s="74">
        <v>6.2990000000000004</v>
      </c>
      <c r="U2370" s="18">
        <v>0.37555555555555559</v>
      </c>
      <c r="V2370" s="19">
        <v>4.3999999999999997E-2</v>
      </c>
      <c r="W2370" s="1" t="s">
        <v>624</v>
      </c>
      <c r="AB2370" t="s">
        <v>85</v>
      </c>
      <c r="AC2370" t="s">
        <v>1396</v>
      </c>
      <c r="AF2370" t="s">
        <v>338</v>
      </c>
    </row>
    <row r="2371" spans="1:49" x14ac:dyDescent="0.25">
      <c r="A2371">
        <v>13</v>
      </c>
      <c r="B2371" t="s">
        <v>293</v>
      </c>
      <c r="C2371" t="s">
        <v>201</v>
      </c>
      <c r="D2371">
        <v>8.4870000000000001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0.42122685185185182</v>
      </c>
      <c r="N2371" s="19">
        <v>5.815828E-2</v>
      </c>
      <c r="O2371">
        <v>8.4390000000000001</v>
      </c>
      <c r="Q2371" s="18">
        <v>0.50422453703703707</v>
      </c>
      <c r="R2371" s="19">
        <v>7.8474569999999993E-2</v>
      </c>
      <c r="W2371" s="1" t="s">
        <v>624</v>
      </c>
      <c r="AB2371" t="s">
        <v>84</v>
      </c>
      <c r="AC2371" t="s">
        <v>1397</v>
      </c>
    </row>
    <row r="2372" spans="1:49" x14ac:dyDescent="0.25">
      <c r="A2372">
        <v>14</v>
      </c>
      <c r="B2372" t="s">
        <v>293</v>
      </c>
      <c r="C2372" t="s">
        <v>201</v>
      </c>
      <c r="D2372">
        <v>5.8159999999999998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0.42194444444444446</v>
      </c>
      <c r="N2372">
        <v>0.1226351</v>
      </c>
      <c r="O2372">
        <v>5.7</v>
      </c>
      <c r="Q2372" s="18">
        <v>0.50506944444444446</v>
      </c>
      <c r="R2372">
        <v>0.1331628</v>
      </c>
      <c r="S2372" s="74">
        <v>5.63</v>
      </c>
      <c r="U2372" s="18">
        <v>0.37636574074074075</v>
      </c>
      <c r="V2372" s="19">
        <v>6.3500000000000001E-2</v>
      </c>
      <c r="W2372" s="1" t="s">
        <v>624</v>
      </c>
      <c r="AB2372" t="s">
        <v>85</v>
      </c>
      <c r="AC2372" t="s">
        <v>1398</v>
      </c>
      <c r="AF2372" t="s">
        <v>304</v>
      </c>
    </row>
    <row r="2373" spans="1:49" x14ac:dyDescent="0.25">
      <c r="A2373">
        <v>15</v>
      </c>
      <c r="B2373" t="s">
        <v>293</v>
      </c>
      <c r="C2373" t="s">
        <v>201</v>
      </c>
      <c r="D2373">
        <v>11.185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0.42283564814814811</v>
      </c>
      <c r="N2373">
        <v>0.1157112</v>
      </c>
      <c r="O2373">
        <v>10.724</v>
      </c>
      <c r="Q2373" s="18">
        <v>0.50596064814814812</v>
      </c>
      <c r="R2373" s="19">
        <v>5.5064910000000002E-2</v>
      </c>
      <c r="W2373" s="1" t="s">
        <v>624</v>
      </c>
      <c r="X2373" s="8">
        <v>43531</v>
      </c>
      <c r="AB2373" t="s">
        <v>86</v>
      </c>
      <c r="AC2373" t="s">
        <v>1399</v>
      </c>
      <c r="AD2373" s="8">
        <v>43580</v>
      </c>
      <c r="AE2373" s="84">
        <f>AD2373-X2373</f>
        <v>49</v>
      </c>
      <c r="AF2373" t="s">
        <v>240</v>
      </c>
      <c r="AG2373" t="s">
        <v>956</v>
      </c>
      <c r="AH2373" s="8">
        <v>43580</v>
      </c>
      <c r="AI2373">
        <v>4</v>
      </c>
      <c r="AJ2373">
        <v>2</v>
      </c>
      <c r="AK2373" s="53">
        <v>0.82986111111111116</v>
      </c>
      <c r="AL2373" s="8">
        <v>43592</v>
      </c>
      <c r="AM2373" s="53">
        <v>0.8125</v>
      </c>
      <c r="AN2373" t="s">
        <v>1940</v>
      </c>
    </row>
    <row r="2374" spans="1:49" x14ac:dyDescent="0.25">
      <c r="A2374">
        <v>16</v>
      </c>
      <c r="B2374" t="s">
        <v>293</v>
      </c>
      <c r="C2374" t="s">
        <v>201</v>
      </c>
      <c r="D2374">
        <v>7.8390000000000004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0.42358796296296292</v>
      </c>
      <c r="N2374">
        <v>0.10389370000000001</v>
      </c>
      <c r="O2374">
        <v>7.4720000000000004</v>
      </c>
      <c r="Q2374" s="18">
        <v>0.50688657407407411</v>
      </c>
      <c r="R2374" s="19">
        <v>8.1112649999999994E-2</v>
      </c>
      <c r="S2374" s="74">
        <v>7.4359999999999999</v>
      </c>
      <c r="U2374" s="18">
        <v>0.37730324074074079</v>
      </c>
      <c r="V2374" s="19">
        <v>2.7400000000000001E-2</v>
      </c>
      <c r="W2374" s="1" t="s">
        <v>624</v>
      </c>
      <c r="AB2374" t="s">
        <v>85</v>
      </c>
      <c r="AC2374" t="s">
        <v>1400</v>
      </c>
      <c r="AF2374" t="s">
        <v>246</v>
      </c>
    </row>
    <row r="2375" spans="1:49" x14ac:dyDescent="0.25">
      <c r="A2375">
        <v>17</v>
      </c>
      <c r="B2375" t="s">
        <v>293</v>
      </c>
      <c r="C2375" t="s">
        <v>201</v>
      </c>
      <c r="D2375">
        <v>7.9489999999999998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0.42464120370370373</v>
      </c>
      <c r="N2375">
        <v>0.45109759999999999</v>
      </c>
      <c r="O2375">
        <v>6.6520000000000001</v>
      </c>
      <c r="Q2375" s="18">
        <v>0.50784722222222223</v>
      </c>
      <c r="R2375">
        <v>0.68922209999999995</v>
      </c>
      <c r="W2375" s="1" t="s">
        <v>624</v>
      </c>
      <c r="X2375" s="8">
        <v>43531</v>
      </c>
      <c r="AB2375" t="s">
        <v>86</v>
      </c>
      <c r="AC2375" t="s">
        <v>1401</v>
      </c>
      <c r="AD2375" s="8">
        <v>43554</v>
      </c>
      <c r="AE2375" s="84">
        <f>AD2375-X2375</f>
        <v>23</v>
      </c>
      <c r="AF2375" t="s">
        <v>165</v>
      </c>
      <c r="AG2375" t="s">
        <v>593</v>
      </c>
      <c r="AH2375" s="8">
        <v>43554</v>
      </c>
      <c r="AI2375">
        <v>16</v>
      </c>
      <c r="AJ2375">
        <v>2</v>
      </c>
      <c r="AK2375" s="53">
        <v>0.68402777777777779</v>
      </c>
      <c r="AL2375" s="8">
        <v>43563</v>
      </c>
      <c r="AM2375" s="53">
        <v>0.83333333333333337</v>
      </c>
      <c r="AU2375" t="s">
        <v>1854</v>
      </c>
      <c r="AV2375" s="8">
        <v>43563</v>
      </c>
      <c r="AW2375">
        <v>0</v>
      </c>
    </row>
    <row r="2376" spans="1:49" x14ac:dyDescent="0.25">
      <c r="A2376">
        <v>18</v>
      </c>
      <c r="B2376" t="s">
        <v>293</v>
      </c>
      <c r="C2376" t="s">
        <v>201</v>
      </c>
      <c r="D2376">
        <v>6.9710000000000001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0.42594907407407406</v>
      </c>
      <c r="N2376" s="19">
        <v>6.9646410000000006E-2</v>
      </c>
      <c r="O2376">
        <v>6.907</v>
      </c>
      <c r="Q2376" s="18">
        <v>0.5087962962962963</v>
      </c>
      <c r="R2376" s="19">
        <v>7.6417550000000001E-2</v>
      </c>
      <c r="W2376" s="1" t="s">
        <v>624</v>
      </c>
      <c r="AB2376" t="s">
        <v>84</v>
      </c>
      <c r="AC2376" t="s">
        <v>1402</v>
      </c>
    </row>
    <row r="2377" spans="1:49" x14ac:dyDescent="0.25">
      <c r="A2377">
        <v>19</v>
      </c>
      <c r="B2377" t="s">
        <v>293</v>
      </c>
      <c r="C2377" t="s">
        <v>201</v>
      </c>
      <c r="D2377">
        <v>6.5839999999999996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0.42671296296296296</v>
      </c>
      <c r="N2377">
        <v>7.4313299999999999E-2</v>
      </c>
      <c r="O2377">
        <v>6.4349999999999996</v>
      </c>
      <c r="Q2377" s="18">
        <v>0.50989583333333333</v>
      </c>
      <c r="R2377" s="19">
        <v>4.7041840000000001E-2</v>
      </c>
      <c r="W2377" s="1" t="s">
        <v>624</v>
      </c>
      <c r="AB2377" t="s">
        <v>84</v>
      </c>
      <c r="AC2377" t="s">
        <v>1403</v>
      </c>
    </row>
    <row r="2378" spans="1:49" x14ac:dyDescent="0.25">
      <c r="A2378">
        <v>20</v>
      </c>
      <c r="B2378" t="s">
        <v>293</v>
      </c>
      <c r="C2378" t="s">
        <v>201</v>
      </c>
      <c r="D2378">
        <v>6.3109999999999999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0.42745370370370367</v>
      </c>
      <c r="N2378" s="19">
        <v>6.2900739999999997E-2</v>
      </c>
      <c r="O2378">
        <v>6.2779999999999996</v>
      </c>
      <c r="Q2378" s="18">
        <v>0.51091435185185186</v>
      </c>
      <c r="R2378" s="19">
        <v>4.6880539999999998E-2</v>
      </c>
      <c r="W2378" s="1" t="s">
        <v>624</v>
      </c>
      <c r="AB2378" t="s">
        <v>84</v>
      </c>
      <c r="AC2378" t="s">
        <v>1404</v>
      </c>
    </row>
    <row r="2379" spans="1:49" x14ac:dyDescent="0.25">
      <c r="A2379">
        <v>21</v>
      </c>
      <c r="B2379" t="s">
        <v>293</v>
      </c>
      <c r="C2379" t="s">
        <v>201</v>
      </c>
      <c r="D2379">
        <v>9.65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0.42822916666666666</v>
      </c>
      <c r="N2379" s="19">
        <v>6.605809E-2</v>
      </c>
      <c r="O2379">
        <v>9.5839999999999996</v>
      </c>
      <c r="Q2379" s="18">
        <v>0.5118287037037037</v>
      </c>
      <c r="R2379" s="19">
        <v>7.4440160000000005E-2</v>
      </c>
      <c r="W2379" s="1" t="s">
        <v>624</v>
      </c>
      <c r="X2379" s="8">
        <v>43531</v>
      </c>
      <c r="AB2379" t="s">
        <v>86</v>
      </c>
      <c r="AC2379" t="s">
        <v>1405</v>
      </c>
      <c r="AD2379" s="8">
        <v>43611</v>
      </c>
      <c r="AE2379" s="84">
        <v>80</v>
      </c>
      <c r="AF2379" t="s">
        <v>301</v>
      </c>
      <c r="AG2379" t="s">
        <v>956</v>
      </c>
      <c r="AH2379" s="8">
        <v>43611</v>
      </c>
      <c r="AI2379">
        <v>8</v>
      </c>
      <c r="AJ2379">
        <v>2</v>
      </c>
      <c r="AK2379" s="53">
        <v>0.94791666666666663</v>
      </c>
      <c r="AL2379" s="8">
        <v>43619</v>
      </c>
      <c r="AM2379" s="53">
        <v>0.84027777777777779</v>
      </c>
      <c r="AO2379">
        <v>3</v>
      </c>
      <c r="AP2379">
        <v>23</v>
      </c>
      <c r="AQ2379" s="8">
        <v>43619</v>
      </c>
      <c r="AR2379" s="53">
        <v>0.84027777777777779</v>
      </c>
      <c r="AU2379" t="s">
        <v>2021</v>
      </c>
    </row>
    <row r="2380" spans="1:49" x14ac:dyDescent="0.25">
      <c r="A2380">
        <v>22</v>
      </c>
      <c r="B2380" t="s">
        <v>293</v>
      </c>
      <c r="C2380" t="s">
        <v>201</v>
      </c>
      <c r="D2380">
        <v>7.0339999999999998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0.42896990740740737</v>
      </c>
      <c r="N2380">
        <v>4.0987799999999998E-2</v>
      </c>
      <c r="O2380">
        <v>6.9749999999999996</v>
      </c>
      <c r="Q2380" s="18">
        <v>0.51263888888888887</v>
      </c>
      <c r="R2380" s="19">
        <v>3.485423E-2</v>
      </c>
      <c r="S2380" s="74">
        <v>6.9420000000000002</v>
      </c>
      <c r="U2380" s="18">
        <v>0.37819444444444444</v>
      </c>
      <c r="V2380" s="19">
        <v>2.24E-2</v>
      </c>
      <c r="W2380" s="1" t="s">
        <v>624</v>
      </c>
      <c r="AB2380" t="s">
        <v>85</v>
      </c>
      <c r="AC2380" t="s">
        <v>1406</v>
      </c>
      <c r="AF2380" t="s">
        <v>128</v>
      </c>
    </row>
    <row r="2381" spans="1:49" x14ac:dyDescent="0.25">
      <c r="A2381">
        <v>23</v>
      </c>
      <c r="B2381" t="s">
        <v>293</v>
      </c>
      <c r="C2381" t="s">
        <v>201</v>
      </c>
      <c r="D2381">
        <v>8.2750000000000004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0.42978009259259259</v>
      </c>
      <c r="N2381">
        <v>0.66297980000000001</v>
      </c>
      <c r="O2381">
        <v>7.1159999999999997</v>
      </c>
      <c r="Q2381" s="18">
        <v>0.51342592592592595</v>
      </c>
      <c r="R2381">
        <v>0.22580700000000001</v>
      </c>
      <c r="W2381" s="1" t="s">
        <v>624</v>
      </c>
      <c r="X2381" s="8">
        <v>43531</v>
      </c>
      <c r="AB2381" t="s">
        <v>86</v>
      </c>
      <c r="AC2381" t="s">
        <v>1407</v>
      </c>
      <c r="AD2381" s="8">
        <v>43636</v>
      </c>
      <c r="AE2381" s="84">
        <f>AD2381-X2381</f>
        <v>105</v>
      </c>
      <c r="AF2381" t="s">
        <v>131</v>
      </c>
      <c r="AG2381" t="s">
        <v>593</v>
      </c>
    </row>
    <row r="2382" spans="1:49" x14ac:dyDescent="0.25">
      <c r="A2382">
        <v>24</v>
      </c>
      <c r="B2382" t="s">
        <v>293</v>
      </c>
      <c r="C2382" t="s">
        <v>201</v>
      </c>
      <c r="D2382">
        <v>5.1680000000000001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0.43076388888888889</v>
      </c>
      <c r="N2382">
        <v>0.52085939999999997</v>
      </c>
      <c r="O2382">
        <v>4.5730000000000004</v>
      </c>
      <c r="Q2382" s="18">
        <v>0.51424768518518515</v>
      </c>
      <c r="R2382">
        <v>0.24373359999999999</v>
      </c>
      <c r="W2382" s="1" t="s">
        <v>624</v>
      </c>
      <c r="X2382" s="8">
        <v>43531</v>
      </c>
      <c r="AB2382" t="s">
        <v>86</v>
      </c>
      <c r="AC2382" t="s">
        <v>1408</v>
      </c>
      <c r="AD2382" s="8">
        <v>43622</v>
      </c>
      <c r="AE2382" s="84">
        <f>AD2382-X2382</f>
        <v>91</v>
      </c>
      <c r="AF2382" t="s">
        <v>239</v>
      </c>
      <c r="AG2382" t="s">
        <v>593</v>
      </c>
      <c r="AH2382" s="8">
        <v>43622</v>
      </c>
      <c r="AI2382">
        <v>3</v>
      </c>
      <c r="AJ2382">
        <v>2</v>
      </c>
      <c r="AK2382" s="53">
        <v>0.82847222222222217</v>
      </c>
      <c r="AL2382" s="8">
        <v>43624</v>
      </c>
      <c r="AM2382" s="53">
        <v>0.60416666666666663</v>
      </c>
      <c r="AV2382" s="8">
        <v>43624</v>
      </c>
      <c r="AW2382">
        <v>0</v>
      </c>
    </row>
    <row r="2383" spans="1:49" x14ac:dyDescent="0.25">
      <c r="A2383">
        <v>25</v>
      </c>
      <c r="B2383" t="s">
        <v>293</v>
      </c>
      <c r="C2383" t="s">
        <v>201</v>
      </c>
      <c r="D2383">
        <v>6.1059999999999999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0.43163194444444447</v>
      </c>
      <c r="N2383" s="19">
        <v>4.2198260000000001E-2</v>
      </c>
      <c r="O2383">
        <v>6.0759999999999996</v>
      </c>
      <c r="Q2383" s="18">
        <v>0.51527777777777783</v>
      </c>
      <c r="R2383" s="19">
        <v>3.7627529999999999E-2</v>
      </c>
      <c r="W2383" s="1" t="s">
        <v>624</v>
      </c>
      <c r="X2383" s="8">
        <v>43531</v>
      </c>
      <c r="AB2383" t="s">
        <v>86</v>
      </c>
      <c r="AC2383" t="s">
        <v>1409</v>
      </c>
      <c r="AD2383" s="8">
        <v>43603</v>
      </c>
      <c r="AE2383" s="84">
        <f>AD2383-X2383</f>
        <v>72</v>
      </c>
      <c r="AF2383" t="s">
        <v>130</v>
      </c>
      <c r="AG2383" t="s">
        <v>956</v>
      </c>
      <c r="AH2383" s="8">
        <v>43605</v>
      </c>
      <c r="AI2383">
        <v>17</v>
      </c>
      <c r="AJ2383">
        <v>2</v>
      </c>
      <c r="AK2383" s="53">
        <v>0.97222222222222221</v>
      </c>
      <c r="AL2383" s="8">
        <v>43614</v>
      </c>
      <c r="AM2383" s="53">
        <v>0.83333333333333337</v>
      </c>
      <c r="AO2383">
        <v>3</v>
      </c>
      <c r="AP2383">
        <v>17</v>
      </c>
      <c r="AQ2383" s="8">
        <v>43614</v>
      </c>
      <c r="AR2383" s="53">
        <v>0.83333333333333337</v>
      </c>
    </row>
    <row r="2384" spans="1:49" x14ac:dyDescent="0.25">
      <c r="A2384">
        <v>26</v>
      </c>
      <c r="B2384" t="s">
        <v>293</v>
      </c>
      <c r="C2384" t="s">
        <v>201</v>
      </c>
      <c r="D2384">
        <v>10.843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0.43238425925925927</v>
      </c>
      <c r="N2384">
        <v>0.14534330000000001</v>
      </c>
      <c r="O2384">
        <v>10.154999999999999</v>
      </c>
      <c r="Q2384" s="18">
        <v>0.51613425925925926</v>
      </c>
      <c r="R2384">
        <v>6.6385600000000003E-2</v>
      </c>
      <c r="S2384" s="74">
        <v>10.103999999999999</v>
      </c>
      <c r="U2384" s="18">
        <v>0.37896990740740738</v>
      </c>
      <c r="V2384" s="19">
        <v>5.96E-2</v>
      </c>
      <c r="W2384" s="1" t="s">
        <v>624</v>
      </c>
      <c r="AB2384" t="s">
        <v>85</v>
      </c>
      <c r="AC2384" t="s">
        <v>1410</v>
      </c>
      <c r="AD2384" s="8">
        <v>43433</v>
      </c>
      <c r="AE2384" s="83">
        <f>AD2384-I2384</f>
        <v>68</v>
      </c>
      <c r="AF2384" t="s">
        <v>153</v>
      </c>
      <c r="AG2384" t="s">
        <v>956</v>
      </c>
      <c r="AH2384" s="8">
        <v>43433</v>
      </c>
      <c r="AI2384">
        <v>1</v>
      </c>
      <c r="AJ2384">
        <v>1</v>
      </c>
      <c r="AK2384" s="53">
        <v>0.55763888888888891</v>
      </c>
      <c r="AL2384" s="8">
        <v>43439</v>
      </c>
      <c r="AM2384" s="53">
        <v>0.4513888888888889</v>
      </c>
      <c r="AV2384" s="8">
        <v>43439</v>
      </c>
      <c r="AW2384">
        <v>0</v>
      </c>
    </row>
    <row r="2385" spans="1:49" x14ac:dyDescent="0.25">
      <c r="A2385">
        <v>27</v>
      </c>
      <c r="B2385" t="s">
        <v>293</v>
      </c>
      <c r="C2385" t="s">
        <v>201</v>
      </c>
      <c r="D2385">
        <v>10.574999999999999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0.43341435185185184</v>
      </c>
      <c r="N2385" s="19">
        <v>6.2248919999999999E-2</v>
      </c>
      <c r="O2385">
        <v>10.289</v>
      </c>
      <c r="Q2385" s="18">
        <v>0.51716435185185183</v>
      </c>
      <c r="R2385" s="19">
        <v>8.9672020000000005E-2</v>
      </c>
      <c r="S2385" s="74">
        <v>10.238</v>
      </c>
      <c r="U2385" s="18">
        <v>0.37979166666666669</v>
      </c>
      <c r="V2385" s="19">
        <v>3.0800000000000001E-2</v>
      </c>
      <c r="W2385" s="1" t="s">
        <v>624</v>
      </c>
      <c r="AB2385" t="s">
        <v>85</v>
      </c>
      <c r="AC2385" t="s">
        <v>1411</v>
      </c>
      <c r="AF2385" t="s">
        <v>164</v>
      </c>
    </row>
    <row r="2386" spans="1:49" x14ac:dyDescent="0.25">
      <c r="A2386">
        <v>28</v>
      </c>
      <c r="B2386" t="s">
        <v>293</v>
      </c>
      <c r="C2386" t="s">
        <v>201</v>
      </c>
      <c r="D2386">
        <v>6.9980000000000002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0.43421296296296297</v>
      </c>
      <c r="N2386" s="19">
        <v>8.0930340000000003E-2</v>
      </c>
      <c r="O2386">
        <v>6.87</v>
      </c>
      <c r="Q2386" s="18">
        <v>0.51804398148148145</v>
      </c>
      <c r="R2386" s="19">
        <v>4.5553620000000003E-2</v>
      </c>
      <c r="W2386" s="1" t="s">
        <v>624</v>
      </c>
      <c r="X2386" s="8">
        <v>43531</v>
      </c>
      <c r="AB2386" t="s">
        <v>86</v>
      </c>
      <c r="AC2386" t="s">
        <v>1412</v>
      </c>
      <c r="AD2386" s="8">
        <v>43581</v>
      </c>
      <c r="AE2386" s="84">
        <v>50</v>
      </c>
      <c r="AF2386" t="s">
        <v>121</v>
      </c>
      <c r="AG2386" t="s">
        <v>956</v>
      </c>
      <c r="AH2386" s="8">
        <v>43581</v>
      </c>
      <c r="AI2386">
        <v>8</v>
      </c>
      <c r="AJ2386">
        <v>1</v>
      </c>
      <c r="AK2386" s="53">
        <v>0.46875</v>
      </c>
      <c r="AL2386" s="8">
        <v>43592</v>
      </c>
      <c r="AM2386" s="53">
        <v>0.8125</v>
      </c>
      <c r="AN2386" t="s">
        <v>1941</v>
      </c>
      <c r="AO2386">
        <v>7</v>
      </c>
      <c r="AP2386">
        <v>3</v>
      </c>
      <c r="AQ2386" s="8">
        <v>43592</v>
      </c>
      <c r="AR2386" s="53">
        <v>0.83333333333333337</v>
      </c>
      <c r="AS2386" s="8">
        <v>43619</v>
      </c>
      <c r="AT2386" s="53">
        <v>0.84027777777777779</v>
      </c>
      <c r="AU2386" t="s">
        <v>1765</v>
      </c>
      <c r="AV2386" s="8">
        <v>43619</v>
      </c>
      <c r="AW2386">
        <v>1</v>
      </c>
    </row>
    <row r="2387" spans="1:49" x14ac:dyDescent="0.25">
      <c r="A2387">
        <v>29</v>
      </c>
      <c r="B2387" t="s">
        <v>293</v>
      </c>
      <c r="C2387" t="s">
        <v>201</v>
      </c>
      <c r="D2387">
        <v>8.1739999999999995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0.43516203703703704</v>
      </c>
      <c r="N2387">
        <v>0.73069050000000002</v>
      </c>
      <c r="O2387">
        <v>7.9459999999999997</v>
      </c>
      <c r="Q2387" s="18">
        <v>0.51905092592592594</v>
      </c>
      <c r="R2387">
        <v>0.80027839999999995</v>
      </c>
      <c r="W2387" s="1" t="s">
        <v>624</v>
      </c>
      <c r="AB2387" t="s">
        <v>84</v>
      </c>
      <c r="AC2387" t="s">
        <v>1413</v>
      </c>
    </row>
    <row r="2388" spans="1:49" x14ac:dyDescent="0.25">
      <c r="A2388">
        <v>30</v>
      </c>
      <c r="B2388" t="s">
        <v>293</v>
      </c>
      <c r="C2388" t="s">
        <v>201</v>
      </c>
      <c r="D2388">
        <v>9.3689999999999998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0.43599537037037034</v>
      </c>
      <c r="N2388" s="19">
        <v>7.9337619999999998E-2</v>
      </c>
      <c r="O2388">
        <v>9.2210000000000001</v>
      </c>
      <c r="Q2388" s="18">
        <v>0.51996527777777779</v>
      </c>
      <c r="R2388" s="19">
        <v>5.1355249999999998E-2</v>
      </c>
      <c r="S2388" s="74">
        <v>9.1820000000000004</v>
      </c>
      <c r="U2388" s="18">
        <v>0.3805439814814815</v>
      </c>
      <c r="V2388" s="19">
        <v>3.0499999999999999E-2</v>
      </c>
      <c r="W2388" s="1" t="s">
        <v>624</v>
      </c>
      <c r="AB2388" t="s">
        <v>85</v>
      </c>
      <c r="AC2388" t="s">
        <v>1414</v>
      </c>
      <c r="AF2388" t="s">
        <v>239</v>
      </c>
    </row>
    <row r="2389" spans="1:49" x14ac:dyDescent="0.25">
      <c r="A2389">
        <v>31</v>
      </c>
      <c r="B2389" t="s">
        <v>293</v>
      </c>
      <c r="C2389" t="s">
        <v>201</v>
      </c>
      <c r="D2389">
        <v>7.4640000000000004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0.43699074074074074</v>
      </c>
      <c r="N2389" s="19">
        <v>8.1960560000000002E-2</v>
      </c>
      <c r="O2389">
        <v>7.3109999999999999</v>
      </c>
      <c r="Q2389" s="18">
        <v>0.52106481481481481</v>
      </c>
      <c r="R2389" s="19">
        <v>5.289017E-2</v>
      </c>
      <c r="S2389" s="74">
        <v>7.2060000000000004</v>
      </c>
      <c r="U2389" s="18">
        <v>0.38138888888888883</v>
      </c>
      <c r="V2389" s="19">
        <v>2.9899999999999999E-2</v>
      </c>
      <c r="W2389" s="1" t="s">
        <v>624</v>
      </c>
      <c r="AB2389" t="s">
        <v>85</v>
      </c>
      <c r="AC2389" t="s">
        <v>1415</v>
      </c>
      <c r="AF2389" t="s">
        <v>123</v>
      </c>
    </row>
    <row r="2390" spans="1:49" x14ac:dyDescent="0.25">
      <c r="A2390">
        <v>32</v>
      </c>
      <c r="B2390" t="s">
        <v>293</v>
      </c>
      <c r="C2390" t="s">
        <v>201</v>
      </c>
      <c r="D2390">
        <v>5.7590000000000003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0.43799768518518517</v>
      </c>
      <c r="N2390">
        <v>0.76727319999999999</v>
      </c>
      <c r="O2390">
        <v>5.2320000000000002</v>
      </c>
      <c r="Q2390" s="18">
        <v>0.52210648148148142</v>
      </c>
      <c r="R2390">
        <v>0.68104710000000002</v>
      </c>
      <c r="S2390" s="74">
        <v>4.923</v>
      </c>
      <c r="U2390" s="18">
        <v>0.38216435185185182</v>
      </c>
      <c r="V2390">
        <v>0.2352949</v>
      </c>
      <c r="W2390" s="1" t="s">
        <v>624</v>
      </c>
      <c r="AB2390" t="s">
        <v>85</v>
      </c>
      <c r="AC2390" t="s">
        <v>1416</v>
      </c>
      <c r="AF2390" t="s">
        <v>238</v>
      </c>
    </row>
    <row r="2391" spans="1:49" x14ac:dyDescent="0.25">
      <c r="A2391">
        <v>33</v>
      </c>
      <c r="B2391" t="s">
        <v>293</v>
      </c>
      <c r="C2391" t="s">
        <v>201</v>
      </c>
      <c r="D2391">
        <v>6.8769999999999998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7000</v>
      </c>
      <c r="M2391" s="18">
        <v>0.43890046296296298</v>
      </c>
      <c r="N2391">
        <v>0.70012470000000004</v>
      </c>
      <c r="O2391">
        <v>5.5389999999999997</v>
      </c>
      <c r="Q2391" s="18">
        <v>0.52296296296296296</v>
      </c>
      <c r="R2391">
        <v>0.80132700000000001</v>
      </c>
      <c r="S2391" s="74">
        <v>5.2210000000000001</v>
      </c>
      <c r="U2391" s="18">
        <v>0.3830439814814815</v>
      </c>
      <c r="V2391">
        <v>0.4411408</v>
      </c>
      <c r="W2391" s="1" t="s">
        <v>624</v>
      </c>
      <c r="AB2391" t="s">
        <v>85</v>
      </c>
      <c r="AC2391" t="s">
        <v>1417</v>
      </c>
      <c r="AD2391" s="8">
        <v>43394</v>
      </c>
      <c r="AE2391" s="84">
        <v>29</v>
      </c>
      <c r="AF2391" t="s">
        <v>249</v>
      </c>
      <c r="AG2391" t="s">
        <v>593</v>
      </c>
      <c r="AH2391" s="8">
        <v>43394</v>
      </c>
      <c r="AI2391">
        <v>29</v>
      </c>
      <c r="AJ2391">
        <v>6</v>
      </c>
      <c r="AK2391" s="53">
        <v>0.82638888888888884</v>
      </c>
      <c r="AL2391" s="8">
        <v>43400</v>
      </c>
      <c r="AM2391" s="53">
        <v>0</v>
      </c>
      <c r="AN2391" t="s">
        <v>1750</v>
      </c>
      <c r="AO2391">
        <v>6</v>
      </c>
      <c r="AP2391">
        <v>29</v>
      </c>
      <c r="AQ2391" s="8">
        <v>43400</v>
      </c>
      <c r="AR2391" s="53">
        <v>0</v>
      </c>
      <c r="AS2391" s="8">
        <v>43402</v>
      </c>
      <c r="AT2391" s="53">
        <v>0.83333333333333337</v>
      </c>
      <c r="AV2391" s="8">
        <v>43402</v>
      </c>
      <c r="AW2391">
        <v>0</v>
      </c>
    </row>
    <row r="2392" spans="1:49" x14ac:dyDescent="0.25">
      <c r="A2392">
        <v>34</v>
      </c>
      <c r="B2392" t="s">
        <v>293</v>
      </c>
      <c r="C2392" t="s">
        <v>201</v>
      </c>
      <c r="D2392">
        <v>7.7270000000000003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7000</v>
      </c>
      <c r="M2392" s="18">
        <v>0.4397685185185185</v>
      </c>
      <c r="N2392">
        <v>0.10951</v>
      </c>
      <c r="O2392">
        <v>7.2690000000000001</v>
      </c>
      <c r="Q2392" s="18">
        <v>0.52392361111111108</v>
      </c>
      <c r="R2392" s="19">
        <v>7.2881829999999995E-2</v>
      </c>
      <c r="W2392" s="1" t="s">
        <v>624</v>
      </c>
      <c r="AB2392" t="s">
        <v>84</v>
      </c>
      <c r="AC2392" t="s">
        <v>1418</v>
      </c>
    </row>
    <row r="2393" spans="1:49" x14ac:dyDescent="0.25">
      <c r="A2393">
        <v>35</v>
      </c>
      <c r="B2393" t="s">
        <v>293</v>
      </c>
      <c r="C2393" t="s">
        <v>201</v>
      </c>
      <c r="D2393">
        <v>5.7720000000000002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7000</v>
      </c>
      <c r="M2393" s="18">
        <v>0.4407638888888889</v>
      </c>
      <c r="N2393" s="19">
        <v>8.0564179999999999E-2</v>
      </c>
      <c r="O2393">
        <v>5.6760000000000002</v>
      </c>
      <c r="Q2393" s="18">
        <v>0.52495370370370364</v>
      </c>
      <c r="R2393" s="19">
        <v>7.6225710000000002E-2</v>
      </c>
      <c r="W2393" s="1" t="s">
        <v>624</v>
      </c>
      <c r="X2393" s="8">
        <v>43531</v>
      </c>
      <c r="AB2393" t="s">
        <v>86</v>
      </c>
      <c r="AC2393" t="s">
        <v>1419</v>
      </c>
      <c r="AD2393" s="8">
        <v>43603</v>
      </c>
      <c r="AE2393" s="84">
        <v>72</v>
      </c>
      <c r="AF2393" t="s">
        <v>303</v>
      </c>
      <c r="AG2393" t="s">
        <v>956</v>
      </c>
      <c r="AH2393" s="8">
        <v>43605</v>
      </c>
      <c r="AI2393">
        <v>1</v>
      </c>
      <c r="AJ2393">
        <v>2</v>
      </c>
      <c r="AK2393" s="53">
        <v>0.97222222222222221</v>
      </c>
      <c r="AL2393" s="8">
        <v>43614</v>
      </c>
      <c r="AM2393" s="53">
        <v>0.83333333333333337</v>
      </c>
      <c r="AO2393">
        <v>5</v>
      </c>
      <c r="AP2393">
        <v>15</v>
      </c>
      <c r="AQ2393" s="8">
        <v>43614</v>
      </c>
      <c r="AR2393" s="53">
        <v>0.83333333333333337</v>
      </c>
    </row>
    <row r="2394" spans="1:49" x14ac:dyDescent="0.25">
      <c r="A2394">
        <v>36</v>
      </c>
      <c r="B2394" t="s">
        <v>293</v>
      </c>
      <c r="C2394" t="s">
        <v>201</v>
      </c>
      <c r="D2394">
        <v>6.8470000000000004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7000</v>
      </c>
      <c r="M2394" s="18">
        <v>0.44158564814814816</v>
      </c>
      <c r="N2394" s="19">
        <v>5.4977239999999997E-2</v>
      </c>
      <c r="O2394">
        <v>6.6180000000000003</v>
      </c>
      <c r="Q2394" s="18">
        <v>0.52572916666666669</v>
      </c>
      <c r="R2394" s="19">
        <v>7.8593869999999996E-2</v>
      </c>
      <c r="W2394" s="1" t="s">
        <v>624</v>
      </c>
      <c r="X2394" s="8">
        <v>43531</v>
      </c>
      <c r="AB2394" t="s">
        <v>86</v>
      </c>
      <c r="AC2394" t="s">
        <v>1420</v>
      </c>
      <c r="AD2394" s="8">
        <v>43626</v>
      </c>
      <c r="AE2394" s="84">
        <f>AD2394-X2394</f>
        <v>95</v>
      </c>
      <c r="AF2394" t="s">
        <v>162</v>
      </c>
      <c r="AG2394" t="s">
        <v>956</v>
      </c>
      <c r="AH2394" s="8">
        <v>43626</v>
      </c>
      <c r="AI2394">
        <v>13</v>
      </c>
      <c r="AJ2394">
        <v>2</v>
      </c>
      <c r="AK2394" s="53">
        <v>0.83333333333333337</v>
      </c>
    </row>
    <row r="2395" spans="1:49" x14ac:dyDescent="0.25">
      <c r="A2395">
        <v>37</v>
      </c>
      <c r="B2395" t="s">
        <v>293</v>
      </c>
      <c r="C2395" t="s">
        <v>201</v>
      </c>
      <c r="D2395">
        <v>6.4909999999999997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7000</v>
      </c>
      <c r="M2395" s="18">
        <v>0.442349537037037</v>
      </c>
      <c r="N2395">
        <v>6.1454799999999997E-2</v>
      </c>
      <c r="O2395">
        <v>6.1829999999999998</v>
      </c>
      <c r="Q2395" s="18">
        <v>0.52659722222222227</v>
      </c>
      <c r="R2395" s="19">
        <v>6.8149890000000005E-2</v>
      </c>
      <c r="W2395" s="1" t="s">
        <v>624</v>
      </c>
      <c r="X2395" s="8">
        <v>43531</v>
      </c>
      <c r="AB2395" t="s">
        <v>86</v>
      </c>
      <c r="AC2395" t="s">
        <v>1421</v>
      </c>
      <c r="AD2395" s="8">
        <v>43595</v>
      </c>
      <c r="AE2395" s="84">
        <v>64</v>
      </c>
      <c r="AF2395" t="s">
        <v>143</v>
      </c>
      <c r="AG2395" t="s">
        <v>956</v>
      </c>
      <c r="AH2395" s="8">
        <v>43595</v>
      </c>
      <c r="AI2395">
        <v>9</v>
      </c>
      <c r="AJ2395">
        <v>1</v>
      </c>
      <c r="AK2395" s="53">
        <v>0.41180555555555554</v>
      </c>
      <c r="AL2395" s="8">
        <v>43605</v>
      </c>
      <c r="AM2395" s="53">
        <v>0.88541666666666663</v>
      </c>
      <c r="AO2395">
        <v>4</v>
      </c>
      <c r="AP2395">
        <v>2</v>
      </c>
      <c r="AQ2395" s="8">
        <v>43605</v>
      </c>
      <c r="AR2395" s="53">
        <v>0.88541666666666663</v>
      </c>
    </row>
    <row r="2396" spans="1:49" x14ac:dyDescent="0.25">
      <c r="A2396">
        <v>38</v>
      </c>
      <c r="B2396" t="s">
        <v>293</v>
      </c>
      <c r="C2396" t="s">
        <v>201</v>
      </c>
      <c r="D2396">
        <v>6.4619999999999997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7000</v>
      </c>
      <c r="M2396" s="18">
        <v>0.44349537037037035</v>
      </c>
      <c r="N2396" s="19">
        <v>4.1591629999999997E-2</v>
      </c>
      <c r="O2396">
        <v>6.3440000000000003</v>
      </c>
      <c r="Q2396" s="18">
        <v>0.52694444444444444</v>
      </c>
      <c r="R2396" s="19">
        <v>4.3522409999999997E-2</v>
      </c>
      <c r="W2396" s="1" t="s">
        <v>624</v>
      </c>
      <c r="AB2396" t="s">
        <v>84</v>
      </c>
      <c r="AC2396" t="s">
        <v>1422</v>
      </c>
    </row>
    <row r="2397" spans="1:49" x14ac:dyDescent="0.25">
      <c r="A2397">
        <v>39</v>
      </c>
      <c r="B2397" t="s">
        <v>293</v>
      </c>
      <c r="C2397" t="s">
        <v>201</v>
      </c>
      <c r="D2397">
        <v>10.78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7000</v>
      </c>
      <c r="M2397" s="18">
        <v>0.44428240740740743</v>
      </c>
      <c r="N2397">
        <v>0.14148179999999999</v>
      </c>
      <c r="O2397">
        <v>10.34</v>
      </c>
      <c r="Q2397" s="18">
        <v>0.52855324074074073</v>
      </c>
      <c r="R2397" s="19">
        <v>9.2631110000000003E-2</v>
      </c>
      <c r="W2397" s="1" t="s">
        <v>624</v>
      </c>
      <c r="AB2397" t="s">
        <v>84</v>
      </c>
      <c r="AC2397" t="s">
        <v>1423</v>
      </c>
    </row>
    <row r="2398" spans="1:49" x14ac:dyDescent="0.25">
      <c r="A2398">
        <v>40</v>
      </c>
      <c r="B2398" t="s">
        <v>293</v>
      </c>
      <c r="C2398" t="s">
        <v>201</v>
      </c>
      <c r="D2398">
        <v>7.085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7000</v>
      </c>
      <c r="M2398" s="18">
        <v>0.44525462962962964</v>
      </c>
      <c r="N2398" s="19">
        <v>5.7328320000000002E-2</v>
      </c>
      <c r="O2398">
        <v>7.016</v>
      </c>
      <c r="Q2398" s="18">
        <v>0.52954861111111107</v>
      </c>
      <c r="R2398" s="19">
        <v>7.2682159999999996E-2</v>
      </c>
      <c r="S2398" s="74">
        <v>6.9820000000000002</v>
      </c>
      <c r="U2398" s="18">
        <v>0.38390046296296299</v>
      </c>
      <c r="V2398" s="19">
        <v>3.3500000000000002E-2</v>
      </c>
      <c r="W2398" s="1" t="s">
        <v>624</v>
      </c>
      <c r="AB2398" t="s">
        <v>85</v>
      </c>
      <c r="AC2398" t="s">
        <v>1424</v>
      </c>
      <c r="AF2398" t="s">
        <v>167</v>
      </c>
    </row>
    <row r="2399" spans="1:49" x14ac:dyDescent="0.25">
      <c r="A2399">
        <v>41</v>
      </c>
      <c r="B2399" t="s">
        <v>293</v>
      </c>
      <c r="C2399" t="s">
        <v>201</v>
      </c>
      <c r="D2399">
        <v>6.3150000000000004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7000</v>
      </c>
      <c r="M2399" s="18">
        <v>0.44615740740740745</v>
      </c>
      <c r="N2399">
        <v>0.83181450000000001</v>
      </c>
      <c r="O2399">
        <v>5.6779999999999999</v>
      </c>
      <c r="Q2399" s="18">
        <v>0.53046296296296302</v>
      </c>
      <c r="R2399">
        <v>0.33253450000000001</v>
      </c>
      <c r="W2399" s="1" t="s">
        <v>624</v>
      </c>
      <c r="AB2399" t="s">
        <v>84</v>
      </c>
      <c r="AC2399" t="s">
        <v>1425</v>
      </c>
    </row>
    <row r="2400" spans="1:49" x14ac:dyDescent="0.25">
      <c r="A2400">
        <v>42</v>
      </c>
      <c r="B2400" t="s">
        <v>293</v>
      </c>
      <c r="C2400" t="s">
        <v>201</v>
      </c>
      <c r="D2400">
        <v>5.9180000000000001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7000</v>
      </c>
      <c r="M2400" s="18">
        <v>0.44700231481481478</v>
      </c>
      <c r="N2400">
        <v>0.3866194</v>
      </c>
      <c r="O2400">
        <v>5.0229999999999997</v>
      </c>
      <c r="Q2400" s="18">
        <v>0.53144675925925922</v>
      </c>
      <c r="R2400">
        <v>0.1219044</v>
      </c>
      <c r="W2400" s="1" t="s">
        <v>624</v>
      </c>
      <c r="AB2400" t="s">
        <v>84</v>
      </c>
      <c r="AC2400" t="s">
        <v>1426</v>
      </c>
    </row>
    <row r="2401" spans="1:49" x14ac:dyDescent="0.25">
      <c r="A2401">
        <v>43</v>
      </c>
      <c r="B2401" t="s">
        <v>293</v>
      </c>
      <c r="C2401" t="s">
        <v>201</v>
      </c>
      <c r="D2401">
        <v>9.5890000000000004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7000</v>
      </c>
      <c r="M2401" s="18">
        <v>0.44788194444444446</v>
      </c>
      <c r="N2401" s="19">
        <v>8.0885280000000004E-2</v>
      </c>
      <c r="O2401">
        <v>9.5150000000000006</v>
      </c>
      <c r="Q2401" s="18">
        <v>0.53252314814814816</v>
      </c>
      <c r="R2401" s="19">
        <v>8.8193439999999998E-2</v>
      </c>
      <c r="W2401" s="1" t="s">
        <v>624</v>
      </c>
      <c r="X2401" s="8">
        <v>43531</v>
      </c>
      <c r="AB2401" t="s">
        <v>86</v>
      </c>
      <c r="AC2401" t="s">
        <v>1427</v>
      </c>
      <c r="AD2401" s="8">
        <v>43588</v>
      </c>
      <c r="AE2401" s="84">
        <f>AD2401-X2401</f>
        <v>57</v>
      </c>
      <c r="AF2401" t="s">
        <v>145</v>
      </c>
      <c r="AG2401" t="s">
        <v>956</v>
      </c>
      <c r="AH2401" s="8">
        <v>43588</v>
      </c>
      <c r="AI2401">
        <v>12</v>
      </c>
      <c r="AJ2401">
        <v>1</v>
      </c>
      <c r="AK2401" s="53">
        <v>0.53472222222222221</v>
      </c>
      <c r="AL2401" s="8">
        <v>43598</v>
      </c>
      <c r="AM2401" s="53">
        <v>0.82291666666666663</v>
      </c>
      <c r="AN2401" t="s">
        <v>1956</v>
      </c>
      <c r="AO2401">
        <v>7</v>
      </c>
      <c r="AP2401">
        <v>26</v>
      </c>
      <c r="AQ2401" s="8">
        <v>43598</v>
      </c>
      <c r="AR2401" s="53">
        <v>0.84027777777777779</v>
      </c>
      <c r="AS2401" s="8">
        <v>43626</v>
      </c>
      <c r="AT2401" s="53">
        <v>0.83333333333333337</v>
      </c>
      <c r="AV2401" s="8">
        <v>43626</v>
      </c>
      <c r="AW2401">
        <v>0</v>
      </c>
    </row>
    <row r="2402" spans="1:49" x14ac:dyDescent="0.25">
      <c r="A2402">
        <v>44</v>
      </c>
      <c r="B2402" t="s">
        <v>293</v>
      </c>
      <c r="C2402" t="s">
        <v>201</v>
      </c>
      <c r="D2402">
        <v>7.5140000000000002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7000</v>
      </c>
      <c r="M2402" s="18">
        <v>0.44866898148148149</v>
      </c>
      <c r="N2402" s="19">
        <v>7.217722E-2</v>
      </c>
      <c r="O2402">
        <v>7.3380000000000001</v>
      </c>
      <c r="Q2402" s="18">
        <v>0.53339120370370374</v>
      </c>
      <c r="R2402">
        <v>0.1116168</v>
      </c>
      <c r="S2402" s="74">
        <v>7.3029999999999999</v>
      </c>
      <c r="U2402" s="18">
        <v>0.38472222222222219</v>
      </c>
      <c r="V2402" s="19">
        <v>4.2799999999999998E-2</v>
      </c>
      <c r="W2402" s="1" t="s">
        <v>624</v>
      </c>
      <c r="AB2402" t="s">
        <v>85</v>
      </c>
      <c r="AC2402" t="s">
        <v>1428</v>
      </c>
      <c r="AF2402" t="s">
        <v>240</v>
      </c>
    </row>
    <row r="2403" spans="1:49" x14ac:dyDescent="0.25">
      <c r="A2403">
        <v>45</v>
      </c>
      <c r="B2403" t="s">
        <v>293</v>
      </c>
      <c r="C2403" t="s">
        <v>201</v>
      </c>
      <c r="D2403">
        <v>6.798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7000</v>
      </c>
      <c r="M2403" s="18">
        <v>0.44953703703703707</v>
      </c>
      <c r="N2403" s="19">
        <v>8.6669010000000005E-2</v>
      </c>
      <c r="O2403">
        <v>6.516</v>
      </c>
      <c r="Q2403" s="18">
        <v>0.53423611111111113</v>
      </c>
      <c r="R2403" s="19">
        <v>5.7958709999999997E-2</v>
      </c>
      <c r="W2403" s="1" t="s">
        <v>624</v>
      </c>
      <c r="AB2403" t="s">
        <v>84</v>
      </c>
      <c r="AC2403" t="s">
        <v>1429</v>
      </c>
    </row>
    <row r="2404" spans="1:49" x14ac:dyDescent="0.25">
      <c r="A2404">
        <v>46</v>
      </c>
      <c r="B2404" t="s">
        <v>293</v>
      </c>
      <c r="C2404" t="s">
        <v>608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7000</v>
      </c>
      <c r="M2404" s="18">
        <v>0.45045138888888886</v>
      </c>
      <c r="N2404" s="19">
        <v>9.9578860000000009E-3</v>
      </c>
      <c r="Q2404" s="18">
        <v>0.53508101851851853</v>
      </c>
      <c r="R2404" s="19">
        <v>1.0284369999999999E-2</v>
      </c>
      <c r="U2404" s="18">
        <v>0.38543981481481482</v>
      </c>
      <c r="V2404" s="19">
        <v>7.9299999999999995E-3</v>
      </c>
      <c r="W2404" s="1" t="s">
        <v>624</v>
      </c>
    </row>
    <row r="2405" spans="1:49" x14ac:dyDescent="0.25">
      <c r="A2405">
        <v>47</v>
      </c>
      <c r="B2405" t="s">
        <v>293</v>
      </c>
      <c r="C2405" t="s">
        <v>608</v>
      </c>
      <c r="E2405" s="1" t="s">
        <v>1155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7000</v>
      </c>
      <c r="M2405" s="18">
        <v>0.45130787037037035</v>
      </c>
      <c r="N2405" s="19">
        <v>8.3048449999999999E-3</v>
      </c>
      <c r="P2405" s="53">
        <v>0.54652777777777783</v>
      </c>
      <c r="Q2405" s="18">
        <v>0.53587962962962965</v>
      </c>
      <c r="R2405" s="19">
        <v>9.4478759999999991E-3</v>
      </c>
      <c r="T2405" s="53">
        <v>0.4284722222222222</v>
      </c>
      <c r="U2405" s="18">
        <v>0.38604166666666667</v>
      </c>
      <c r="V2405" s="19">
        <v>6.3800000000000003E-3</v>
      </c>
      <c r="W2405" s="1" t="s">
        <v>624</v>
      </c>
    </row>
    <row r="2406" spans="1:49" x14ac:dyDescent="0.25">
      <c r="A2406">
        <v>1</v>
      </c>
      <c r="B2406" t="s">
        <v>229</v>
      </c>
      <c r="C2406" t="s">
        <v>201</v>
      </c>
      <c r="D2406">
        <v>13.917</v>
      </c>
      <c r="E2406" s="1" t="s">
        <v>1155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0.41133101851851855</v>
      </c>
      <c r="N2406">
        <v>0.1542087</v>
      </c>
      <c r="O2406">
        <v>13.484</v>
      </c>
      <c r="P2406" s="53">
        <v>0.54722222222222217</v>
      </c>
      <c r="Q2406" s="18">
        <v>0.49328703703703702</v>
      </c>
      <c r="R2406">
        <v>0.1453409</v>
      </c>
      <c r="S2406" s="74">
        <v>13.416</v>
      </c>
      <c r="T2406" s="53">
        <v>0.42291666666666666</v>
      </c>
      <c r="U2406" s="18">
        <v>0.37057870370370366</v>
      </c>
      <c r="V2406" s="19">
        <v>5.0700000000000002E-2</v>
      </c>
      <c r="W2406" s="1" t="s">
        <v>624</v>
      </c>
      <c r="AB2406" t="s">
        <v>85</v>
      </c>
      <c r="AC2406" t="s">
        <v>1430</v>
      </c>
      <c r="AF2406" t="s">
        <v>148</v>
      </c>
    </row>
    <row r="2407" spans="1:49" x14ac:dyDescent="0.25">
      <c r="A2407">
        <v>2</v>
      </c>
      <c r="B2407" t="s">
        <v>229</v>
      </c>
      <c r="C2407" t="s">
        <v>201</v>
      </c>
      <c r="D2407">
        <v>9.0730000000000004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0.41207175925925926</v>
      </c>
      <c r="N2407">
        <v>0.1892578</v>
      </c>
      <c r="O2407">
        <v>8.8439999999999994</v>
      </c>
      <c r="Q2407" s="18">
        <v>0.49432870370370369</v>
      </c>
      <c r="R2407">
        <v>8.8060799999999995E-2</v>
      </c>
      <c r="W2407" s="1" t="s">
        <v>624</v>
      </c>
      <c r="AB2407" t="s">
        <v>84</v>
      </c>
      <c r="AC2407" t="s">
        <v>1431</v>
      </c>
    </row>
    <row r="2408" spans="1:49" x14ac:dyDescent="0.25">
      <c r="A2408">
        <v>3</v>
      </c>
      <c r="B2408" t="s">
        <v>229</v>
      </c>
      <c r="C2408" t="s">
        <v>201</v>
      </c>
      <c r="D2408">
        <v>11.332000000000001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0.41293981481481484</v>
      </c>
      <c r="N2408">
        <v>0.13222059999999999</v>
      </c>
      <c r="O2408">
        <v>10.77</v>
      </c>
      <c r="Q2408" s="18">
        <v>0.4952893518518518</v>
      </c>
      <c r="R2408">
        <v>0.1066628</v>
      </c>
      <c r="S2408" s="74">
        <v>10.718</v>
      </c>
      <c r="U2408" s="18">
        <v>0.37140046296296297</v>
      </c>
      <c r="V2408" s="19">
        <v>4.8800000000000003E-2</v>
      </c>
      <c r="W2408" s="1" t="s">
        <v>624</v>
      </c>
      <c r="AB2408" t="s">
        <v>85</v>
      </c>
      <c r="AC2408" t="s">
        <v>1432</v>
      </c>
      <c r="AF2408" t="s">
        <v>176</v>
      </c>
    </row>
    <row r="2409" spans="1:49" x14ac:dyDescent="0.25">
      <c r="A2409">
        <v>4</v>
      </c>
      <c r="B2409" t="s">
        <v>229</v>
      </c>
      <c r="C2409" t="s">
        <v>201</v>
      </c>
      <c r="D2409">
        <v>8.6289999999999996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0.41385416666666663</v>
      </c>
      <c r="N2409">
        <v>1.3981399999999999</v>
      </c>
      <c r="O2409">
        <v>7.1980000000000004</v>
      </c>
      <c r="Q2409" s="18">
        <v>0.49613425925925925</v>
      </c>
      <c r="R2409">
        <v>0.62230859999999999</v>
      </c>
      <c r="W2409" s="1" t="s">
        <v>624</v>
      </c>
      <c r="AB2409" t="s">
        <v>84</v>
      </c>
      <c r="AC2409" t="s">
        <v>1433</v>
      </c>
    </row>
    <row r="2410" spans="1:49" x14ac:dyDescent="0.25">
      <c r="A2410">
        <v>5</v>
      </c>
      <c r="B2410" t="s">
        <v>229</v>
      </c>
      <c r="C2410" t="s">
        <v>201</v>
      </c>
      <c r="D2410">
        <v>5.9660000000000002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0.4148148148148148</v>
      </c>
      <c r="N2410" s="19">
        <v>7.6813969999999995E-2</v>
      </c>
      <c r="O2410">
        <v>5.8289999999999997</v>
      </c>
      <c r="Q2410" s="18">
        <v>0.49718749999999995</v>
      </c>
      <c r="R2410" s="19">
        <v>5.4110579999999998E-2</v>
      </c>
      <c r="S2410" s="74">
        <v>5.8049999999999997</v>
      </c>
      <c r="U2410" s="18">
        <v>0.37223379629629627</v>
      </c>
      <c r="V2410" s="19">
        <v>3.1E-2</v>
      </c>
      <c r="W2410" s="1" t="s">
        <v>624</v>
      </c>
      <c r="AB2410" t="s">
        <v>85</v>
      </c>
      <c r="AC2410" t="s">
        <v>1434</v>
      </c>
      <c r="AF2410" t="s">
        <v>175</v>
      </c>
    </row>
    <row r="2411" spans="1:49" x14ac:dyDescent="0.25">
      <c r="A2411">
        <v>6</v>
      </c>
      <c r="B2411" t="s">
        <v>229</v>
      </c>
      <c r="C2411" t="s">
        <v>201</v>
      </c>
      <c r="D2411">
        <v>7.5579999999999998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0.4155787037037037</v>
      </c>
      <c r="N2411">
        <v>0.12657959999999999</v>
      </c>
      <c r="O2411">
        <v>7.4450000000000003</v>
      </c>
      <c r="Q2411" s="18">
        <v>0.49811342592592589</v>
      </c>
      <c r="R2411">
        <v>0.17270659999999999</v>
      </c>
      <c r="W2411" s="1" t="s">
        <v>624</v>
      </c>
      <c r="AB2411" t="s">
        <v>84</v>
      </c>
      <c r="AC2411" t="s">
        <v>1435</v>
      </c>
    </row>
    <row r="2412" spans="1:49" x14ac:dyDescent="0.25">
      <c r="A2412">
        <v>7</v>
      </c>
      <c r="B2412" t="s">
        <v>229</v>
      </c>
      <c r="C2412" t="s">
        <v>201</v>
      </c>
      <c r="D2412">
        <v>11.356999999999999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0.41648148148148145</v>
      </c>
      <c r="N2412">
        <v>0.14757300000000001</v>
      </c>
      <c r="O2412">
        <v>10.914</v>
      </c>
      <c r="Q2412" s="18">
        <v>0.49891203703703701</v>
      </c>
      <c r="R2412">
        <v>0.10865610000000001</v>
      </c>
      <c r="W2412" s="1" t="s">
        <v>624</v>
      </c>
      <c r="AB2412" t="s">
        <v>84</v>
      </c>
      <c r="AC2412" t="s">
        <v>1436</v>
      </c>
    </row>
    <row r="2413" spans="1:49" x14ac:dyDescent="0.25">
      <c r="A2413">
        <v>8</v>
      </c>
      <c r="B2413" t="s">
        <v>229</v>
      </c>
      <c r="C2413" t="s">
        <v>201</v>
      </c>
      <c r="D2413">
        <v>12.257999999999999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0.41728009259259258</v>
      </c>
      <c r="N2413">
        <v>0.10255649999999999</v>
      </c>
      <c r="O2413">
        <v>11.452</v>
      </c>
      <c r="Q2413" s="18">
        <v>0.49972222222222223</v>
      </c>
      <c r="R2413" s="19">
        <v>9.5038670000000006E-2</v>
      </c>
      <c r="S2413" s="74">
        <v>11.372</v>
      </c>
      <c r="U2413" s="18">
        <v>0.3730324074074074</v>
      </c>
      <c r="V2413" s="19">
        <v>7.1099999999999997E-2</v>
      </c>
      <c r="W2413" s="1" t="s">
        <v>624</v>
      </c>
      <c r="AB2413" t="s">
        <v>85</v>
      </c>
      <c r="AC2413" t="s">
        <v>1437</v>
      </c>
      <c r="AF2413" t="s">
        <v>291</v>
      </c>
    </row>
    <row r="2414" spans="1:49" x14ac:dyDescent="0.25">
      <c r="A2414">
        <v>9</v>
      </c>
      <c r="B2414" t="s">
        <v>229</v>
      </c>
      <c r="C2414" t="s">
        <v>201</v>
      </c>
      <c r="D2414">
        <v>11.398999999999999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0.41810185185185184</v>
      </c>
      <c r="N2414" s="19">
        <v>7.4207190000000006E-2</v>
      </c>
      <c r="O2414">
        <v>10.927</v>
      </c>
      <c r="Q2414" s="18">
        <v>0.50077546296296294</v>
      </c>
      <c r="R2414" s="19">
        <v>9.4829189999999994E-2</v>
      </c>
      <c r="W2414" s="1" t="s">
        <v>624</v>
      </c>
      <c r="AB2414" t="s">
        <v>84</v>
      </c>
      <c r="AC2414" t="s">
        <v>1438</v>
      </c>
    </row>
    <row r="2415" spans="1:49" x14ac:dyDescent="0.25">
      <c r="A2415">
        <v>10</v>
      </c>
      <c r="B2415" t="s">
        <v>229</v>
      </c>
      <c r="C2415" t="s">
        <v>201</v>
      </c>
      <c r="D2415">
        <v>10.86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0.41887731481481483</v>
      </c>
      <c r="N2415">
        <v>0.1207572</v>
      </c>
      <c r="O2415">
        <v>10.811</v>
      </c>
      <c r="Q2415" s="18">
        <v>0.50165509259259256</v>
      </c>
      <c r="R2415">
        <v>0.1111723</v>
      </c>
      <c r="W2415" s="1" t="s">
        <v>624</v>
      </c>
      <c r="AB2415" t="s">
        <v>84</v>
      </c>
      <c r="AC2415" t="s">
        <v>1439</v>
      </c>
    </row>
    <row r="2416" spans="1:49" x14ac:dyDescent="0.25">
      <c r="A2416">
        <v>11</v>
      </c>
      <c r="B2416" t="s">
        <v>229</v>
      </c>
      <c r="C2416" t="s">
        <v>201</v>
      </c>
      <c r="D2416">
        <v>6.4219999999999997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0.41965277777777782</v>
      </c>
      <c r="N2416">
        <v>0.11821520000000001</v>
      </c>
      <c r="O2416">
        <v>6.3789999999999996</v>
      </c>
      <c r="Q2416" s="18">
        <v>0.50258101851851855</v>
      </c>
      <c r="R2416">
        <v>9.0135800000000002E-2</v>
      </c>
      <c r="S2416" s="74">
        <v>6.3479999999999999</v>
      </c>
      <c r="U2416" s="18">
        <v>0.37395833333333334</v>
      </c>
      <c r="V2416" s="19">
        <v>4.02E-2</v>
      </c>
      <c r="W2416" s="1" t="s">
        <v>624</v>
      </c>
      <c r="AB2416" t="s">
        <v>85</v>
      </c>
      <c r="AC2416" t="s">
        <v>1440</v>
      </c>
      <c r="AD2416" s="8">
        <v>43529</v>
      </c>
      <c r="AE2416" s="83">
        <f>AD2416-I2416</f>
        <v>164</v>
      </c>
      <c r="AF2416" t="s">
        <v>165</v>
      </c>
      <c r="AG2416" t="s">
        <v>956</v>
      </c>
      <c r="AH2416" s="8">
        <v>43529</v>
      </c>
      <c r="AI2416">
        <v>1</v>
      </c>
      <c r="AJ2416">
        <v>1</v>
      </c>
      <c r="AK2416" s="53">
        <v>0.54166666666666663</v>
      </c>
      <c r="AL2416" s="8">
        <v>43537</v>
      </c>
      <c r="AM2416" s="53">
        <v>0.88541666666666663</v>
      </c>
      <c r="AO2416">
        <v>3</v>
      </c>
      <c r="AP2416">
        <v>7</v>
      </c>
      <c r="AQ2416" s="8">
        <v>43537</v>
      </c>
      <c r="AR2416" s="53">
        <v>0.88541666666666663</v>
      </c>
      <c r="AS2416" s="8">
        <v>43619</v>
      </c>
      <c r="AT2416" s="53">
        <v>0.84027777777777779</v>
      </c>
      <c r="AU2416" t="s">
        <v>2000</v>
      </c>
      <c r="AV2416" s="8">
        <v>43619</v>
      </c>
      <c r="AW2416">
        <v>0</v>
      </c>
    </row>
    <row r="2417" spans="1:49" x14ac:dyDescent="0.25">
      <c r="A2417">
        <v>12</v>
      </c>
      <c r="B2417" t="s">
        <v>229</v>
      </c>
      <c r="C2417" t="s">
        <v>201</v>
      </c>
      <c r="D2417">
        <v>6.83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0.42042824074074076</v>
      </c>
      <c r="N2417">
        <v>0.15356590000000001</v>
      </c>
      <c r="O2417">
        <v>6.718</v>
      </c>
      <c r="Q2417" s="18">
        <v>0.50340277777777775</v>
      </c>
      <c r="R2417">
        <v>0.16098670000000001</v>
      </c>
      <c r="W2417" s="1" t="s">
        <v>624</v>
      </c>
      <c r="X2417" s="8">
        <v>43531</v>
      </c>
      <c r="AB2417" t="s">
        <v>86</v>
      </c>
      <c r="AC2417" t="s">
        <v>1441</v>
      </c>
      <c r="AD2417" s="8">
        <v>43603</v>
      </c>
      <c r="AE2417" s="84">
        <v>72</v>
      </c>
      <c r="AF2417" t="s">
        <v>142</v>
      </c>
      <c r="AG2417" t="s">
        <v>956</v>
      </c>
      <c r="AH2417" s="8">
        <v>43605</v>
      </c>
      <c r="AI2417">
        <v>21</v>
      </c>
      <c r="AJ2417">
        <v>1</v>
      </c>
      <c r="AK2417" s="53">
        <v>0.97222222222222221</v>
      </c>
      <c r="AL2417" s="8">
        <v>43614</v>
      </c>
      <c r="AM2417" s="53">
        <v>0.83333333333333337</v>
      </c>
      <c r="AN2417" t="s">
        <v>1129</v>
      </c>
      <c r="AV2417" s="8">
        <v>43614</v>
      </c>
      <c r="AW2417">
        <v>1</v>
      </c>
    </row>
    <row r="2418" spans="1:49" x14ac:dyDescent="0.25">
      <c r="A2418">
        <v>13</v>
      </c>
      <c r="B2418" t="s">
        <v>229</v>
      </c>
      <c r="C2418" t="s">
        <v>201</v>
      </c>
      <c r="D2418">
        <v>8.4179999999999993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0.42122685185185182</v>
      </c>
      <c r="N2418">
        <v>0.12970989999999999</v>
      </c>
      <c r="O2418">
        <v>8.3940000000000001</v>
      </c>
      <c r="Q2418" s="18">
        <v>0.50422453703703707</v>
      </c>
      <c r="R2418" s="19">
        <v>8.4447430000000004E-2</v>
      </c>
      <c r="W2418" s="1" t="s">
        <v>624</v>
      </c>
      <c r="X2418" s="8">
        <v>43531</v>
      </c>
      <c r="AB2418" t="s">
        <v>86</v>
      </c>
      <c r="AC2418" t="s">
        <v>1442</v>
      </c>
      <c r="AD2418" s="8">
        <v>43609</v>
      </c>
      <c r="AE2418" s="84">
        <f>AD2418-X2418</f>
        <v>78</v>
      </c>
      <c r="AF2418" t="s">
        <v>238</v>
      </c>
      <c r="AG2418" t="s">
        <v>956</v>
      </c>
      <c r="AH2418" s="8">
        <v>43613</v>
      </c>
      <c r="AI2418">
        <v>12</v>
      </c>
      <c r="AJ2418">
        <v>2</v>
      </c>
      <c r="AK2418" s="53">
        <v>0.83333333333333337</v>
      </c>
      <c r="AL2418" s="8">
        <v>43622</v>
      </c>
      <c r="AM2418" s="53">
        <v>0.83333333333333337</v>
      </c>
      <c r="AO2418">
        <v>6</v>
      </c>
      <c r="AP2418">
        <v>19</v>
      </c>
      <c r="AQ2418" s="8">
        <v>43622</v>
      </c>
      <c r="AR2418" s="53">
        <v>0.83333333333333337</v>
      </c>
    </row>
    <row r="2419" spans="1:49" x14ac:dyDescent="0.25">
      <c r="A2419">
        <v>14</v>
      </c>
      <c r="B2419" t="s">
        <v>229</v>
      </c>
      <c r="C2419" t="s">
        <v>201</v>
      </c>
      <c r="D2419">
        <v>10.134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0.42194444444444446</v>
      </c>
      <c r="N2419">
        <v>0.16741890000000001</v>
      </c>
      <c r="O2419">
        <v>9.7729999999999997</v>
      </c>
      <c r="Q2419" s="18">
        <v>0.50506944444444446</v>
      </c>
      <c r="R2419">
        <v>0.15469450000000001</v>
      </c>
      <c r="W2419" s="1" t="s">
        <v>624</v>
      </c>
      <c r="AB2419" t="s">
        <v>84</v>
      </c>
      <c r="AC2419" t="s">
        <v>1443</v>
      </c>
    </row>
    <row r="2420" spans="1:49" x14ac:dyDescent="0.25">
      <c r="A2420">
        <v>15</v>
      </c>
      <c r="B2420" t="s">
        <v>229</v>
      </c>
      <c r="C2420" t="s">
        <v>201</v>
      </c>
      <c r="D2420">
        <v>8.2110000000000003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0.42283564814814811</v>
      </c>
      <c r="N2420">
        <v>0.1141882</v>
      </c>
      <c r="O2420">
        <v>8.1820000000000004</v>
      </c>
      <c r="Q2420" s="18">
        <v>0.50596064814814812</v>
      </c>
      <c r="R2420">
        <v>0.1472974</v>
      </c>
      <c r="W2420" s="1" t="s">
        <v>624</v>
      </c>
      <c r="X2420" s="8">
        <v>43531</v>
      </c>
      <c r="AB2420" t="s">
        <v>86</v>
      </c>
      <c r="AC2420" t="s">
        <v>1444</v>
      </c>
      <c r="AD2420" s="8">
        <v>43613</v>
      </c>
      <c r="AE2420" s="84">
        <v>82</v>
      </c>
      <c r="AF2420" t="s">
        <v>236</v>
      </c>
      <c r="AG2420" t="s">
        <v>956</v>
      </c>
      <c r="AH2420" s="8">
        <v>43613</v>
      </c>
      <c r="AI2420">
        <v>10</v>
      </c>
      <c r="AJ2420">
        <v>2</v>
      </c>
      <c r="AK2420" s="53">
        <v>0.83333333333333337</v>
      </c>
      <c r="AL2420" s="8">
        <v>43622</v>
      </c>
      <c r="AM2420" s="53">
        <v>0.83333333333333337</v>
      </c>
      <c r="AO2420">
        <v>6</v>
      </c>
      <c r="AP2420">
        <v>27</v>
      </c>
      <c r="AQ2420" s="8">
        <v>43622</v>
      </c>
      <c r="AR2420" s="53">
        <v>0.83333333333333337</v>
      </c>
    </row>
    <row r="2421" spans="1:49" x14ac:dyDescent="0.25">
      <c r="A2421">
        <v>16</v>
      </c>
      <c r="B2421" t="s">
        <v>229</v>
      </c>
      <c r="C2421" t="s">
        <v>201</v>
      </c>
      <c r="D2421">
        <v>5.34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0.42358796296296292</v>
      </c>
      <c r="N2421">
        <v>0.88134100000000004</v>
      </c>
      <c r="O2421">
        <v>4.4480000000000004</v>
      </c>
      <c r="Q2421" s="18">
        <v>0.50688657407407411</v>
      </c>
      <c r="R2421">
        <v>0.38014500000000001</v>
      </c>
      <c r="S2421" s="74">
        <v>4.274</v>
      </c>
      <c r="U2421" s="18">
        <v>0.37467592592592597</v>
      </c>
      <c r="V2421">
        <v>7.8977099999999995E-2</v>
      </c>
      <c r="W2421" s="1" t="s">
        <v>624</v>
      </c>
      <c r="AB2421" t="s">
        <v>85</v>
      </c>
      <c r="AC2421" t="s">
        <v>1445</v>
      </c>
      <c r="AF2421" t="s">
        <v>292</v>
      </c>
    </row>
    <row r="2422" spans="1:49" x14ac:dyDescent="0.25">
      <c r="A2422">
        <v>17</v>
      </c>
      <c r="B2422" t="s">
        <v>229</v>
      </c>
      <c r="C2422" t="s">
        <v>201</v>
      </c>
      <c r="D2422">
        <v>6.4770000000000003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0.42464120370370373</v>
      </c>
      <c r="N2422" s="19">
        <v>7.1378609999999995E-2</v>
      </c>
      <c r="O2422">
        <v>6.4189999999999996</v>
      </c>
      <c r="Q2422" s="18">
        <v>0.50784722222222223</v>
      </c>
      <c r="R2422">
        <v>0.1216468</v>
      </c>
      <c r="S2422" s="74">
        <v>6.383</v>
      </c>
      <c r="U2422" s="18">
        <v>0.37555555555555559</v>
      </c>
      <c r="V2422" s="19">
        <v>5.7700000000000001E-2</v>
      </c>
      <c r="W2422" s="1" t="s">
        <v>624</v>
      </c>
      <c r="AB2422" t="s">
        <v>85</v>
      </c>
      <c r="AC2422" t="s">
        <v>1446</v>
      </c>
      <c r="AF2422" t="s">
        <v>158</v>
      </c>
    </row>
    <row r="2423" spans="1:49" x14ac:dyDescent="0.25">
      <c r="A2423">
        <v>18</v>
      </c>
      <c r="B2423" t="s">
        <v>229</v>
      </c>
      <c r="C2423" t="s">
        <v>201</v>
      </c>
      <c r="D2423">
        <v>8.077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0.42594907407407406</v>
      </c>
      <c r="N2423" s="19">
        <v>9.6526319999999999E-2</v>
      </c>
      <c r="O2423">
        <v>7.95</v>
      </c>
      <c r="Q2423" s="18">
        <v>0.5087962962962963</v>
      </c>
      <c r="R2423" s="19">
        <v>9.553942E-2</v>
      </c>
      <c r="W2423" s="1" t="s">
        <v>624</v>
      </c>
      <c r="X2423" s="8">
        <v>43531</v>
      </c>
      <c r="AB2423" t="s">
        <v>86</v>
      </c>
      <c r="AC2423" t="s">
        <v>1447</v>
      </c>
      <c r="AD2423" s="8">
        <v>43613</v>
      </c>
      <c r="AE2423" s="84">
        <v>82</v>
      </c>
      <c r="AF2423" t="s">
        <v>120</v>
      </c>
      <c r="AG2423" t="s">
        <v>956</v>
      </c>
      <c r="AN2423" t="s">
        <v>1999</v>
      </c>
      <c r="AV2423" s="8">
        <v>43619</v>
      </c>
      <c r="AW2423">
        <v>1</v>
      </c>
    </row>
    <row r="2424" spans="1:49" x14ac:dyDescent="0.25">
      <c r="A2424">
        <v>19</v>
      </c>
      <c r="B2424" t="s">
        <v>229</v>
      </c>
      <c r="C2424" t="s">
        <v>201</v>
      </c>
      <c r="D2424">
        <v>9.282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0.42671296296296296</v>
      </c>
      <c r="N2424">
        <v>0.14252570000000001</v>
      </c>
      <c r="O2424">
        <v>9.1449999999999996</v>
      </c>
      <c r="Q2424" s="18">
        <v>0.50989583333333333</v>
      </c>
      <c r="R2424" s="19">
        <v>9.7410960000000005E-2</v>
      </c>
      <c r="S2424" s="74">
        <v>9.1050000000000004</v>
      </c>
      <c r="U2424" s="18">
        <v>0.37636574074074075</v>
      </c>
      <c r="V2424" s="19">
        <v>5.0999999999999997E-2</v>
      </c>
      <c r="W2424" s="1" t="s">
        <v>624</v>
      </c>
      <c r="AB2424" t="s">
        <v>85</v>
      </c>
      <c r="AC2424" t="s">
        <v>1448</v>
      </c>
      <c r="AF2424" t="s">
        <v>245</v>
      </c>
    </row>
    <row r="2425" spans="1:49" x14ac:dyDescent="0.25">
      <c r="A2425">
        <v>20</v>
      </c>
      <c r="B2425" t="s">
        <v>229</v>
      </c>
      <c r="C2425" t="s">
        <v>201</v>
      </c>
      <c r="D2425">
        <v>9.4960000000000004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0.42745370370370367</v>
      </c>
      <c r="N2425">
        <v>7.8951199999999999E-2</v>
      </c>
      <c r="O2425">
        <v>9.1989999999999998</v>
      </c>
      <c r="Q2425" s="18">
        <v>0.51091435185185186</v>
      </c>
      <c r="R2425">
        <v>0.1246728</v>
      </c>
      <c r="S2425" s="74">
        <v>9.1639999999999997</v>
      </c>
      <c r="U2425" s="18">
        <v>0.37730324074074079</v>
      </c>
      <c r="V2425" s="19">
        <v>3.9600000000000003E-2</v>
      </c>
      <c r="W2425" s="1" t="s">
        <v>624</v>
      </c>
      <c r="AB2425" t="s">
        <v>85</v>
      </c>
      <c r="AC2425" t="s">
        <v>1449</v>
      </c>
      <c r="AF2425" t="s">
        <v>138</v>
      </c>
    </row>
    <row r="2426" spans="1:49" x14ac:dyDescent="0.25">
      <c r="A2426">
        <v>21</v>
      </c>
      <c r="B2426" t="s">
        <v>229</v>
      </c>
      <c r="C2426" t="s">
        <v>201</v>
      </c>
      <c r="D2426">
        <v>10.457000000000001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0.42822916666666666</v>
      </c>
      <c r="N2426" s="19">
        <v>9.9033689999999994E-2</v>
      </c>
      <c r="O2426">
        <v>10.41</v>
      </c>
      <c r="Q2426" s="18">
        <v>0.5118287037037037</v>
      </c>
      <c r="R2426" s="19">
        <v>9.1821280000000005E-2</v>
      </c>
      <c r="W2426" s="1" t="s">
        <v>624</v>
      </c>
      <c r="X2426" s="8">
        <v>43531</v>
      </c>
      <c r="AB2426" t="s">
        <v>86</v>
      </c>
      <c r="AC2426" t="s">
        <v>1450</v>
      </c>
      <c r="AD2426" s="8">
        <v>43592</v>
      </c>
      <c r="AE2426" s="84">
        <f>AD2426-X2426</f>
        <v>61</v>
      </c>
      <c r="AF2426" t="s">
        <v>304</v>
      </c>
      <c r="AG2426" t="s">
        <v>956</v>
      </c>
      <c r="AH2426" s="8">
        <v>43592</v>
      </c>
      <c r="AI2426">
        <v>20</v>
      </c>
      <c r="AJ2426">
        <v>2</v>
      </c>
      <c r="AK2426" s="53">
        <v>0.8125</v>
      </c>
      <c r="AL2426" s="8">
        <v>43601</v>
      </c>
      <c r="AM2426" s="53">
        <v>0.83333333333333337</v>
      </c>
      <c r="AO2426">
        <v>3</v>
      </c>
      <c r="AP2426">
        <v>15</v>
      </c>
      <c r="AQ2426" s="8">
        <v>43601</v>
      </c>
      <c r="AR2426" s="53">
        <v>0.83333333333333337</v>
      </c>
      <c r="AS2426" s="8">
        <v>43622</v>
      </c>
      <c r="AT2426" s="53">
        <v>0.83333333333333337</v>
      </c>
      <c r="AV2426" s="8">
        <v>43622</v>
      </c>
      <c r="AW2426">
        <v>0</v>
      </c>
    </row>
    <row r="2427" spans="1:49" x14ac:dyDescent="0.25">
      <c r="A2427">
        <v>22</v>
      </c>
      <c r="B2427" t="s">
        <v>229</v>
      </c>
      <c r="C2427" t="s">
        <v>201</v>
      </c>
      <c r="D2427">
        <v>8.4749999999999996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0.42896990740740737</v>
      </c>
      <c r="N2427" s="19">
        <v>8.3590629999999999E-2</v>
      </c>
      <c r="O2427">
        <v>8.4260000000000002</v>
      </c>
      <c r="Q2427" s="18">
        <v>0.51263888888888887</v>
      </c>
      <c r="R2427">
        <v>0.18435190000000001</v>
      </c>
      <c r="S2427" s="74">
        <v>8.375</v>
      </c>
      <c r="U2427" s="18">
        <v>0.37819444444444444</v>
      </c>
      <c r="V2427">
        <v>4.4026700000000002E-2</v>
      </c>
      <c r="W2427" s="1" t="s">
        <v>624</v>
      </c>
      <c r="AB2427" t="s">
        <v>86</v>
      </c>
      <c r="AC2427" t="s">
        <v>1451</v>
      </c>
      <c r="AF2427" t="s">
        <v>154</v>
      </c>
    </row>
    <row r="2428" spans="1:49" x14ac:dyDescent="0.25">
      <c r="A2428">
        <v>23</v>
      </c>
      <c r="B2428" t="s">
        <v>229</v>
      </c>
      <c r="C2428" t="s">
        <v>201</v>
      </c>
      <c r="D2428">
        <v>6.9219999999999997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0.42978009259259259</v>
      </c>
      <c r="N2428">
        <v>0.10575660000000001</v>
      </c>
      <c r="O2428">
        <v>6.89</v>
      </c>
      <c r="Q2428" s="18">
        <v>0.51342592592592595</v>
      </c>
      <c r="R2428" s="19">
        <v>8.1089969999999997E-2</v>
      </c>
      <c r="S2428" s="74">
        <v>6.86</v>
      </c>
      <c r="U2428" s="18">
        <v>0.37896990740740738</v>
      </c>
      <c r="V2428" s="19">
        <v>5.3400000000000003E-2</v>
      </c>
      <c r="W2428" s="1" t="s">
        <v>624</v>
      </c>
      <c r="AB2428" t="s">
        <v>85</v>
      </c>
      <c r="AC2428" t="s">
        <v>1452</v>
      </c>
      <c r="AF2428" t="s">
        <v>172</v>
      </c>
    </row>
    <row r="2429" spans="1:49" x14ac:dyDescent="0.25">
      <c r="A2429">
        <v>24</v>
      </c>
      <c r="B2429" t="s">
        <v>229</v>
      </c>
      <c r="C2429" t="s">
        <v>201</v>
      </c>
      <c r="D2429">
        <v>9.641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0.43076388888888889</v>
      </c>
      <c r="N2429" s="19">
        <v>8.0855120000000003E-2</v>
      </c>
      <c r="O2429">
        <v>9.4770000000000003</v>
      </c>
      <c r="Q2429" s="18">
        <v>0.51424768518518515</v>
      </c>
      <c r="R2429">
        <v>0.1080338</v>
      </c>
      <c r="W2429" s="1" t="s">
        <v>624</v>
      </c>
      <c r="AB2429" t="s">
        <v>84</v>
      </c>
      <c r="AC2429" t="s">
        <v>1453</v>
      </c>
    </row>
    <row r="2430" spans="1:49" x14ac:dyDescent="0.25">
      <c r="A2430">
        <v>25</v>
      </c>
      <c r="B2430" t="s">
        <v>229</v>
      </c>
      <c r="C2430" t="s">
        <v>201</v>
      </c>
      <c r="D2430">
        <v>4.2469999999999999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0.43163194444444447</v>
      </c>
      <c r="N2430" s="19">
        <v>5.7320429999999999E-2</v>
      </c>
      <c r="O2430">
        <v>4.2249999999999996</v>
      </c>
      <c r="Q2430" s="18">
        <v>0.51527777777777783</v>
      </c>
      <c r="R2430" s="19">
        <v>6.9290439999999995E-2</v>
      </c>
      <c r="W2430" s="1" t="s">
        <v>624</v>
      </c>
      <c r="X2430" s="8">
        <v>43531</v>
      </c>
      <c r="AB2430" t="s">
        <v>86</v>
      </c>
      <c r="AC2430" t="s">
        <v>1454</v>
      </c>
      <c r="AD2430" s="8">
        <v>43607</v>
      </c>
      <c r="AE2430" s="84">
        <v>76</v>
      </c>
      <c r="AF2430" t="s">
        <v>168</v>
      </c>
      <c r="AG2430" t="s">
        <v>956</v>
      </c>
      <c r="AH2430" s="8">
        <v>43607</v>
      </c>
      <c r="AI2430">
        <v>23</v>
      </c>
      <c r="AJ2430">
        <v>1</v>
      </c>
      <c r="AK2430" s="53">
        <v>0.83680555555555547</v>
      </c>
      <c r="AL2430" s="8">
        <v>43619</v>
      </c>
      <c r="AM2430" s="53">
        <v>0.84027777777777779</v>
      </c>
      <c r="AO2430">
        <v>6</v>
      </c>
      <c r="AP2430">
        <v>7</v>
      </c>
      <c r="AQ2430" s="8">
        <v>43619</v>
      </c>
      <c r="AR2430" s="53">
        <v>0.84027777777777779</v>
      </c>
    </row>
    <row r="2431" spans="1:49" x14ac:dyDescent="0.25">
      <c r="A2431">
        <v>26</v>
      </c>
      <c r="B2431" t="s">
        <v>229</v>
      </c>
      <c r="C2431" t="s">
        <v>201</v>
      </c>
      <c r="D2431">
        <v>6.3140000000000001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0.43238425925925927</v>
      </c>
      <c r="N2431">
        <v>1.6103419999999999</v>
      </c>
      <c r="O2431">
        <v>4.7869999999999999</v>
      </c>
      <c r="Q2431" s="18">
        <v>0.51613425925925926</v>
      </c>
      <c r="R2431">
        <v>0.74102469999999998</v>
      </c>
      <c r="W2431" s="1" t="s">
        <v>624</v>
      </c>
      <c r="AB2431" t="s">
        <v>86</v>
      </c>
      <c r="AC2431" t="s">
        <v>1455</v>
      </c>
      <c r="AF2431" t="s">
        <v>245</v>
      </c>
    </row>
    <row r="2432" spans="1:49" x14ac:dyDescent="0.25">
      <c r="A2432">
        <v>27</v>
      </c>
      <c r="B2432" t="s">
        <v>229</v>
      </c>
      <c r="C2432" t="s">
        <v>201</v>
      </c>
      <c r="D2432">
        <v>7.4509999999999996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0.43341435185185184</v>
      </c>
      <c r="N2432">
        <v>0.14141229999999999</v>
      </c>
      <c r="O2432">
        <v>7.4130000000000003</v>
      </c>
      <c r="Q2432" s="18">
        <v>0.51716435185185183</v>
      </c>
      <c r="R2432" s="19">
        <v>6.7006830000000003E-2</v>
      </c>
      <c r="W2432" s="1" t="s">
        <v>624</v>
      </c>
      <c r="X2432" s="8">
        <v>43531</v>
      </c>
      <c r="AB2432" t="s">
        <v>86</v>
      </c>
      <c r="AC2432" t="s">
        <v>1456</v>
      </c>
      <c r="AD2432" s="8">
        <v>43600</v>
      </c>
      <c r="AE2432" s="84">
        <f>AD2432-X2432</f>
        <v>69</v>
      </c>
      <c r="AF2432" t="s">
        <v>129</v>
      </c>
      <c r="AG2432" t="s">
        <v>956</v>
      </c>
      <c r="AH2432" s="8">
        <v>43600</v>
      </c>
      <c r="AI2432">
        <v>22</v>
      </c>
      <c r="AJ2432">
        <v>1</v>
      </c>
      <c r="AK2432" s="53">
        <v>0.82500000000000007</v>
      </c>
      <c r="AL2432" s="8">
        <v>43609</v>
      </c>
      <c r="AM2432" s="53">
        <v>0.86111111111111116</v>
      </c>
      <c r="AO2432">
        <v>4</v>
      </c>
      <c r="AP2432">
        <v>29</v>
      </c>
      <c r="AQ2432" s="8">
        <v>43609</v>
      </c>
      <c r="AR2432" s="53">
        <v>0.86111111111111116</v>
      </c>
    </row>
    <row r="2433" spans="1:49" x14ac:dyDescent="0.25">
      <c r="A2433">
        <v>28</v>
      </c>
      <c r="B2433" t="s">
        <v>229</v>
      </c>
      <c r="C2433" t="s">
        <v>201</v>
      </c>
      <c r="D2433">
        <v>4.7939999999999996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0.43421296296296297</v>
      </c>
      <c r="N2433">
        <v>0.75785170000000002</v>
      </c>
      <c r="O2433">
        <v>4.0140000000000002</v>
      </c>
      <c r="Q2433" s="18">
        <v>0.51804398148148145</v>
      </c>
      <c r="R2433">
        <v>1.0153559999999999</v>
      </c>
      <c r="W2433" s="1" t="s">
        <v>624</v>
      </c>
      <c r="AB2433" t="s">
        <v>86</v>
      </c>
      <c r="AC2433" t="s">
        <v>1457</v>
      </c>
      <c r="AF2433" t="s">
        <v>137</v>
      </c>
    </row>
    <row r="2434" spans="1:49" x14ac:dyDescent="0.25">
      <c r="A2434">
        <v>29</v>
      </c>
      <c r="B2434" t="s">
        <v>229</v>
      </c>
      <c r="C2434" t="s">
        <v>201</v>
      </c>
      <c r="D2434">
        <v>7.1989999999999998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0.43516203703703704</v>
      </c>
      <c r="N2434">
        <v>8.2155699999999998E-2</v>
      </c>
      <c r="O2434">
        <v>7.1719999999999997</v>
      </c>
      <c r="Q2434" s="18">
        <v>0.51905092592592594</v>
      </c>
      <c r="R2434">
        <v>0.16287660000000001</v>
      </c>
      <c r="S2434" s="74">
        <v>7.1420000000000003</v>
      </c>
      <c r="U2434" s="18">
        <v>0.37979166666666669</v>
      </c>
      <c r="V2434" s="19">
        <v>8.7599999999999997E-2</v>
      </c>
      <c r="W2434" s="1" t="s">
        <v>624</v>
      </c>
      <c r="AB2434" t="s">
        <v>85</v>
      </c>
      <c r="AC2434" t="s">
        <v>1458</v>
      </c>
      <c r="AF2434" t="s">
        <v>126</v>
      </c>
    </row>
    <row r="2435" spans="1:49" x14ac:dyDescent="0.25">
      <c r="A2435">
        <v>30</v>
      </c>
      <c r="B2435" t="s">
        <v>229</v>
      </c>
      <c r="C2435" t="s">
        <v>201</v>
      </c>
      <c r="D2435">
        <v>9.0559999999999992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0.43599537037037034</v>
      </c>
      <c r="N2435">
        <v>1.6191789999999999</v>
      </c>
      <c r="O2435">
        <v>7.8410000000000002</v>
      </c>
      <c r="Q2435" s="18">
        <v>0.51996527777777779</v>
      </c>
      <c r="R2435">
        <v>1.539622</v>
      </c>
      <c r="W2435" s="1" t="s">
        <v>624</v>
      </c>
      <c r="AB2435" t="s">
        <v>86</v>
      </c>
      <c r="AC2435" t="s">
        <v>1459</v>
      </c>
      <c r="AF2435" t="s">
        <v>290</v>
      </c>
    </row>
    <row r="2436" spans="1:49" x14ac:dyDescent="0.25">
      <c r="A2436">
        <v>31</v>
      </c>
      <c r="B2436" t="s">
        <v>229</v>
      </c>
      <c r="C2436" t="s">
        <v>201</v>
      </c>
      <c r="D2436">
        <v>8.9779999999999998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0.43699074074074074</v>
      </c>
      <c r="N2436">
        <v>1.9006179999999999</v>
      </c>
      <c r="O2436">
        <v>7.524</v>
      </c>
      <c r="Q2436" s="18">
        <v>0.52106481481481481</v>
      </c>
      <c r="R2436">
        <v>1.131399</v>
      </c>
      <c r="S2436" s="74">
        <v>6.9740000000000002</v>
      </c>
      <c r="U2436" s="18">
        <v>0.3805439814814815</v>
      </c>
      <c r="V2436">
        <v>0.14524809999999999</v>
      </c>
      <c r="W2436" s="1" t="s">
        <v>624</v>
      </c>
      <c r="AB2436" t="s">
        <v>85</v>
      </c>
      <c r="AC2436" t="s">
        <v>1460</v>
      </c>
      <c r="AF2436" t="s">
        <v>143</v>
      </c>
    </row>
    <row r="2437" spans="1:49" x14ac:dyDescent="0.25">
      <c r="A2437">
        <v>32</v>
      </c>
      <c r="B2437" t="s">
        <v>229</v>
      </c>
      <c r="C2437" t="s">
        <v>201</v>
      </c>
      <c r="D2437">
        <v>11.093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0.43799768518518517</v>
      </c>
      <c r="N2437">
        <v>0.13251389999999999</v>
      </c>
      <c r="O2437">
        <v>10.782</v>
      </c>
      <c r="Q2437" s="18">
        <v>0.52210648148148142</v>
      </c>
      <c r="R2437">
        <v>0.1293608</v>
      </c>
      <c r="S2437" s="74">
        <v>10.734999999999999</v>
      </c>
      <c r="U2437" s="18">
        <v>0.38138888888888883</v>
      </c>
      <c r="V2437" s="19">
        <v>6.9199999999999998E-2</v>
      </c>
      <c r="W2437" s="1" t="s">
        <v>624</v>
      </c>
      <c r="AB2437" t="s">
        <v>85</v>
      </c>
      <c r="AC2437" t="s">
        <v>1461</v>
      </c>
      <c r="AF2437" t="s">
        <v>171</v>
      </c>
    </row>
    <row r="2438" spans="1:49" x14ac:dyDescent="0.25">
      <c r="A2438">
        <v>33</v>
      </c>
      <c r="B2438" t="s">
        <v>229</v>
      </c>
      <c r="C2438" t="s">
        <v>201</v>
      </c>
      <c r="D2438">
        <v>8.93</v>
      </c>
      <c r="G2438" s="1" t="s">
        <v>78</v>
      </c>
      <c r="H2438" s="1" t="s">
        <v>588</v>
      </c>
      <c r="I2438" s="1" t="s">
        <v>193</v>
      </c>
      <c r="J2438">
        <v>2</v>
      </c>
      <c r="K2438" t="s">
        <v>954</v>
      </c>
      <c r="L2438">
        <v>6262</v>
      </c>
      <c r="M2438" s="18">
        <v>0.43890046296296298</v>
      </c>
      <c r="N2438" s="19">
        <v>8.9873949999999994E-2</v>
      </c>
      <c r="O2438">
        <v>8.8670000000000009</v>
      </c>
      <c r="Q2438" s="18">
        <v>0.52296296296296296</v>
      </c>
      <c r="R2438" s="19">
        <v>7.6094519999999999E-2</v>
      </c>
      <c r="S2438" s="74">
        <v>8.8109999999999999</v>
      </c>
      <c r="U2438" s="18">
        <v>0.38216435185185182</v>
      </c>
      <c r="V2438" s="19">
        <v>3.4599999999999999E-2</v>
      </c>
      <c r="W2438" s="1" t="s">
        <v>624</v>
      </c>
      <c r="AB2438" t="s">
        <v>85</v>
      </c>
      <c r="AC2438" t="s">
        <v>1462</v>
      </c>
      <c r="AF2438" t="s">
        <v>241</v>
      </c>
    </row>
    <row r="2439" spans="1:49" x14ac:dyDescent="0.25">
      <c r="A2439">
        <v>34</v>
      </c>
      <c r="B2439" t="s">
        <v>229</v>
      </c>
      <c r="C2439" t="s">
        <v>201</v>
      </c>
      <c r="D2439">
        <v>10.061999999999999</v>
      </c>
      <c r="G2439" s="1" t="s">
        <v>78</v>
      </c>
      <c r="H2439" s="1" t="s">
        <v>588</v>
      </c>
      <c r="I2439" s="1" t="s">
        <v>193</v>
      </c>
      <c r="J2439">
        <v>2</v>
      </c>
      <c r="K2439" t="s">
        <v>954</v>
      </c>
      <c r="L2439">
        <v>6262</v>
      </c>
      <c r="M2439" s="18">
        <v>0.4397685185185185</v>
      </c>
      <c r="N2439">
        <v>1.566379</v>
      </c>
      <c r="O2439">
        <v>8.2390000000000008</v>
      </c>
      <c r="Q2439" s="18">
        <v>0.52392361111111108</v>
      </c>
      <c r="R2439">
        <v>1.464132</v>
      </c>
      <c r="W2439" s="1" t="s">
        <v>624</v>
      </c>
      <c r="AB2439" t="s">
        <v>86</v>
      </c>
      <c r="AC2439" t="s">
        <v>1463</v>
      </c>
      <c r="AF2439" t="s">
        <v>338</v>
      </c>
    </row>
    <row r="2440" spans="1:49" x14ac:dyDescent="0.25">
      <c r="A2440">
        <v>35</v>
      </c>
      <c r="B2440" t="s">
        <v>229</v>
      </c>
      <c r="C2440" t="s">
        <v>201</v>
      </c>
      <c r="D2440">
        <v>10.191000000000001</v>
      </c>
      <c r="G2440" s="1" t="s">
        <v>78</v>
      </c>
      <c r="H2440" s="1" t="s">
        <v>588</v>
      </c>
      <c r="I2440" s="1" t="s">
        <v>193</v>
      </c>
      <c r="J2440">
        <v>2</v>
      </c>
      <c r="K2440" t="s">
        <v>954</v>
      </c>
      <c r="L2440">
        <v>6262</v>
      </c>
      <c r="M2440" s="18">
        <v>0.4407638888888889</v>
      </c>
      <c r="N2440">
        <v>0.11770940000000001</v>
      </c>
      <c r="O2440">
        <v>9.8620000000000001</v>
      </c>
      <c r="Q2440" s="18">
        <v>0.52495370370370364</v>
      </c>
      <c r="R2440" s="19">
        <v>9.8966180000000001E-2</v>
      </c>
      <c r="W2440" s="1" t="s">
        <v>624</v>
      </c>
      <c r="AB2440" t="s">
        <v>84</v>
      </c>
      <c r="AC2440" t="s">
        <v>1464</v>
      </c>
    </row>
    <row r="2441" spans="1:49" x14ac:dyDescent="0.25">
      <c r="A2441">
        <v>36</v>
      </c>
      <c r="B2441" t="s">
        <v>229</v>
      </c>
      <c r="C2441" t="s">
        <v>201</v>
      </c>
      <c r="D2441">
        <v>7.6390000000000002</v>
      </c>
      <c r="G2441" s="1" t="s">
        <v>78</v>
      </c>
      <c r="H2441" s="1" t="s">
        <v>588</v>
      </c>
      <c r="I2441" s="1" t="s">
        <v>193</v>
      </c>
      <c r="J2441">
        <v>2</v>
      </c>
      <c r="K2441" t="s">
        <v>954</v>
      </c>
      <c r="L2441">
        <v>6262</v>
      </c>
      <c r="M2441" s="18">
        <v>0.44158564814814816</v>
      </c>
      <c r="N2441" s="19">
        <v>7.8826289999999993E-2</v>
      </c>
      <c r="O2441">
        <v>7.593</v>
      </c>
      <c r="Q2441" s="18">
        <v>0.52572916666666669</v>
      </c>
      <c r="R2441" s="19">
        <v>6.8405430000000003E-2</v>
      </c>
      <c r="W2441" s="1" t="s">
        <v>624</v>
      </c>
      <c r="X2441" s="8">
        <v>43531</v>
      </c>
      <c r="AB2441" t="s">
        <v>86</v>
      </c>
      <c r="AC2441" t="s">
        <v>1465</v>
      </c>
      <c r="AD2441" s="8">
        <v>43610</v>
      </c>
      <c r="AE2441" s="84">
        <f>AD2441-X2441</f>
        <v>79</v>
      </c>
      <c r="AF2441" t="s">
        <v>179</v>
      </c>
      <c r="AG2441" t="s">
        <v>956</v>
      </c>
      <c r="AN2441" t="s">
        <v>1808</v>
      </c>
      <c r="AV2441" s="8">
        <v>43630</v>
      </c>
      <c r="AW2441">
        <v>0</v>
      </c>
    </row>
    <row r="2442" spans="1:49" x14ac:dyDescent="0.25">
      <c r="A2442">
        <v>37</v>
      </c>
      <c r="B2442" t="s">
        <v>229</v>
      </c>
      <c r="C2442" t="s">
        <v>201</v>
      </c>
      <c r="D2442">
        <v>9.7219999999999995</v>
      </c>
      <c r="G2442" s="1" t="s">
        <v>78</v>
      </c>
      <c r="H2442" s="1" t="s">
        <v>588</v>
      </c>
      <c r="I2442" s="1" t="s">
        <v>193</v>
      </c>
      <c r="J2442">
        <v>2</v>
      </c>
      <c r="K2442" t="s">
        <v>954</v>
      </c>
      <c r="L2442">
        <v>6262</v>
      </c>
      <c r="M2442" s="18">
        <v>0.442349537037037</v>
      </c>
      <c r="N2442">
        <v>1.3414569999999999</v>
      </c>
      <c r="O2442">
        <v>7.9119999999999999</v>
      </c>
      <c r="Q2442" s="18">
        <v>0.52659722222222227</v>
      </c>
      <c r="R2442">
        <v>0.60500759999999998</v>
      </c>
      <c r="W2442" s="1" t="s">
        <v>624</v>
      </c>
      <c r="AB2442" t="s">
        <v>86</v>
      </c>
      <c r="AC2442" t="s">
        <v>1466</v>
      </c>
      <c r="AF2442" t="s">
        <v>175</v>
      </c>
    </row>
    <row r="2443" spans="1:49" x14ac:dyDescent="0.25">
      <c r="A2443">
        <v>38</v>
      </c>
      <c r="B2443" t="s">
        <v>229</v>
      </c>
      <c r="C2443" t="s">
        <v>201</v>
      </c>
      <c r="D2443">
        <v>11.29</v>
      </c>
      <c r="G2443" s="1" t="s">
        <v>78</v>
      </c>
      <c r="H2443" s="1" t="s">
        <v>588</v>
      </c>
      <c r="I2443" s="1" t="s">
        <v>193</v>
      </c>
      <c r="J2443">
        <v>2</v>
      </c>
      <c r="K2443" t="s">
        <v>954</v>
      </c>
      <c r="L2443">
        <v>6262</v>
      </c>
      <c r="M2443" s="18">
        <v>0.44349537037037035</v>
      </c>
      <c r="N2443">
        <v>0.1087733</v>
      </c>
      <c r="O2443">
        <v>11.24</v>
      </c>
      <c r="Q2443" s="18">
        <v>0.52763888888888888</v>
      </c>
      <c r="R2443">
        <v>0.13564950000000001</v>
      </c>
      <c r="W2443" s="1" t="s">
        <v>624</v>
      </c>
      <c r="AB2443" t="s">
        <v>84</v>
      </c>
      <c r="AC2443" t="s">
        <v>1467</v>
      </c>
    </row>
    <row r="2444" spans="1:49" x14ac:dyDescent="0.25">
      <c r="A2444">
        <v>39</v>
      </c>
      <c r="B2444" t="s">
        <v>229</v>
      </c>
      <c r="C2444" t="s">
        <v>201</v>
      </c>
      <c r="D2444">
        <v>4.452</v>
      </c>
      <c r="G2444" s="1" t="s">
        <v>78</v>
      </c>
      <c r="H2444" s="1" t="s">
        <v>588</v>
      </c>
      <c r="I2444" s="1" t="s">
        <v>193</v>
      </c>
      <c r="J2444">
        <v>2</v>
      </c>
      <c r="K2444" t="s">
        <v>954</v>
      </c>
      <c r="L2444">
        <v>6262</v>
      </c>
      <c r="M2444" s="18">
        <v>0.44428240740740743</v>
      </c>
      <c r="N2444">
        <v>0.89119939999999997</v>
      </c>
      <c r="O2444">
        <v>3.6890000000000001</v>
      </c>
      <c r="Q2444" s="18">
        <v>0.52855324074074073</v>
      </c>
      <c r="R2444">
        <v>1.151578</v>
      </c>
      <c r="W2444" s="1" t="s">
        <v>624</v>
      </c>
      <c r="AB2444" t="s">
        <v>84</v>
      </c>
      <c r="AC2444" t="s">
        <v>1468</v>
      </c>
    </row>
    <row r="2445" spans="1:49" x14ac:dyDescent="0.25">
      <c r="A2445">
        <v>40</v>
      </c>
      <c r="B2445" t="s">
        <v>229</v>
      </c>
      <c r="C2445" t="s">
        <v>201</v>
      </c>
      <c r="D2445">
        <v>6.7480000000000002</v>
      </c>
      <c r="G2445" s="1" t="s">
        <v>78</v>
      </c>
      <c r="H2445" s="1" t="s">
        <v>588</v>
      </c>
      <c r="I2445" s="1" t="s">
        <v>193</v>
      </c>
      <c r="J2445">
        <v>2</v>
      </c>
      <c r="K2445" t="s">
        <v>954</v>
      </c>
      <c r="L2445">
        <v>6262</v>
      </c>
      <c r="M2445" s="18">
        <v>0.44525462962962964</v>
      </c>
      <c r="N2445">
        <v>0.1290617</v>
      </c>
      <c r="O2445">
        <v>6.665</v>
      </c>
      <c r="Q2445" s="18">
        <v>0.52954861111111107</v>
      </c>
      <c r="R2445">
        <v>0.1430439</v>
      </c>
      <c r="S2445" s="74">
        <v>6.6280000000000001</v>
      </c>
      <c r="U2445" s="18">
        <v>0.3830439814814815</v>
      </c>
      <c r="V2445" s="19">
        <v>5.74E-2</v>
      </c>
      <c r="W2445" s="1" t="s">
        <v>624</v>
      </c>
      <c r="AB2445" t="s">
        <v>85</v>
      </c>
      <c r="AC2445" t="s">
        <v>1469</v>
      </c>
      <c r="AF2445" t="s">
        <v>137</v>
      </c>
    </row>
    <row r="2446" spans="1:49" x14ac:dyDescent="0.25">
      <c r="A2446">
        <v>41</v>
      </c>
      <c r="B2446" t="s">
        <v>229</v>
      </c>
      <c r="C2446" t="s">
        <v>201</v>
      </c>
      <c r="D2446">
        <v>6.7830000000000004</v>
      </c>
      <c r="G2446" s="1" t="s">
        <v>78</v>
      </c>
      <c r="H2446" s="1" t="s">
        <v>588</v>
      </c>
      <c r="I2446" s="1" t="s">
        <v>193</v>
      </c>
      <c r="J2446">
        <v>2</v>
      </c>
      <c r="K2446" t="s">
        <v>954</v>
      </c>
      <c r="L2446">
        <v>6262</v>
      </c>
      <c r="M2446" s="18">
        <v>0.44615740740740745</v>
      </c>
      <c r="N2446" s="19">
        <v>9.6988770000000002E-2</v>
      </c>
      <c r="O2446">
        <v>6.625</v>
      </c>
      <c r="Q2446" s="18">
        <v>0.53046296296296302</v>
      </c>
      <c r="R2446" s="19">
        <v>6.335288E-2</v>
      </c>
      <c r="W2446" s="1" t="s">
        <v>624</v>
      </c>
      <c r="AB2446" t="s">
        <v>84</v>
      </c>
      <c r="AC2446" t="s">
        <v>1470</v>
      </c>
    </row>
    <row r="2447" spans="1:49" x14ac:dyDescent="0.25">
      <c r="A2447">
        <v>42</v>
      </c>
      <c r="B2447" t="s">
        <v>229</v>
      </c>
      <c r="C2447" t="s">
        <v>201</v>
      </c>
      <c r="D2447">
        <v>6.7119999999999997</v>
      </c>
      <c r="G2447" s="1" t="s">
        <v>78</v>
      </c>
      <c r="H2447" s="1" t="s">
        <v>588</v>
      </c>
      <c r="I2447" s="1" t="s">
        <v>193</v>
      </c>
      <c r="J2447">
        <v>2</v>
      </c>
      <c r="K2447" t="s">
        <v>954</v>
      </c>
      <c r="L2447">
        <v>6262</v>
      </c>
      <c r="M2447" s="18">
        <v>0.44700231481481478</v>
      </c>
      <c r="N2447">
        <v>0.1160336</v>
      </c>
      <c r="O2447">
        <v>6.6710000000000003</v>
      </c>
      <c r="Q2447" s="18">
        <v>0.53144675925925922</v>
      </c>
      <c r="R2447">
        <v>0.12535180000000001</v>
      </c>
      <c r="W2447" s="1" t="s">
        <v>624</v>
      </c>
      <c r="X2447" s="8">
        <v>43531</v>
      </c>
      <c r="AB2447" t="s">
        <v>86</v>
      </c>
      <c r="AC2447" t="s">
        <v>1471</v>
      </c>
      <c r="AD2447" s="8">
        <v>43590</v>
      </c>
      <c r="AE2447" s="84">
        <f>AD2447-X2447</f>
        <v>59</v>
      </c>
      <c r="AF2447" t="s">
        <v>132</v>
      </c>
      <c r="AG2447" t="s">
        <v>956</v>
      </c>
      <c r="AH2447" s="8">
        <v>43590</v>
      </c>
      <c r="AI2447">
        <v>22</v>
      </c>
      <c r="AJ2447">
        <v>1</v>
      </c>
      <c r="AK2447" s="53">
        <v>0.63750000000000007</v>
      </c>
      <c r="AL2447" s="8">
        <v>43598</v>
      </c>
      <c r="AM2447" s="53">
        <v>0.82291666666666663</v>
      </c>
      <c r="AN2447" t="s">
        <v>1956</v>
      </c>
      <c r="AO2447">
        <v>7</v>
      </c>
      <c r="AP2447">
        <v>24</v>
      </c>
      <c r="AQ2447" s="8">
        <v>43598</v>
      </c>
      <c r="AR2447" s="53">
        <v>0.84027777777777779</v>
      </c>
      <c r="AS2447" s="8">
        <v>43626</v>
      </c>
      <c r="AT2447" s="53">
        <v>0.83333333333333337</v>
      </c>
    </row>
    <row r="2448" spans="1:49" x14ac:dyDescent="0.25">
      <c r="A2448">
        <v>43</v>
      </c>
      <c r="B2448" t="s">
        <v>229</v>
      </c>
      <c r="C2448" t="s">
        <v>201</v>
      </c>
      <c r="D2448">
        <v>6.9809999999999999</v>
      </c>
      <c r="G2448" s="1" t="s">
        <v>78</v>
      </c>
      <c r="H2448" s="1" t="s">
        <v>588</v>
      </c>
      <c r="I2448" s="1" t="s">
        <v>193</v>
      </c>
      <c r="J2448">
        <v>2</v>
      </c>
      <c r="K2448" t="s">
        <v>954</v>
      </c>
      <c r="L2448">
        <v>6262</v>
      </c>
      <c r="M2448" s="18">
        <v>0.44788194444444446</v>
      </c>
      <c r="N2448">
        <v>0.11033510000000001</v>
      </c>
      <c r="O2448">
        <v>6.95</v>
      </c>
      <c r="Q2448" s="18">
        <v>0.53252314814814816</v>
      </c>
      <c r="R2448" s="19">
        <v>7.7084849999999996E-2</v>
      </c>
      <c r="W2448" s="1" t="s">
        <v>624</v>
      </c>
      <c r="X2448" s="8">
        <v>43531</v>
      </c>
      <c r="AB2448" t="s">
        <v>86</v>
      </c>
      <c r="AC2448" t="s">
        <v>1472</v>
      </c>
      <c r="AD2448" s="8">
        <v>43603</v>
      </c>
      <c r="AE2448" s="84">
        <v>72</v>
      </c>
      <c r="AF2448" t="s">
        <v>160</v>
      </c>
      <c r="AG2448" t="s">
        <v>956</v>
      </c>
      <c r="AH2448" s="8">
        <v>43603</v>
      </c>
      <c r="AI2448">
        <v>8</v>
      </c>
      <c r="AJ2448">
        <v>2</v>
      </c>
      <c r="AK2448" s="53">
        <v>0.55555555555555558</v>
      </c>
      <c r="AL2448" s="8">
        <v>43611</v>
      </c>
      <c r="AM2448" s="53">
        <v>0.84027777777777779</v>
      </c>
      <c r="AO2448">
        <v>5</v>
      </c>
      <c r="AP2448">
        <v>2</v>
      </c>
      <c r="AQ2448" s="8">
        <v>43611</v>
      </c>
      <c r="AR2448" s="53">
        <v>0.84027777777777779</v>
      </c>
    </row>
    <row r="2449" spans="1:49" x14ac:dyDescent="0.25">
      <c r="A2449">
        <v>44</v>
      </c>
      <c r="B2449" t="s">
        <v>229</v>
      </c>
      <c r="C2449" t="s">
        <v>201</v>
      </c>
      <c r="D2449">
        <v>9.5359999999999996</v>
      </c>
      <c r="G2449" s="1" t="s">
        <v>78</v>
      </c>
      <c r="H2449" s="1" t="s">
        <v>588</v>
      </c>
      <c r="I2449" s="1" t="s">
        <v>193</v>
      </c>
      <c r="J2449">
        <v>2</v>
      </c>
      <c r="K2449" t="s">
        <v>954</v>
      </c>
      <c r="L2449">
        <v>6262</v>
      </c>
      <c r="M2449" s="18">
        <v>0.44866898148148149</v>
      </c>
      <c r="N2449">
        <v>0.18962599999999999</v>
      </c>
      <c r="O2449">
        <v>9.2100000000000009</v>
      </c>
      <c r="Q2449" s="18">
        <v>0.53339120370370374</v>
      </c>
      <c r="R2449" s="19">
        <v>9.300079E-2</v>
      </c>
      <c r="W2449" s="1" t="s">
        <v>624</v>
      </c>
      <c r="X2449" s="8">
        <v>43531</v>
      </c>
      <c r="AB2449" t="s">
        <v>86</v>
      </c>
      <c r="AC2449" t="s">
        <v>1473</v>
      </c>
      <c r="AD2449" s="8">
        <v>43607</v>
      </c>
      <c r="AE2449" s="84">
        <v>76</v>
      </c>
      <c r="AF2449" t="s">
        <v>243</v>
      </c>
      <c r="AG2449" t="s">
        <v>956</v>
      </c>
      <c r="AH2449" s="8">
        <v>43630</v>
      </c>
      <c r="AI2449">
        <v>1</v>
      </c>
      <c r="AJ2449">
        <v>1</v>
      </c>
      <c r="AK2449" s="53">
        <v>0.74305555555555547</v>
      </c>
    </row>
    <row r="2450" spans="1:49" x14ac:dyDescent="0.25">
      <c r="A2450">
        <v>45</v>
      </c>
      <c r="B2450" t="s">
        <v>229</v>
      </c>
      <c r="C2450" t="s">
        <v>201</v>
      </c>
      <c r="D2450">
        <v>7.9909999999999997</v>
      </c>
      <c r="G2450" s="1" t="s">
        <v>78</v>
      </c>
      <c r="H2450" s="1" t="s">
        <v>588</v>
      </c>
      <c r="I2450" s="1" t="s">
        <v>193</v>
      </c>
      <c r="J2450">
        <v>2</v>
      </c>
      <c r="K2450" t="s">
        <v>954</v>
      </c>
      <c r="L2450">
        <v>6262</v>
      </c>
      <c r="M2450" s="18">
        <v>0.44953703703703707</v>
      </c>
      <c r="N2450">
        <v>0.1126072</v>
      </c>
      <c r="O2450">
        <v>7.8390000000000004</v>
      </c>
      <c r="Q2450" s="18">
        <v>0.53423611111111113</v>
      </c>
      <c r="R2450" s="19">
        <v>8.7305289999999994E-2</v>
      </c>
      <c r="W2450" s="1" t="s">
        <v>624</v>
      </c>
      <c r="X2450" s="8">
        <v>43531</v>
      </c>
      <c r="AB2450" t="s">
        <v>86</v>
      </c>
      <c r="AC2450" t="s">
        <v>1474</v>
      </c>
      <c r="AD2450" s="8">
        <v>43611</v>
      </c>
      <c r="AE2450" s="84">
        <v>80</v>
      </c>
      <c r="AF2450" t="s">
        <v>146</v>
      </c>
      <c r="AG2450" t="s">
        <v>956</v>
      </c>
      <c r="AN2450" t="s">
        <v>1808</v>
      </c>
      <c r="AV2450" s="8">
        <v>43613</v>
      </c>
      <c r="AW2450">
        <v>0</v>
      </c>
    </row>
    <row r="2451" spans="1:49" x14ac:dyDescent="0.25">
      <c r="A2451">
        <v>46</v>
      </c>
      <c r="B2451" t="s">
        <v>229</v>
      </c>
      <c r="C2451" t="s">
        <v>608</v>
      </c>
      <c r="G2451" s="1" t="s">
        <v>78</v>
      </c>
      <c r="H2451" s="1" t="s">
        <v>588</v>
      </c>
      <c r="I2451" s="1" t="s">
        <v>193</v>
      </c>
      <c r="J2451">
        <v>2</v>
      </c>
      <c r="K2451" t="s">
        <v>954</v>
      </c>
      <c r="L2451">
        <v>6262</v>
      </c>
      <c r="M2451" s="18">
        <v>0.45045138888888886</v>
      </c>
      <c r="N2451" s="19">
        <v>1.3094130000000001E-2</v>
      </c>
      <c r="Q2451" s="18">
        <v>0.53508101851851853</v>
      </c>
      <c r="R2451" s="19">
        <v>1.6060339999999999E-2</v>
      </c>
      <c r="U2451" s="18">
        <v>0.38390046296296299</v>
      </c>
      <c r="V2451" s="19">
        <v>1.1299999999999999E-2</v>
      </c>
      <c r="W2451" s="1" t="s">
        <v>624</v>
      </c>
    </row>
    <row r="2452" spans="1:49" x14ac:dyDescent="0.25">
      <c r="A2452">
        <v>47</v>
      </c>
      <c r="B2452" t="s">
        <v>229</v>
      </c>
      <c r="C2452" t="s">
        <v>608</v>
      </c>
      <c r="E2452" s="1" t="s">
        <v>1156</v>
      </c>
      <c r="G2452" s="1" t="s">
        <v>78</v>
      </c>
      <c r="H2452" s="1" t="s">
        <v>588</v>
      </c>
      <c r="I2452" s="1" t="s">
        <v>193</v>
      </c>
      <c r="J2452">
        <v>2</v>
      </c>
      <c r="K2452" t="s">
        <v>954</v>
      </c>
      <c r="L2452">
        <v>6262</v>
      </c>
      <c r="M2452" s="18">
        <v>0.45130787037037035</v>
      </c>
      <c r="N2452" s="19">
        <v>1.3988449999999999E-2</v>
      </c>
      <c r="P2452" s="53">
        <v>0.5541666666666667</v>
      </c>
      <c r="Q2452" s="18">
        <v>0.53587962962962965</v>
      </c>
      <c r="R2452" s="19">
        <v>1.6354960000000002E-2</v>
      </c>
      <c r="T2452" s="53">
        <v>0.42569444444444443</v>
      </c>
      <c r="U2452" s="18">
        <v>0.38472222222222219</v>
      </c>
      <c r="V2452">
        <v>1.0998600000000001E-2</v>
      </c>
      <c r="W2452" s="1" t="s">
        <v>624</v>
      </c>
    </row>
    <row r="2453" spans="1:49" x14ac:dyDescent="0.25">
      <c r="A2453">
        <v>1</v>
      </c>
      <c r="B2453" t="s">
        <v>230</v>
      </c>
      <c r="C2453" t="s">
        <v>201</v>
      </c>
      <c r="D2453">
        <v>9.83</v>
      </c>
      <c r="E2453" s="1" t="s">
        <v>1161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0.42275462962962962</v>
      </c>
      <c r="N2453">
        <v>0.1165257</v>
      </c>
      <c r="O2453">
        <v>9.0879999999999992</v>
      </c>
      <c r="P2453" s="53">
        <v>0.63611111111111118</v>
      </c>
      <c r="Q2453" s="18">
        <v>0.45699074074074075</v>
      </c>
      <c r="R2453" s="19">
        <v>1.9678290000000001E-2</v>
      </c>
      <c r="S2453" s="74">
        <v>9.048</v>
      </c>
      <c r="T2453" s="53">
        <v>0.4694444444444445</v>
      </c>
      <c r="U2453" s="18">
        <v>0.30239583333333336</v>
      </c>
      <c r="V2453">
        <v>5.1116599999999998E-2</v>
      </c>
      <c r="W2453" s="1" t="s">
        <v>625</v>
      </c>
      <c r="AB2453" t="s">
        <v>85</v>
      </c>
      <c r="AC2453" t="s">
        <v>1475</v>
      </c>
      <c r="AF2453" t="s">
        <v>144</v>
      </c>
    </row>
    <row r="2454" spans="1:49" x14ac:dyDescent="0.25">
      <c r="A2454">
        <v>2</v>
      </c>
      <c r="B2454" t="s">
        <v>230</v>
      </c>
      <c r="C2454" t="s">
        <v>201</v>
      </c>
      <c r="D2454">
        <v>10.317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0.42377314814814815</v>
      </c>
      <c r="N2454">
        <v>0.12751270000000001</v>
      </c>
      <c r="O2454">
        <v>9.65</v>
      </c>
      <c r="Q2454" s="18">
        <v>0.45804398148148145</v>
      </c>
      <c r="R2454" s="19">
        <v>2.8187380000000001E-2</v>
      </c>
      <c r="W2454" s="1" t="s">
        <v>625</v>
      </c>
      <c r="X2454" s="8">
        <v>43532</v>
      </c>
      <c r="AB2454" t="s">
        <v>86</v>
      </c>
      <c r="AC2454" t="s">
        <v>1476</v>
      </c>
      <c r="AD2454" s="8">
        <v>43606</v>
      </c>
      <c r="AE2454" s="84">
        <f>AD2454-X2454</f>
        <v>74</v>
      </c>
      <c r="AF2454" t="s">
        <v>153</v>
      </c>
      <c r="AG2454" t="s">
        <v>956</v>
      </c>
      <c r="AH2454" s="8">
        <v>43606</v>
      </c>
      <c r="AI2454">
        <v>29</v>
      </c>
      <c r="AJ2454">
        <v>2</v>
      </c>
      <c r="AK2454" s="53">
        <v>0.75347222222222221</v>
      </c>
      <c r="AL2454" s="8">
        <v>43614</v>
      </c>
      <c r="AM2454" s="53">
        <v>0.83333333333333337</v>
      </c>
      <c r="AO2454">
        <v>3</v>
      </c>
      <c r="AP2454">
        <v>20</v>
      </c>
      <c r="AQ2454" s="8">
        <v>43614</v>
      </c>
      <c r="AR2454" s="53">
        <v>0.83333333333333337</v>
      </c>
    </row>
    <row r="2455" spans="1:49" x14ac:dyDescent="0.25">
      <c r="A2455">
        <v>3</v>
      </c>
      <c r="B2455" t="s">
        <v>230</v>
      </c>
      <c r="C2455" t="s">
        <v>201</v>
      </c>
      <c r="D2455">
        <v>11.458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0.42459490740740741</v>
      </c>
      <c r="N2455">
        <v>0.12714490000000001</v>
      </c>
      <c r="O2455">
        <v>10.856999999999999</v>
      </c>
      <c r="Q2455" s="18">
        <v>0.45891203703703703</v>
      </c>
      <c r="R2455" s="19">
        <v>6.357757E-2</v>
      </c>
      <c r="W2455" s="1" t="s">
        <v>625</v>
      </c>
      <c r="AB2455" t="s">
        <v>84</v>
      </c>
      <c r="AC2455" t="s">
        <v>1477</v>
      </c>
    </row>
    <row r="2456" spans="1:49" x14ac:dyDescent="0.25">
      <c r="A2456">
        <v>4</v>
      </c>
      <c r="B2456" t="s">
        <v>230</v>
      </c>
      <c r="C2456" t="s">
        <v>201</v>
      </c>
      <c r="D2456">
        <v>6.9139999999999997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0.42550925925925925</v>
      </c>
      <c r="N2456" s="19">
        <v>8.7966050000000004E-2</v>
      </c>
      <c r="O2456">
        <v>6.5110000000000001</v>
      </c>
      <c r="Q2456" s="18">
        <v>0.45973379629629635</v>
      </c>
      <c r="R2456" s="19">
        <v>4.7828259999999997E-2</v>
      </c>
      <c r="S2456" s="74">
        <v>6.4909999999999997</v>
      </c>
      <c r="U2456" s="18">
        <v>0.30355324074074075</v>
      </c>
      <c r="V2456" s="19">
        <v>4.4291160000000003E-2</v>
      </c>
      <c r="W2456" s="1" t="s">
        <v>625</v>
      </c>
      <c r="AB2456" t="s">
        <v>85</v>
      </c>
      <c r="AC2456" t="s">
        <v>1478</v>
      </c>
      <c r="AD2456" s="8">
        <v>43621</v>
      </c>
      <c r="AE2456" s="83">
        <f>AD2456-I2456</f>
        <v>255</v>
      </c>
      <c r="AF2456" t="s">
        <v>176</v>
      </c>
      <c r="AG2456" t="s">
        <v>956</v>
      </c>
      <c r="AH2456" s="8">
        <v>43621</v>
      </c>
      <c r="AI2456">
        <v>27</v>
      </c>
      <c r="AJ2456">
        <v>1</v>
      </c>
      <c r="AK2456" s="53">
        <v>0.74305555555555547</v>
      </c>
      <c r="AL2456" s="8">
        <v>43630</v>
      </c>
      <c r="AM2456" s="53">
        <v>0.94791666666666663</v>
      </c>
      <c r="AO2456">
        <v>3</v>
      </c>
      <c r="AP2456">
        <v>26</v>
      </c>
      <c r="AQ2456" s="8">
        <v>43630</v>
      </c>
      <c r="AR2456" s="53">
        <v>0.94791666666666663</v>
      </c>
    </row>
    <row r="2457" spans="1:49" x14ac:dyDescent="0.25">
      <c r="A2457">
        <v>5</v>
      </c>
      <c r="B2457" t="s">
        <v>230</v>
      </c>
      <c r="C2457" t="s">
        <v>201</v>
      </c>
      <c r="D2457">
        <v>4.8470000000000004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0.42623842592592592</v>
      </c>
      <c r="N2457">
        <v>0.5936205</v>
      </c>
      <c r="O2457">
        <v>4.133</v>
      </c>
      <c r="Q2457" s="18">
        <v>0.46057870370370368</v>
      </c>
      <c r="R2457" s="19">
        <v>6.6261840000000002E-2</v>
      </c>
      <c r="W2457" s="1" t="s">
        <v>625</v>
      </c>
      <c r="AB2457" t="s">
        <v>84</v>
      </c>
      <c r="AC2457" t="s">
        <v>1479</v>
      </c>
    </row>
    <row r="2458" spans="1:49" x14ac:dyDescent="0.25">
      <c r="A2458">
        <v>6</v>
      </c>
      <c r="B2458" t="s">
        <v>230</v>
      </c>
      <c r="C2458" t="s">
        <v>201</v>
      </c>
      <c r="D2458">
        <v>10.954000000000001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0.42706018518518518</v>
      </c>
      <c r="N2458">
        <v>0.15294630000000001</v>
      </c>
      <c r="O2458">
        <v>10.291</v>
      </c>
      <c r="Q2458" s="18">
        <v>0.4614699074074074</v>
      </c>
      <c r="R2458">
        <v>0.1076091</v>
      </c>
      <c r="W2458" s="1" t="s">
        <v>625</v>
      </c>
      <c r="X2458" s="8">
        <v>43532</v>
      </c>
      <c r="AB2458" t="s">
        <v>86</v>
      </c>
      <c r="AC2458" t="s">
        <v>1480</v>
      </c>
      <c r="AD2458" s="8">
        <v>43576</v>
      </c>
      <c r="AE2458" s="84">
        <f>AD2458-X2458</f>
        <v>44</v>
      </c>
      <c r="AF2458" t="s">
        <v>155</v>
      </c>
      <c r="AG2458" t="s">
        <v>956</v>
      </c>
      <c r="AH2458" s="8">
        <v>43576</v>
      </c>
      <c r="AI2458">
        <v>17</v>
      </c>
      <c r="AJ2458">
        <v>2</v>
      </c>
      <c r="AK2458" s="53">
        <v>0.48958333333333331</v>
      </c>
      <c r="AL2458" s="8">
        <v>43587</v>
      </c>
      <c r="AM2458" s="53">
        <v>0.84027777777777779</v>
      </c>
      <c r="AN2458" t="s">
        <v>1905</v>
      </c>
      <c r="AO2458">
        <v>4</v>
      </c>
      <c r="AP2458">
        <v>8</v>
      </c>
      <c r="AQ2458" s="8">
        <v>43587</v>
      </c>
      <c r="AR2458" s="53">
        <v>0.84027777777777779</v>
      </c>
      <c r="AS2458" s="8">
        <v>43614</v>
      </c>
      <c r="AT2458" s="53">
        <v>0.83333333333333337</v>
      </c>
      <c r="AU2458" t="s">
        <v>1765</v>
      </c>
      <c r="AV2458" s="8">
        <v>43614</v>
      </c>
      <c r="AW2458">
        <v>1</v>
      </c>
    </row>
    <row r="2459" spans="1:49" x14ac:dyDescent="0.25">
      <c r="A2459">
        <v>7</v>
      </c>
      <c r="B2459" t="s">
        <v>230</v>
      </c>
      <c r="C2459" t="s">
        <v>201</v>
      </c>
      <c r="D2459">
        <v>5.3849999999999998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0.42802083333333335</v>
      </c>
      <c r="N2459">
        <v>1.10721</v>
      </c>
      <c r="O2459">
        <v>4.085</v>
      </c>
      <c r="Q2459" s="18">
        <v>0.46233796296296298</v>
      </c>
      <c r="R2459">
        <v>0.30436059999999998</v>
      </c>
      <c r="S2459" s="74">
        <v>3.5</v>
      </c>
      <c r="U2459" s="18">
        <v>0.30435185185185182</v>
      </c>
      <c r="V2459">
        <v>0.1034723</v>
      </c>
      <c r="W2459" s="1" t="s">
        <v>625</v>
      </c>
      <c r="AB2459" t="s">
        <v>85</v>
      </c>
      <c r="AC2459" t="s">
        <v>1481</v>
      </c>
      <c r="AF2459" t="s">
        <v>152</v>
      </c>
    </row>
    <row r="2460" spans="1:49" x14ac:dyDescent="0.25">
      <c r="A2460">
        <v>8</v>
      </c>
      <c r="B2460" t="s">
        <v>230</v>
      </c>
      <c r="C2460" t="s">
        <v>201</v>
      </c>
      <c r="D2460">
        <v>10.754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0.42887731481481484</v>
      </c>
      <c r="N2460" s="19">
        <v>8.3207459999999997E-2</v>
      </c>
      <c r="O2460">
        <v>10.25</v>
      </c>
      <c r="Q2460" s="18">
        <v>0.46324074074074079</v>
      </c>
      <c r="R2460" s="19">
        <v>7.2429439999999998E-2</v>
      </c>
      <c r="W2460" s="1" t="s">
        <v>625</v>
      </c>
      <c r="AB2460" t="s">
        <v>86</v>
      </c>
      <c r="AC2460" t="s">
        <v>1482</v>
      </c>
      <c r="AF2460" t="s">
        <v>303</v>
      </c>
    </row>
    <row r="2461" spans="1:49" x14ac:dyDescent="0.25">
      <c r="A2461">
        <v>9</v>
      </c>
      <c r="B2461" t="s">
        <v>230</v>
      </c>
      <c r="C2461" t="s">
        <v>201</v>
      </c>
      <c r="D2461">
        <v>9.07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0.42967592592592596</v>
      </c>
      <c r="N2461">
        <v>0.1022561</v>
      </c>
      <c r="O2461">
        <v>8.5570000000000004</v>
      </c>
      <c r="Q2461" s="18">
        <v>0.46408564814814812</v>
      </c>
      <c r="R2461" s="19">
        <v>2.760435E-2</v>
      </c>
      <c r="W2461" s="1" t="s">
        <v>625</v>
      </c>
      <c r="X2461" s="8">
        <v>43532</v>
      </c>
      <c r="AB2461" t="s">
        <v>86</v>
      </c>
      <c r="AC2461" t="s">
        <v>1483</v>
      </c>
      <c r="AD2461" s="8">
        <v>43616</v>
      </c>
      <c r="AE2461" s="84">
        <f>AD2461-X2461</f>
        <v>84</v>
      </c>
      <c r="AF2461" t="s">
        <v>146</v>
      </c>
      <c r="AG2461" t="s">
        <v>956</v>
      </c>
      <c r="AH2461" s="8">
        <v>43616</v>
      </c>
      <c r="AI2461">
        <v>14</v>
      </c>
      <c r="AJ2461">
        <v>2</v>
      </c>
      <c r="AK2461" s="53">
        <v>0.78819444444444453</v>
      </c>
      <c r="AL2461" s="8">
        <v>43626</v>
      </c>
      <c r="AM2461" s="53">
        <v>0.83333333333333337</v>
      </c>
      <c r="AO2461">
        <v>7</v>
      </c>
      <c r="AP2461">
        <v>3</v>
      </c>
      <c r="AQ2461" s="8">
        <v>43626</v>
      </c>
      <c r="AR2461" s="53">
        <v>0.83333333333333337</v>
      </c>
    </row>
    <row r="2462" spans="1:49" x14ac:dyDescent="0.25">
      <c r="A2462">
        <v>10</v>
      </c>
      <c r="B2462" t="s">
        <v>230</v>
      </c>
      <c r="C2462" t="s">
        <v>201</v>
      </c>
      <c r="D2462">
        <v>9.0649999999999995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0.4304398148148148</v>
      </c>
      <c r="N2462">
        <v>0.1176883</v>
      </c>
      <c r="O2462">
        <v>8.5090000000000003</v>
      </c>
      <c r="Q2462" s="18">
        <v>0.46488425925925925</v>
      </c>
      <c r="R2462" s="19">
        <v>4.0451479999999998E-2</v>
      </c>
      <c r="S2462" s="74">
        <v>8.4809999999999999</v>
      </c>
      <c r="U2462" s="18">
        <v>0.30523148148148149</v>
      </c>
      <c r="V2462" s="19">
        <v>4.1123140000000002E-2</v>
      </c>
      <c r="W2462" s="1" t="s">
        <v>625</v>
      </c>
      <c r="AB2462" t="s">
        <v>85</v>
      </c>
      <c r="AC2462" t="s">
        <v>1484</v>
      </c>
      <c r="AF2462" t="s">
        <v>169</v>
      </c>
    </row>
    <row r="2463" spans="1:49" x14ac:dyDescent="0.25">
      <c r="A2463">
        <v>11</v>
      </c>
      <c r="B2463" t="s">
        <v>230</v>
      </c>
      <c r="C2463" t="s">
        <v>201</v>
      </c>
      <c r="D2463">
        <v>11.813000000000001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0.43114583333333334</v>
      </c>
      <c r="N2463">
        <v>0.17989440000000001</v>
      </c>
      <c r="O2463">
        <v>11.467000000000001</v>
      </c>
      <c r="Q2463" s="18">
        <v>0.46568287037037037</v>
      </c>
      <c r="R2463" s="19">
        <v>9.8821110000000004E-2</v>
      </c>
      <c r="S2463" s="74">
        <v>11.41</v>
      </c>
      <c r="U2463" s="18">
        <v>0.30591435185185184</v>
      </c>
      <c r="V2463">
        <v>0.16207050000000001</v>
      </c>
      <c r="W2463" s="1" t="s">
        <v>625</v>
      </c>
      <c r="X2463" s="8">
        <v>43532</v>
      </c>
      <c r="AB2463" t="s">
        <v>86</v>
      </c>
      <c r="AC2463" t="s">
        <v>1485</v>
      </c>
      <c r="AD2463" s="8">
        <v>43609</v>
      </c>
      <c r="AE2463" s="84">
        <v>77</v>
      </c>
      <c r="AF2463" t="s">
        <v>171</v>
      </c>
      <c r="AG2463" t="s">
        <v>956</v>
      </c>
      <c r="AN2463" t="s">
        <v>1808</v>
      </c>
      <c r="AV2463" s="8">
        <v>43630</v>
      </c>
      <c r="AW2463">
        <v>0</v>
      </c>
    </row>
    <row r="2464" spans="1:49" x14ac:dyDescent="0.25">
      <c r="A2464">
        <v>12</v>
      </c>
      <c r="B2464" t="s">
        <v>230</v>
      </c>
      <c r="C2464" t="s">
        <v>201</v>
      </c>
      <c r="D2464">
        <v>9.9350000000000005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0.43186342592592591</v>
      </c>
      <c r="N2464">
        <v>0.16238849999999999</v>
      </c>
      <c r="O2464">
        <v>9.3640000000000008</v>
      </c>
      <c r="Q2464" s="18">
        <v>0.46649305555555554</v>
      </c>
      <c r="R2464">
        <v>0.14198759999999999</v>
      </c>
      <c r="S2464" s="74">
        <v>9.3360000000000003</v>
      </c>
      <c r="U2464" s="18">
        <v>0.30686342592592591</v>
      </c>
      <c r="V2464" s="19">
        <v>9.6673490000000001E-2</v>
      </c>
      <c r="W2464" s="1" t="s">
        <v>625</v>
      </c>
      <c r="AB2464" t="s">
        <v>85</v>
      </c>
      <c r="AC2464" t="s">
        <v>1486</v>
      </c>
      <c r="AF2464" t="s">
        <v>167</v>
      </c>
    </row>
    <row r="2465" spans="1:49" x14ac:dyDescent="0.25">
      <c r="A2465">
        <v>13</v>
      </c>
      <c r="B2465" t="s">
        <v>230</v>
      </c>
      <c r="C2465" t="s">
        <v>201</v>
      </c>
      <c r="D2465">
        <v>6.492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0.43267361111111113</v>
      </c>
      <c r="N2465" s="19">
        <v>7.3928359999999999E-2</v>
      </c>
      <c r="O2465">
        <v>6.15</v>
      </c>
      <c r="Q2465" s="18">
        <v>0.46738425925925925</v>
      </c>
      <c r="R2465" s="19">
        <v>2.0190449999999999E-2</v>
      </c>
      <c r="W2465" s="1" t="s">
        <v>625</v>
      </c>
      <c r="AB2465" t="s">
        <v>86</v>
      </c>
      <c r="AC2465" t="s">
        <v>1487</v>
      </c>
      <c r="AF2465" t="s">
        <v>134</v>
      </c>
    </row>
    <row r="2466" spans="1:49" x14ac:dyDescent="0.25">
      <c r="A2466">
        <v>14</v>
      </c>
      <c r="B2466" t="s">
        <v>230</v>
      </c>
      <c r="C2466" t="s">
        <v>201</v>
      </c>
      <c r="D2466">
        <v>5.04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0.43336805555555552</v>
      </c>
      <c r="N2466" s="19">
        <v>8.1033820000000006E-2</v>
      </c>
      <c r="O2466">
        <v>4.8209999999999997</v>
      </c>
      <c r="Q2466" s="18">
        <v>0.4682291666666667</v>
      </c>
      <c r="R2466" s="19">
        <v>1.743345E-2</v>
      </c>
      <c r="W2466" s="1" t="s">
        <v>625</v>
      </c>
      <c r="X2466" s="8">
        <v>43532</v>
      </c>
      <c r="AB2466" t="s">
        <v>86</v>
      </c>
      <c r="AC2466" t="s">
        <v>1488</v>
      </c>
      <c r="AD2466" s="8">
        <v>43607</v>
      </c>
      <c r="AE2466" s="84">
        <v>75</v>
      </c>
      <c r="AF2466" t="s">
        <v>292</v>
      </c>
      <c r="AG2466" t="s">
        <v>956</v>
      </c>
      <c r="AN2466" t="s">
        <v>1808</v>
      </c>
      <c r="AV2466" s="8">
        <v>43613</v>
      </c>
      <c r="AW2466">
        <v>0</v>
      </c>
    </row>
    <row r="2467" spans="1:49" x14ac:dyDescent="0.25">
      <c r="A2467">
        <v>15</v>
      </c>
      <c r="B2467" t="s">
        <v>230</v>
      </c>
      <c r="C2467" t="s">
        <v>201</v>
      </c>
      <c r="D2467">
        <v>9.9120000000000008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0.43412037037037038</v>
      </c>
      <c r="N2467">
        <v>0.15749350000000001</v>
      </c>
      <c r="O2467">
        <v>9.4939999999999998</v>
      </c>
      <c r="Q2467" s="18">
        <v>0.46912037037037035</v>
      </c>
      <c r="R2467" s="19">
        <v>3.3406810000000002E-2</v>
      </c>
      <c r="W2467" s="1" t="s">
        <v>625</v>
      </c>
      <c r="AB2467" t="s">
        <v>84</v>
      </c>
      <c r="AC2467" t="s">
        <v>1489</v>
      </c>
    </row>
    <row r="2468" spans="1:49" x14ac:dyDescent="0.25">
      <c r="A2468">
        <v>16</v>
      </c>
      <c r="B2468" t="s">
        <v>230</v>
      </c>
      <c r="C2468" t="s">
        <v>201</v>
      </c>
      <c r="D2468">
        <v>5.8259999999999996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0.43510416666666668</v>
      </c>
      <c r="N2468" s="19">
        <v>8.6646920000000002E-2</v>
      </c>
      <c r="O2468">
        <v>5.4909999999999997</v>
      </c>
      <c r="Q2468" s="18">
        <v>0.46991898148148148</v>
      </c>
      <c r="R2468" s="19">
        <v>1.1330740000000001E-2</v>
      </c>
      <c r="W2468" s="1" t="s">
        <v>625</v>
      </c>
      <c r="X2468" s="8">
        <v>43532</v>
      </c>
      <c r="AB2468" t="s">
        <v>86</v>
      </c>
      <c r="AC2468" t="s">
        <v>1490</v>
      </c>
      <c r="AD2468" s="8">
        <v>43619</v>
      </c>
      <c r="AE2468" s="84">
        <v>87</v>
      </c>
      <c r="AF2468" t="s">
        <v>287</v>
      </c>
      <c r="AG2468" t="s">
        <v>956</v>
      </c>
      <c r="AH2468" s="8">
        <v>43619</v>
      </c>
      <c r="AI2468">
        <v>6</v>
      </c>
      <c r="AJ2468">
        <v>2</v>
      </c>
      <c r="AK2468" s="53">
        <v>0.84027777777777779</v>
      </c>
      <c r="AL2468" s="8">
        <v>43630</v>
      </c>
      <c r="AM2468" s="53">
        <v>0.94791666666666663</v>
      </c>
      <c r="AV2468" s="8">
        <v>43630</v>
      </c>
      <c r="AW2468">
        <v>0</v>
      </c>
    </row>
    <row r="2469" spans="1:49" x14ac:dyDescent="0.25">
      <c r="A2469">
        <v>17</v>
      </c>
      <c r="B2469" t="s">
        <v>230</v>
      </c>
      <c r="C2469" t="s">
        <v>201</v>
      </c>
      <c r="D2469">
        <v>11.045999999999999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0.43592592592592588</v>
      </c>
      <c r="N2469">
        <v>0.11942990000000001</v>
      </c>
      <c r="O2469">
        <v>10.414999999999999</v>
      </c>
      <c r="Q2469" s="18">
        <v>0.47076388888888893</v>
      </c>
      <c r="R2469" s="19">
        <v>4.3549669999999999E-2</v>
      </c>
      <c r="S2469" s="74">
        <v>10.35</v>
      </c>
      <c r="U2469" s="18">
        <v>0.30780092592592595</v>
      </c>
      <c r="V2469" s="19">
        <v>8.5980829999999994E-2</v>
      </c>
      <c r="W2469" s="1" t="s">
        <v>625</v>
      </c>
      <c r="AB2469" t="s">
        <v>85</v>
      </c>
      <c r="AC2469" t="s">
        <v>1491</v>
      </c>
      <c r="AF2469" t="s">
        <v>156</v>
      </c>
    </row>
    <row r="2470" spans="1:49" x14ac:dyDescent="0.25">
      <c r="A2470">
        <v>18</v>
      </c>
      <c r="B2470" t="s">
        <v>230</v>
      </c>
      <c r="C2470" t="s">
        <v>201</v>
      </c>
      <c r="D2470">
        <v>7.2439999999999998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0.43673611111111116</v>
      </c>
      <c r="N2470" s="19">
        <v>8.5663710000000004E-2</v>
      </c>
      <c r="O2470">
        <v>6.8689999999999998</v>
      </c>
      <c r="Q2470" s="18">
        <v>0.47156250000000005</v>
      </c>
      <c r="R2470" s="19">
        <v>3.8739849999999999E-2</v>
      </c>
      <c r="S2470" s="74">
        <v>6.8380000000000001</v>
      </c>
      <c r="U2470" s="18">
        <v>0.30876157407407406</v>
      </c>
      <c r="V2470" s="19">
        <v>5.6676709999999998E-2</v>
      </c>
      <c r="W2470" s="1" t="s">
        <v>625</v>
      </c>
      <c r="AB2470" t="s">
        <v>85</v>
      </c>
      <c r="AC2470" t="s">
        <v>1492</v>
      </c>
      <c r="AF2470" t="s">
        <v>145</v>
      </c>
    </row>
    <row r="2471" spans="1:49" x14ac:dyDescent="0.25">
      <c r="A2471">
        <v>19</v>
      </c>
      <c r="B2471" t="s">
        <v>230</v>
      </c>
      <c r="C2471" t="s">
        <v>201</v>
      </c>
      <c r="D2471">
        <v>9.8360000000000003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0.43752314814814813</v>
      </c>
      <c r="N2471">
        <v>0.1009174</v>
      </c>
      <c r="O2471">
        <v>9.2319999999999993</v>
      </c>
      <c r="Q2471" s="18">
        <v>0.47256944444444443</v>
      </c>
      <c r="R2471" s="19">
        <v>3.2354729999999998E-2</v>
      </c>
      <c r="W2471" s="1" t="s">
        <v>625</v>
      </c>
      <c r="X2471" s="8">
        <v>43532</v>
      </c>
      <c r="AB2471" t="s">
        <v>86</v>
      </c>
      <c r="AC2471" t="s">
        <v>1493</v>
      </c>
      <c r="AD2471" s="8">
        <v>43609</v>
      </c>
      <c r="AE2471" s="84">
        <v>77</v>
      </c>
      <c r="AF2471" t="s">
        <v>164</v>
      </c>
      <c r="AG2471" t="s">
        <v>956</v>
      </c>
      <c r="AN2471" t="s">
        <v>1808</v>
      </c>
      <c r="AV2471" s="8">
        <v>43613</v>
      </c>
      <c r="AW2471">
        <v>0</v>
      </c>
    </row>
    <row r="2472" spans="1:49" x14ac:dyDescent="0.25">
      <c r="A2472">
        <v>20</v>
      </c>
      <c r="B2472" t="s">
        <v>230</v>
      </c>
      <c r="C2472" t="s">
        <v>201</v>
      </c>
      <c r="D2472">
        <v>7.3150000000000004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0.43832175925925926</v>
      </c>
      <c r="N2472">
        <v>0.1247344</v>
      </c>
      <c r="O2472">
        <v>6.8440000000000003</v>
      </c>
      <c r="Q2472" s="18">
        <v>0.47356481481481483</v>
      </c>
      <c r="R2472" s="19">
        <v>3.4868620000000003E-2</v>
      </c>
      <c r="W2472" s="1" t="s">
        <v>625</v>
      </c>
      <c r="X2472" s="8">
        <v>43532</v>
      </c>
      <c r="AB2472" t="s">
        <v>86</v>
      </c>
      <c r="AC2472" t="s">
        <v>1494</v>
      </c>
      <c r="AD2472" s="8">
        <v>43598</v>
      </c>
      <c r="AE2472" s="84">
        <f>AD2472-X2472</f>
        <v>66</v>
      </c>
      <c r="AF2472" t="s">
        <v>124</v>
      </c>
      <c r="AG2472" t="s">
        <v>956</v>
      </c>
      <c r="AH2472" s="8">
        <v>43598</v>
      </c>
      <c r="AI2472">
        <v>17</v>
      </c>
      <c r="AJ2472">
        <v>2</v>
      </c>
      <c r="AK2472" s="53">
        <v>0.82291666666666663</v>
      </c>
      <c r="AL2472" s="8">
        <v>43605</v>
      </c>
      <c r="AM2472" s="53">
        <v>0.82291666666666663</v>
      </c>
      <c r="AN2472" t="s">
        <v>1917</v>
      </c>
      <c r="AV2472" s="8">
        <v>43605</v>
      </c>
      <c r="AW2472">
        <v>1</v>
      </c>
    </row>
    <row r="2473" spans="1:49" x14ac:dyDescent="0.25">
      <c r="A2473">
        <v>21</v>
      </c>
      <c r="B2473" t="s">
        <v>230</v>
      </c>
      <c r="C2473" t="s">
        <v>201</v>
      </c>
      <c r="D2473">
        <v>11.738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0.43902777777777779</v>
      </c>
      <c r="N2473">
        <v>0.1470783</v>
      </c>
      <c r="O2473">
        <v>11.391</v>
      </c>
      <c r="Q2473" s="18">
        <v>0.47458333333333336</v>
      </c>
      <c r="R2473">
        <v>9.6272499999999997E-2</v>
      </c>
      <c r="S2473" s="74">
        <v>11.337</v>
      </c>
      <c r="U2473" s="18">
        <v>0.30983796296296295</v>
      </c>
      <c r="V2473" s="19">
        <v>6.2499869999999999E-2</v>
      </c>
      <c r="W2473" s="1" t="s">
        <v>625</v>
      </c>
      <c r="AB2473" t="s">
        <v>85</v>
      </c>
      <c r="AC2473" t="s">
        <v>1495</v>
      </c>
      <c r="AF2473" t="s">
        <v>304</v>
      </c>
    </row>
    <row r="2474" spans="1:49" x14ac:dyDescent="0.25">
      <c r="A2474">
        <v>22</v>
      </c>
      <c r="B2474" t="s">
        <v>230</v>
      </c>
      <c r="C2474" t="s">
        <v>201</v>
      </c>
      <c r="D2474">
        <v>8.6359999999999992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0.43995370370370374</v>
      </c>
      <c r="N2474">
        <v>0.1233785</v>
      </c>
      <c r="O2474">
        <v>8.01</v>
      </c>
      <c r="Q2474" s="18">
        <v>0.47540509259259256</v>
      </c>
      <c r="R2474" s="19">
        <v>4.8567029999999997E-2</v>
      </c>
      <c r="S2474" s="74">
        <v>8.3659999999999997</v>
      </c>
      <c r="U2474" s="18">
        <v>0.31079861111111112</v>
      </c>
      <c r="V2474" s="19">
        <v>6.6754759999999996E-2</v>
      </c>
      <c r="W2474" s="1" t="s">
        <v>625</v>
      </c>
      <c r="AB2474" t="s">
        <v>85</v>
      </c>
      <c r="AC2474" t="s">
        <v>1496</v>
      </c>
      <c r="AD2474" s="8">
        <v>43427</v>
      </c>
      <c r="AE2474" s="83">
        <f>AD2474-I2474</f>
        <v>61</v>
      </c>
      <c r="AF2474" t="s">
        <v>238</v>
      </c>
      <c r="AG2474" t="s">
        <v>956</v>
      </c>
      <c r="AH2474" s="8">
        <v>43427</v>
      </c>
      <c r="AI2474">
        <v>18</v>
      </c>
      <c r="AJ2474">
        <v>2</v>
      </c>
      <c r="AK2474" s="53">
        <v>0.70833333333333337</v>
      </c>
      <c r="AL2474" s="8">
        <v>43435</v>
      </c>
      <c r="AM2474" s="53">
        <v>0.54166666666666663</v>
      </c>
      <c r="AN2474" t="s">
        <v>1565</v>
      </c>
      <c r="AV2474" s="8">
        <v>43435</v>
      </c>
      <c r="AW2474">
        <v>1</v>
      </c>
    </row>
    <row r="2475" spans="1:49" x14ac:dyDescent="0.25">
      <c r="A2475">
        <v>23</v>
      </c>
      <c r="B2475" t="s">
        <v>230</v>
      </c>
      <c r="C2475" t="s">
        <v>201</v>
      </c>
      <c r="D2475">
        <v>9.8409999999999993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0.44079861111111113</v>
      </c>
      <c r="N2475">
        <v>0.1044876</v>
      </c>
      <c r="O2475">
        <v>9.1630000000000003</v>
      </c>
      <c r="Q2475" s="18">
        <v>0.47653935185185187</v>
      </c>
      <c r="R2475">
        <v>4.3121800000000002E-2</v>
      </c>
      <c r="S2475" s="74">
        <v>9.0809999999999995</v>
      </c>
      <c r="U2475" s="18">
        <v>0.31162037037037038</v>
      </c>
      <c r="V2475" s="19">
        <v>5.5622020000000001E-2</v>
      </c>
      <c r="W2475" s="1" t="s">
        <v>625</v>
      </c>
      <c r="AB2475" t="s">
        <v>85</v>
      </c>
      <c r="AC2475" t="s">
        <v>1497</v>
      </c>
      <c r="AF2475" t="s">
        <v>127</v>
      </c>
    </row>
    <row r="2476" spans="1:49" x14ac:dyDescent="0.25">
      <c r="A2476">
        <v>24</v>
      </c>
      <c r="B2476" t="s">
        <v>230</v>
      </c>
      <c r="C2476" t="s">
        <v>201</v>
      </c>
      <c r="D2476">
        <v>10.923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0.44156250000000002</v>
      </c>
      <c r="N2476">
        <v>0.1453584</v>
      </c>
      <c r="O2476">
        <v>10.195</v>
      </c>
      <c r="Q2476" s="18">
        <v>0.47745370370370371</v>
      </c>
      <c r="R2476">
        <v>0.12479129999999999</v>
      </c>
      <c r="S2476" s="74">
        <v>10.122</v>
      </c>
      <c r="U2476" s="18">
        <v>0.31268518518518518</v>
      </c>
      <c r="V2476" s="19">
        <v>6.5394510000000003E-2</v>
      </c>
      <c r="W2476" s="1" t="s">
        <v>625</v>
      </c>
      <c r="AB2476" t="s">
        <v>85</v>
      </c>
      <c r="AC2476" t="s">
        <v>1498</v>
      </c>
      <c r="AF2476" t="s">
        <v>137</v>
      </c>
    </row>
    <row r="2477" spans="1:49" x14ac:dyDescent="0.25">
      <c r="A2477">
        <v>25</v>
      </c>
      <c r="B2477" t="s">
        <v>230</v>
      </c>
      <c r="C2477" t="s">
        <v>201</v>
      </c>
      <c r="D2477">
        <v>9.3230000000000004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0.44259259259259259</v>
      </c>
      <c r="N2477">
        <v>0.90366630000000003</v>
      </c>
      <c r="O2477">
        <v>9.0289999999999999</v>
      </c>
      <c r="Q2477" s="18">
        <v>0.47849537037037032</v>
      </c>
      <c r="R2477">
        <v>0.82730389999999998</v>
      </c>
      <c r="W2477" s="1" t="s">
        <v>625</v>
      </c>
      <c r="AB2477" t="s">
        <v>84</v>
      </c>
      <c r="AC2477" t="s">
        <v>1499</v>
      </c>
    </row>
    <row r="2478" spans="1:49" x14ac:dyDescent="0.25">
      <c r="A2478">
        <v>26</v>
      </c>
      <c r="B2478" t="s">
        <v>230</v>
      </c>
      <c r="C2478" t="s">
        <v>201</v>
      </c>
      <c r="D2478">
        <v>8.3539999999999992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0.44343749999999998</v>
      </c>
      <c r="N2478">
        <v>8.3956900000000001E-2</v>
      </c>
      <c r="O2478">
        <v>7.798</v>
      </c>
      <c r="Q2478" s="18">
        <v>0.47942129629629626</v>
      </c>
      <c r="R2478" s="19">
        <v>6.3593759999999999E-2</v>
      </c>
      <c r="W2478" s="1" t="s">
        <v>625</v>
      </c>
      <c r="AB2478" t="s">
        <v>84</v>
      </c>
      <c r="AC2478" t="s">
        <v>1500</v>
      </c>
    </row>
    <row r="2479" spans="1:49" x14ac:dyDescent="0.25">
      <c r="A2479">
        <v>27</v>
      </c>
      <c r="B2479" t="s">
        <v>230</v>
      </c>
      <c r="C2479" t="s">
        <v>201</v>
      </c>
      <c r="D2479">
        <v>7.1539999999999999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0.44427083333333334</v>
      </c>
      <c r="N2479" s="19">
        <v>7.1221640000000003E-4</v>
      </c>
      <c r="O2479">
        <v>6.9580000000000002</v>
      </c>
      <c r="Q2479" s="18">
        <v>0.48030092592592594</v>
      </c>
      <c r="R2479">
        <v>1.283606</v>
      </c>
      <c r="W2479" s="1" t="s">
        <v>625</v>
      </c>
      <c r="AB2479" t="s">
        <v>84</v>
      </c>
      <c r="AC2479" t="s">
        <v>1501</v>
      </c>
    </row>
    <row r="2480" spans="1:49" x14ac:dyDescent="0.25">
      <c r="A2480">
        <v>28</v>
      </c>
      <c r="B2480" t="s">
        <v>230</v>
      </c>
      <c r="C2480" t="s">
        <v>201</v>
      </c>
      <c r="D2480">
        <v>9.9079999999999995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0.44502314814814814</v>
      </c>
      <c r="N2480" s="19">
        <v>5.8936959999999997E-2</v>
      </c>
      <c r="O2480">
        <v>9.36</v>
      </c>
      <c r="Q2480" s="18">
        <v>0.48137731481481483</v>
      </c>
      <c r="R2480">
        <v>0.15165239999999999</v>
      </c>
      <c r="S2480" s="74">
        <v>9.2739999999999991</v>
      </c>
      <c r="U2480" s="18">
        <v>0.31350694444444444</v>
      </c>
      <c r="V2480" s="19">
        <v>5.0827829999999997E-2</v>
      </c>
      <c r="W2480" s="1" t="s">
        <v>625</v>
      </c>
      <c r="AB2480" t="s">
        <v>85</v>
      </c>
      <c r="AC2480" t="s">
        <v>1502</v>
      </c>
      <c r="AF2480" t="s">
        <v>247</v>
      </c>
    </row>
    <row r="2481" spans="1:49" x14ac:dyDescent="0.25">
      <c r="A2481">
        <v>29</v>
      </c>
      <c r="B2481" t="s">
        <v>230</v>
      </c>
      <c r="C2481" t="s">
        <v>201</v>
      </c>
      <c r="D2481">
        <v>11.422000000000001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0.44575231481481481</v>
      </c>
      <c r="N2481">
        <v>0.82035150000000001</v>
      </c>
      <c r="O2481">
        <v>10.656000000000001</v>
      </c>
      <c r="Q2481" s="18">
        <v>0.48216435185185186</v>
      </c>
      <c r="R2481">
        <v>0.71571030000000002</v>
      </c>
      <c r="S2481" s="74">
        <v>10.481</v>
      </c>
      <c r="U2481" s="18">
        <v>0.31422453703703707</v>
      </c>
      <c r="V2481">
        <v>0.78164140000000004</v>
      </c>
      <c r="W2481" s="1" t="s">
        <v>625</v>
      </c>
      <c r="AB2481" t="s">
        <v>85</v>
      </c>
      <c r="AC2481" t="s">
        <v>1503</v>
      </c>
      <c r="AD2481" s="8">
        <v>43398</v>
      </c>
      <c r="AE2481" s="84">
        <v>32</v>
      </c>
      <c r="AF2481" t="s">
        <v>240</v>
      </c>
      <c r="AG2481" t="s">
        <v>956</v>
      </c>
      <c r="AH2481" s="8">
        <v>43398</v>
      </c>
      <c r="AI2481">
        <v>17</v>
      </c>
      <c r="AJ2481">
        <v>1</v>
      </c>
      <c r="AK2481" s="53">
        <v>0.68055555555555547</v>
      </c>
      <c r="AL2481" s="8">
        <v>43406</v>
      </c>
      <c r="AM2481" s="53">
        <v>0.83333333333333337</v>
      </c>
      <c r="AO2481">
        <v>6</v>
      </c>
      <c r="AP2481">
        <v>31</v>
      </c>
      <c r="AQ2481" s="8">
        <v>43406</v>
      </c>
      <c r="AR2481" s="53">
        <v>0.83333333333333337</v>
      </c>
      <c r="AS2481" s="8">
        <v>43460</v>
      </c>
      <c r="AT2481" s="53">
        <v>0.83333333333333337</v>
      </c>
      <c r="AV2481" s="8">
        <v>43460</v>
      </c>
      <c r="AW2481">
        <v>0</v>
      </c>
    </row>
    <row r="2482" spans="1:49" x14ac:dyDescent="0.25">
      <c r="A2482">
        <v>30</v>
      </c>
      <c r="B2482" t="s">
        <v>230</v>
      </c>
      <c r="C2482" t="s">
        <v>201</v>
      </c>
      <c r="D2482">
        <v>10.496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0.44664351851851852</v>
      </c>
      <c r="N2482" s="19">
        <v>8.1840319999999994E-2</v>
      </c>
      <c r="O2482">
        <v>9.9320000000000004</v>
      </c>
      <c r="Q2482" s="18">
        <v>0.48319444444444443</v>
      </c>
      <c r="R2482" s="19">
        <v>2.7504649999999999E-2</v>
      </c>
      <c r="S2482" s="74">
        <v>9.9</v>
      </c>
      <c r="U2482" s="18">
        <v>0.31525462962962963</v>
      </c>
      <c r="V2482">
        <v>5.2351399999999999E-2</v>
      </c>
      <c r="W2482" s="1" t="s">
        <v>625</v>
      </c>
      <c r="AB2482" t="s">
        <v>85</v>
      </c>
      <c r="AC2482" t="s">
        <v>1504</v>
      </c>
      <c r="AF2482" t="s">
        <v>162</v>
      </c>
    </row>
    <row r="2483" spans="1:49" x14ac:dyDescent="0.25">
      <c r="A2483">
        <v>31</v>
      </c>
      <c r="B2483" t="s">
        <v>230</v>
      </c>
      <c r="C2483" t="s">
        <v>201</v>
      </c>
      <c r="D2483">
        <v>10.4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0.44751157407407405</v>
      </c>
      <c r="N2483">
        <v>0.1033313</v>
      </c>
      <c r="O2483">
        <v>9.7170000000000005</v>
      </c>
      <c r="Q2483" s="18">
        <v>0.4846759259259259</v>
      </c>
      <c r="R2483" s="19">
        <v>7.4724910000000005E-2</v>
      </c>
      <c r="S2483" s="74">
        <v>9.6809999999999992</v>
      </c>
      <c r="U2483" s="18">
        <v>0.31600694444444444</v>
      </c>
      <c r="V2483">
        <v>3.3819399999999999E-2</v>
      </c>
      <c r="W2483" s="1" t="s">
        <v>625</v>
      </c>
      <c r="AB2483" t="s">
        <v>85</v>
      </c>
      <c r="AC2483" t="s">
        <v>1505</v>
      </c>
      <c r="AF2483" t="s">
        <v>371</v>
      </c>
    </row>
    <row r="2484" spans="1:49" x14ac:dyDescent="0.25">
      <c r="A2484">
        <v>32</v>
      </c>
      <c r="B2484" t="s">
        <v>230</v>
      </c>
      <c r="C2484" t="s">
        <v>201</v>
      </c>
      <c r="D2484">
        <v>7.6269999999999998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0.448275462962963</v>
      </c>
      <c r="N2484">
        <v>0.10445599999999999</v>
      </c>
      <c r="O2484">
        <v>7.2409999999999997</v>
      </c>
      <c r="Q2484" s="18">
        <v>0.48549768518518516</v>
      </c>
      <c r="R2484" s="19">
        <v>6.1838770000000001E-2</v>
      </c>
      <c r="S2484" s="74">
        <v>7.1879999999999997</v>
      </c>
      <c r="U2484" s="18">
        <v>0.31667824074074075</v>
      </c>
      <c r="V2484" s="19">
        <v>5.8538819999999998E-2</v>
      </c>
      <c r="W2484" s="1" t="s">
        <v>625</v>
      </c>
      <c r="AB2484" t="s">
        <v>85</v>
      </c>
      <c r="AC2484" t="s">
        <v>1506</v>
      </c>
      <c r="AF2484" t="s">
        <v>136</v>
      </c>
    </row>
    <row r="2485" spans="1:49" x14ac:dyDescent="0.25">
      <c r="A2485">
        <v>33</v>
      </c>
      <c r="B2485" t="s">
        <v>230</v>
      </c>
      <c r="C2485" t="s">
        <v>201</v>
      </c>
      <c r="D2485">
        <v>7.7830000000000004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7000</v>
      </c>
      <c r="M2485" s="18">
        <v>0.44894675925925925</v>
      </c>
      <c r="N2485" s="19">
        <v>7.0731569999999994E-2</v>
      </c>
      <c r="O2485">
        <v>7.6609999999999996</v>
      </c>
      <c r="Q2485" s="18">
        <v>0.4863425925925926</v>
      </c>
      <c r="R2485" s="19">
        <v>3.9621160000000002E-2</v>
      </c>
      <c r="W2485" s="1" t="s">
        <v>625</v>
      </c>
      <c r="AB2485" t="s">
        <v>84</v>
      </c>
      <c r="AC2485" t="s">
        <v>1507</v>
      </c>
    </row>
    <row r="2486" spans="1:49" x14ac:dyDescent="0.25">
      <c r="A2486">
        <v>34</v>
      </c>
      <c r="B2486" t="s">
        <v>230</v>
      </c>
      <c r="C2486" t="s">
        <v>201</v>
      </c>
      <c r="D2486">
        <v>5.4050000000000002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7000</v>
      </c>
      <c r="M2486" s="18">
        <v>0.44971064814814815</v>
      </c>
      <c r="N2486" s="19">
        <v>6.5031919999999993E-2</v>
      </c>
      <c r="O2486">
        <v>5.1669999999999998</v>
      </c>
      <c r="Q2486" s="18">
        <v>0.48718750000000005</v>
      </c>
      <c r="R2486" s="19">
        <v>1.5492580000000001E-2</v>
      </c>
      <c r="S2486" s="74">
        <v>5.1619999999999999</v>
      </c>
      <c r="U2486" s="18">
        <v>0.31738425925925923</v>
      </c>
      <c r="V2486">
        <v>3.2423500000000001E-2</v>
      </c>
      <c r="W2486" s="1" t="s">
        <v>625</v>
      </c>
      <c r="AB2486" t="s">
        <v>85</v>
      </c>
      <c r="AC2486" t="s">
        <v>1508</v>
      </c>
      <c r="AF2486" t="s">
        <v>164</v>
      </c>
    </row>
    <row r="2487" spans="1:49" x14ac:dyDescent="0.25">
      <c r="A2487">
        <v>35</v>
      </c>
      <c r="B2487" t="s">
        <v>230</v>
      </c>
      <c r="C2487" t="s">
        <v>201</v>
      </c>
      <c r="D2487">
        <v>12.083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7000</v>
      </c>
      <c r="M2487" s="18">
        <v>0.45055555555555554</v>
      </c>
      <c r="N2487">
        <v>0.1311958</v>
      </c>
      <c r="O2487">
        <v>11.667</v>
      </c>
      <c r="Q2487" s="18">
        <v>0.48815972222222226</v>
      </c>
      <c r="R2487">
        <v>8.6198899999999995E-2</v>
      </c>
      <c r="W2487" s="1" t="s">
        <v>625</v>
      </c>
      <c r="AB2487" t="s">
        <v>84</v>
      </c>
      <c r="AC2487" t="s">
        <v>1509</v>
      </c>
    </row>
    <row r="2488" spans="1:49" x14ac:dyDescent="0.25">
      <c r="A2488">
        <v>36</v>
      </c>
      <c r="B2488" t="s">
        <v>230</v>
      </c>
      <c r="C2488" t="s">
        <v>201</v>
      </c>
      <c r="D2488">
        <v>9.798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7000</v>
      </c>
      <c r="M2488" s="18">
        <v>0.45157407407407407</v>
      </c>
      <c r="N2488" s="19">
        <v>9.0969540000000002E-2</v>
      </c>
      <c r="O2488">
        <v>9.4930000000000003</v>
      </c>
      <c r="Q2488" s="18">
        <v>0.48934027777777778</v>
      </c>
      <c r="R2488" s="19">
        <v>4.4945680000000002E-2</v>
      </c>
      <c r="W2488" s="1" t="s">
        <v>625</v>
      </c>
      <c r="AB2488" t="s">
        <v>84</v>
      </c>
      <c r="AC2488" t="s">
        <v>1510</v>
      </c>
    </row>
    <row r="2489" spans="1:49" x14ac:dyDescent="0.25">
      <c r="A2489">
        <v>37</v>
      </c>
      <c r="B2489" t="s">
        <v>230</v>
      </c>
      <c r="C2489" t="s">
        <v>201</v>
      </c>
      <c r="D2489">
        <v>6.5650000000000004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7000</v>
      </c>
      <c r="M2489" s="18">
        <v>0.45258101851851856</v>
      </c>
      <c r="N2489">
        <v>8.4381700000000004E-2</v>
      </c>
      <c r="O2489">
        <v>6.1239999999999997</v>
      </c>
      <c r="Q2489" s="18">
        <v>0.49012731481481481</v>
      </c>
      <c r="R2489" s="19">
        <v>4.2385619999999999E-2</v>
      </c>
      <c r="W2489" s="1" t="s">
        <v>625</v>
      </c>
      <c r="X2489" s="8">
        <v>43532</v>
      </c>
      <c r="AB2489" t="s">
        <v>86</v>
      </c>
      <c r="AC2489" t="s">
        <v>1511</v>
      </c>
      <c r="AD2489" s="8">
        <v>43617</v>
      </c>
      <c r="AE2489" s="84">
        <f>AD2489-X2489</f>
        <v>85</v>
      </c>
      <c r="AF2489" t="s">
        <v>150</v>
      </c>
      <c r="AG2489" t="s">
        <v>956</v>
      </c>
      <c r="AH2489" s="8">
        <v>43617</v>
      </c>
      <c r="AI2489">
        <v>13</v>
      </c>
      <c r="AJ2489">
        <v>2</v>
      </c>
      <c r="AK2489" s="53">
        <v>0.63888888888888895</v>
      </c>
      <c r="AL2489" s="8">
        <v>43621</v>
      </c>
      <c r="AM2489" s="53">
        <v>0.6875</v>
      </c>
      <c r="AV2489" s="8">
        <v>43621</v>
      </c>
      <c r="AW2489">
        <v>0</v>
      </c>
    </row>
    <row r="2490" spans="1:49" x14ac:dyDescent="0.25">
      <c r="A2490">
        <v>38</v>
      </c>
      <c r="B2490" t="s">
        <v>230</v>
      </c>
      <c r="C2490" t="s">
        <v>201</v>
      </c>
      <c r="D2490">
        <v>7.65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7000</v>
      </c>
      <c r="M2490" s="18">
        <v>0.45340277777777777</v>
      </c>
      <c r="N2490" s="19">
        <v>9.9199609999999994E-2</v>
      </c>
      <c r="O2490">
        <v>7.2519999999999998</v>
      </c>
      <c r="Q2490" s="18">
        <v>0.4914351851851852</v>
      </c>
      <c r="R2490" s="19">
        <v>6.568881E-2</v>
      </c>
      <c r="W2490" s="1" t="s">
        <v>625</v>
      </c>
      <c r="AB2490" t="s">
        <v>86</v>
      </c>
      <c r="AC2490" t="s">
        <v>1512</v>
      </c>
      <c r="AF2490" t="s">
        <v>247</v>
      </c>
    </row>
    <row r="2491" spans="1:49" x14ac:dyDescent="0.25">
      <c r="A2491">
        <v>39</v>
      </c>
      <c r="B2491" t="s">
        <v>230</v>
      </c>
      <c r="C2491" t="s">
        <v>201</v>
      </c>
      <c r="D2491">
        <v>6.5979999999999999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7000</v>
      </c>
      <c r="M2491" s="18">
        <v>0.4541782407407407</v>
      </c>
      <c r="N2491" s="19">
        <v>7.7812870000000006E-2</v>
      </c>
      <c r="O2491">
        <v>6.4809999999999999</v>
      </c>
      <c r="Q2491" s="18">
        <v>0.49231481481481482</v>
      </c>
      <c r="R2491" s="19">
        <v>2.8174919999999999E-2</v>
      </c>
      <c r="W2491" s="1" t="s">
        <v>625</v>
      </c>
      <c r="AB2491" t="s">
        <v>84</v>
      </c>
      <c r="AC2491" t="s">
        <v>1513</v>
      </c>
    </row>
    <row r="2492" spans="1:49" x14ac:dyDescent="0.25">
      <c r="A2492">
        <v>40</v>
      </c>
      <c r="B2492" t="s">
        <v>230</v>
      </c>
      <c r="C2492" t="s">
        <v>201</v>
      </c>
      <c r="D2492">
        <v>7.4749999999999996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7000</v>
      </c>
      <c r="M2492" s="18">
        <v>0.45498842592592598</v>
      </c>
      <c r="N2492">
        <v>0.71659459999999997</v>
      </c>
      <c r="O2492">
        <v>7.0410000000000004</v>
      </c>
      <c r="Q2492" s="18">
        <v>0.49312500000000004</v>
      </c>
      <c r="R2492">
        <v>0.63921249999999996</v>
      </c>
      <c r="S2492" s="74">
        <v>6.9050000000000002</v>
      </c>
      <c r="U2492" s="18">
        <v>0.31807870370370367</v>
      </c>
      <c r="V2492">
        <v>0.68954629999999995</v>
      </c>
      <c r="W2492" s="1" t="s">
        <v>625</v>
      </c>
      <c r="AB2492" t="s">
        <v>85</v>
      </c>
      <c r="AC2492" t="s">
        <v>1514</v>
      </c>
      <c r="AD2492" s="8">
        <v>43398</v>
      </c>
      <c r="AE2492" s="84">
        <v>32</v>
      </c>
      <c r="AF2492" t="s">
        <v>129</v>
      </c>
      <c r="AG2492" t="s">
        <v>956</v>
      </c>
      <c r="AH2492" s="8">
        <v>43398</v>
      </c>
      <c r="AI2492">
        <v>1</v>
      </c>
      <c r="AJ2492">
        <v>1</v>
      </c>
      <c r="AK2492" s="53">
        <v>0.68055555555555547</v>
      </c>
      <c r="AL2492" s="8">
        <v>43406</v>
      </c>
      <c r="AM2492" s="53">
        <v>0.83333333333333337</v>
      </c>
      <c r="AO2492">
        <v>6</v>
      </c>
      <c r="AP2492">
        <v>15</v>
      </c>
      <c r="AQ2492" s="8">
        <v>43406</v>
      </c>
      <c r="AR2492" s="53">
        <v>0.83333333333333337</v>
      </c>
      <c r="AS2492" s="8">
        <v>43483</v>
      </c>
      <c r="AT2492" s="53">
        <v>0.85416666666666663</v>
      </c>
      <c r="AV2492" s="8">
        <v>43483</v>
      </c>
      <c r="AW2492">
        <v>0</v>
      </c>
    </row>
    <row r="2493" spans="1:49" x14ac:dyDescent="0.25">
      <c r="A2493">
        <v>41</v>
      </c>
      <c r="B2493" t="s">
        <v>230</v>
      </c>
      <c r="C2493" t="s">
        <v>201</v>
      </c>
      <c r="D2493">
        <v>7.8650000000000002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7000</v>
      </c>
      <c r="M2493" s="18">
        <v>0.45582175925925927</v>
      </c>
      <c r="N2493">
        <v>0.57478739999999995</v>
      </c>
      <c r="O2493">
        <v>7.3540000000000001</v>
      </c>
      <c r="Q2493" s="18">
        <v>0.49417824074074074</v>
      </c>
      <c r="R2493">
        <v>0.52399280000000004</v>
      </c>
      <c r="S2493" s="74">
        <v>7.2359999999999998</v>
      </c>
      <c r="U2493" s="18">
        <v>0.31916666666666665</v>
      </c>
      <c r="V2493">
        <v>0.60386600000000001</v>
      </c>
      <c r="W2493" s="1" t="s">
        <v>625</v>
      </c>
      <c r="AB2493" t="s">
        <v>85</v>
      </c>
      <c r="AC2493" t="s">
        <v>1515</v>
      </c>
      <c r="AD2493" s="8">
        <v>43398</v>
      </c>
      <c r="AE2493" s="84">
        <v>32</v>
      </c>
      <c r="AF2493" t="s">
        <v>149</v>
      </c>
      <c r="AG2493" t="s">
        <v>956</v>
      </c>
      <c r="AH2493" s="8">
        <v>43398</v>
      </c>
      <c r="AI2493">
        <v>7</v>
      </c>
      <c r="AJ2493">
        <v>1</v>
      </c>
      <c r="AK2493" s="53">
        <v>0.68055555555555547</v>
      </c>
      <c r="AL2493" s="8">
        <v>43406</v>
      </c>
      <c r="AM2493" s="53">
        <v>0.83333333333333337</v>
      </c>
      <c r="AO2493">
        <v>6</v>
      </c>
      <c r="AP2493">
        <v>14</v>
      </c>
      <c r="AQ2493" s="8">
        <v>43406</v>
      </c>
      <c r="AR2493" s="53">
        <v>0.83333333333333337</v>
      </c>
      <c r="AS2493" s="8">
        <v>43483</v>
      </c>
      <c r="AT2493" s="53">
        <v>0.85416666666666663</v>
      </c>
      <c r="AV2493" s="8">
        <v>43483</v>
      </c>
      <c r="AW2493">
        <v>0</v>
      </c>
    </row>
    <row r="2494" spans="1:49" x14ac:dyDescent="0.25">
      <c r="A2494">
        <v>42</v>
      </c>
      <c r="B2494" t="s">
        <v>230</v>
      </c>
      <c r="C2494" t="s">
        <v>201</v>
      </c>
      <c r="D2494">
        <v>8.1940000000000008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7000</v>
      </c>
      <c r="M2494" s="18">
        <v>0.45679398148148148</v>
      </c>
      <c r="N2494" s="19">
        <v>7.2074760000000002E-2</v>
      </c>
      <c r="O2494">
        <v>7.7770000000000001</v>
      </c>
      <c r="Q2494" s="18">
        <v>0.49505787037037036</v>
      </c>
      <c r="R2494" s="19">
        <v>9.0370010000000001E-2</v>
      </c>
      <c r="W2494" s="1" t="s">
        <v>625</v>
      </c>
      <c r="X2494" s="8">
        <v>43532</v>
      </c>
      <c r="AB2494" t="s">
        <v>86</v>
      </c>
      <c r="AC2494" t="s">
        <v>1516</v>
      </c>
      <c r="AD2494" s="8">
        <v>43609</v>
      </c>
      <c r="AE2494" s="84">
        <v>77</v>
      </c>
      <c r="AF2494" t="s">
        <v>178</v>
      </c>
      <c r="AG2494" t="s">
        <v>956</v>
      </c>
      <c r="AN2494" t="s">
        <v>1808</v>
      </c>
      <c r="AV2494" s="8">
        <v>43613</v>
      </c>
      <c r="AW2494">
        <v>0</v>
      </c>
    </row>
    <row r="2495" spans="1:49" x14ac:dyDescent="0.25">
      <c r="A2495">
        <v>43</v>
      </c>
      <c r="B2495" t="s">
        <v>230</v>
      </c>
      <c r="C2495" t="s">
        <v>201</v>
      </c>
      <c r="D2495">
        <v>5.9669999999999996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7000</v>
      </c>
      <c r="M2495" s="18">
        <v>0.45760416666666665</v>
      </c>
      <c r="N2495">
        <v>4.7905700000000002E-2</v>
      </c>
      <c r="O2495">
        <v>5.6890000000000001</v>
      </c>
      <c r="Q2495" s="18">
        <v>0.49596064814814816</v>
      </c>
      <c r="R2495" s="19">
        <v>2.636581E-2</v>
      </c>
      <c r="W2495" s="1" t="s">
        <v>625</v>
      </c>
      <c r="X2495" s="8">
        <v>43532</v>
      </c>
      <c r="AB2495" t="s">
        <v>86</v>
      </c>
      <c r="AC2495" t="s">
        <v>1517</v>
      </c>
      <c r="AD2495" s="8">
        <v>43606</v>
      </c>
      <c r="AE2495" s="84">
        <f>AD2495-X2495</f>
        <v>74</v>
      </c>
      <c r="AF2495" t="s">
        <v>161</v>
      </c>
      <c r="AG2495" t="s">
        <v>956</v>
      </c>
      <c r="AH2495" s="8">
        <v>43607</v>
      </c>
      <c r="AI2495">
        <v>3</v>
      </c>
      <c r="AJ2495">
        <v>1</v>
      </c>
      <c r="AK2495" s="53">
        <v>0.83680555555555547</v>
      </c>
      <c r="AL2495" s="8">
        <v>43619</v>
      </c>
      <c r="AM2495" s="53">
        <v>0.84027777777777779</v>
      </c>
      <c r="AO2495">
        <v>6</v>
      </c>
      <c r="AP2495">
        <v>4</v>
      </c>
      <c r="AQ2495" s="8">
        <v>43619</v>
      </c>
      <c r="AR2495" s="53">
        <v>0.84027777777777779</v>
      </c>
    </row>
    <row r="2496" spans="1:49" x14ac:dyDescent="0.25">
      <c r="A2496">
        <v>44</v>
      </c>
      <c r="B2496" t="s">
        <v>230</v>
      </c>
      <c r="C2496" t="s">
        <v>201</v>
      </c>
      <c r="D2496">
        <v>9.4060000000000006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7000</v>
      </c>
      <c r="M2496" s="18">
        <v>0.45872685185185186</v>
      </c>
      <c r="N2496">
        <v>0.124524</v>
      </c>
      <c r="O2496">
        <v>8.8049999999999997</v>
      </c>
      <c r="Q2496" s="18">
        <v>0.49699074074074073</v>
      </c>
      <c r="R2496" s="19">
        <v>4.9807610000000002E-2</v>
      </c>
      <c r="W2496" s="1" t="s">
        <v>625</v>
      </c>
      <c r="AB2496" t="s">
        <v>84</v>
      </c>
      <c r="AC2496" t="s">
        <v>1518</v>
      </c>
    </row>
    <row r="2497" spans="1:49" x14ac:dyDescent="0.25">
      <c r="A2497">
        <v>45</v>
      </c>
      <c r="B2497" t="s">
        <v>230</v>
      </c>
      <c r="C2497" t="s">
        <v>201</v>
      </c>
      <c r="D2497">
        <v>6.0510000000000002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7000</v>
      </c>
      <c r="M2497" s="18">
        <v>0.4597222222222222</v>
      </c>
      <c r="N2497" s="19">
        <v>6.7675449999999998E-2</v>
      </c>
      <c r="O2497">
        <v>5.7869999999999999</v>
      </c>
      <c r="Q2497" s="18">
        <v>0.49791666666666662</v>
      </c>
      <c r="R2497" s="19">
        <v>3.7181770000000003E-2</v>
      </c>
      <c r="W2497" s="1" t="s">
        <v>625</v>
      </c>
      <c r="AB2497" t="s">
        <v>84</v>
      </c>
      <c r="AC2497" t="s">
        <v>1519</v>
      </c>
    </row>
    <row r="2498" spans="1:49" x14ac:dyDescent="0.25">
      <c r="A2498">
        <v>46</v>
      </c>
      <c r="B2498" t="s">
        <v>230</v>
      </c>
      <c r="C2498" t="s">
        <v>608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7000</v>
      </c>
      <c r="M2498" s="18">
        <v>0.46057870370370368</v>
      </c>
      <c r="N2498" s="19">
        <v>7.0292269999999999E-3</v>
      </c>
      <c r="Q2498" s="18">
        <v>0.49884259259259256</v>
      </c>
      <c r="R2498" s="19">
        <v>6.985509E-3</v>
      </c>
      <c r="U2498" s="18">
        <v>0.32001157407407405</v>
      </c>
      <c r="V2498" s="19">
        <v>6.1716139999999997E-3</v>
      </c>
      <c r="W2498" s="1" t="s">
        <v>625</v>
      </c>
    </row>
    <row r="2499" spans="1:49" x14ac:dyDescent="0.25">
      <c r="A2499">
        <v>47</v>
      </c>
      <c r="B2499" t="s">
        <v>230</v>
      </c>
      <c r="C2499" t="s">
        <v>608</v>
      </c>
      <c r="E2499" s="1" t="s">
        <v>1162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7000</v>
      </c>
      <c r="M2499" s="18">
        <v>0.46136574074074077</v>
      </c>
      <c r="N2499" s="19">
        <v>8.7270349999999993E-3</v>
      </c>
      <c r="P2499" s="53">
        <v>0.64583333333333337</v>
      </c>
      <c r="Q2499" s="18">
        <v>0.4997685185185185</v>
      </c>
      <c r="R2499" s="19">
        <v>9.9097660000000004E-3</v>
      </c>
      <c r="T2499" s="53">
        <v>0.47222222222222227</v>
      </c>
      <c r="U2499" s="18">
        <v>0.32060185185185186</v>
      </c>
      <c r="V2499" s="19">
        <v>6.6429949999999996E-3</v>
      </c>
      <c r="W2499" s="1" t="s">
        <v>625</v>
      </c>
    </row>
    <row r="2500" spans="1:49" x14ac:dyDescent="0.25">
      <c r="A2500">
        <v>1</v>
      </c>
      <c r="B2500" t="s">
        <v>229</v>
      </c>
      <c r="C2500" t="s">
        <v>201</v>
      </c>
      <c r="D2500">
        <v>6.5060000000000002</v>
      </c>
      <c r="E2500" s="1" t="s">
        <v>1163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0.42275462962962962</v>
      </c>
      <c r="N2500">
        <v>1.1509</v>
      </c>
      <c r="O2500">
        <v>5.5620000000000003</v>
      </c>
      <c r="P2500" s="53">
        <v>0.61875000000000002</v>
      </c>
      <c r="Q2500" s="18">
        <v>0.45699074074074075</v>
      </c>
      <c r="R2500">
        <v>0.39368360000000002</v>
      </c>
      <c r="W2500" s="1" t="s">
        <v>625</v>
      </c>
      <c r="X2500" s="8">
        <v>43532</v>
      </c>
      <c r="AB2500" t="s">
        <v>86</v>
      </c>
      <c r="AC2500" t="s">
        <v>1520</v>
      </c>
      <c r="AD2500" s="8">
        <v>43632</v>
      </c>
      <c r="AE2500" s="84">
        <f>AD2500-X2500</f>
        <v>100</v>
      </c>
      <c r="AF2500" t="s">
        <v>154</v>
      </c>
      <c r="AG2500" t="s">
        <v>593</v>
      </c>
      <c r="AH2500" s="8">
        <v>43632</v>
      </c>
      <c r="AI2500">
        <v>2</v>
      </c>
      <c r="AJ2500">
        <v>1</v>
      </c>
      <c r="AK2500" s="53">
        <v>0.81041666666666667</v>
      </c>
      <c r="AL2500" s="8">
        <v>43633</v>
      </c>
      <c r="AM2500" s="53">
        <v>0.8125</v>
      </c>
      <c r="AN2500" t="s">
        <v>1917</v>
      </c>
      <c r="AV2500" s="8">
        <v>43633</v>
      </c>
      <c r="AW2500">
        <v>1</v>
      </c>
    </row>
    <row r="2501" spans="1:49" x14ac:dyDescent="0.25">
      <c r="A2501">
        <v>2</v>
      </c>
      <c r="B2501" t="s">
        <v>229</v>
      </c>
      <c r="C2501" t="s">
        <v>201</v>
      </c>
      <c r="D2501">
        <v>7.1639999999999997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0.42377314814814815</v>
      </c>
      <c r="N2501">
        <v>0.1901053</v>
      </c>
      <c r="O2501">
        <v>6.7910000000000004</v>
      </c>
      <c r="Q2501" s="18">
        <v>0.45804398148148145</v>
      </c>
      <c r="R2501">
        <v>0.1233834</v>
      </c>
      <c r="W2501" s="1" t="s">
        <v>625</v>
      </c>
      <c r="AB2501" t="s">
        <v>84</v>
      </c>
      <c r="AC2501" t="s">
        <v>1521</v>
      </c>
    </row>
    <row r="2502" spans="1:49" x14ac:dyDescent="0.25">
      <c r="A2502">
        <v>3</v>
      </c>
      <c r="B2502" t="s">
        <v>229</v>
      </c>
      <c r="C2502" t="s">
        <v>201</v>
      </c>
      <c r="D2502">
        <v>7.3959999999999999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0.42459490740740741</v>
      </c>
      <c r="N2502">
        <v>0.17960690000000001</v>
      </c>
      <c r="O2502">
        <v>6.9829999999999997</v>
      </c>
      <c r="Q2502" s="18">
        <v>0.45891203703703703</v>
      </c>
      <c r="R2502" s="19">
        <v>6.6846710000000004E-2</v>
      </c>
      <c r="W2502" s="1" t="s">
        <v>625</v>
      </c>
      <c r="X2502" s="8">
        <v>43532</v>
      </c>
      <c r="AB2502" t="s">
        <v>86</v>
      </c>
      <c r="AC2502" t="s">
        <v>1522</v>
      </c>
      <c r="AD2502" s="8">
        <v>43605</v>
      </c>
      <c r="AE2502" s="84">
        <v>73</v>
      </c>
      <c r="AF2502" t="s">
        <v>138</v>
      </c>
      <c r="AG2502" t="s">
        <v>956</v>
      </c>
      <c r="AH2502" s="8">
        <v>43605</v>
      </c>
      <c r="AI2502">
        <v>6</v>
      </c>
      <c r="AJ2502">
        <v>1</v>
      </c>
      <c r="AK2502" s="53">
        <v>0.97222222222222221</v>
      </c>
      <c r="AL2502" s="8">
        <v>43614</v>
      </c>
      <c r="AM2502" s="53">
        <v>0.83333333333333337</v>
      </c>
      <c r="AO2502">
        <v>5</v>
      </c>
      <c r="AP2502">
        <v>23</v>
      </c>
      <c r="AQ2502" s="8">
        <v>43614</v>
      </c>
      <c r="AR2502" s="53">
        <v>0.83333333333333337</v>
      </c>
    </row>
    <row r="2503" spans="1:49" x14ac:dyDescent="0.25">
      <c r="A2503">
        <v>4</v>
      </c>
      <c r="B2503" t="s">
        <v>229</v>
      </c>
      <c r="C2503" t="s">
        <v>201</v>
      </c>
      <c r="D2503">
        <v>6.7469999999999999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0.42550925925925925</v>
      </c>
      <c r="N2503">
        <v>0.1107112</v>
      </c>
      <c r="O2503">
        <v>6.52</v>
      </c>
      <c r="Q2503" s="18">
        <v>0.45973379629629635</v>
      </c>
      <c r="R2503" s="19">
        <v>6.3742160000000006E-2</v>
      </c>
      <c r="S2503" s="74">
        <v>6.4779999999999998</v>
      </c>
      <c r="T2503" s="53">
        <v>0.47222222222222227</v>
      </c>
      <c r="U2503" s="18">
        <v>0.30239583333333336</v>
      </c>
      <c r="V2503" s="19">
        <v>5.8516480000000003E-2</v>
      </c>
      <c r="W2503" s="1" t="s">
        <v>625</v>
      </c>
      <c r="AB2503" t="s">
        <v>85</v>
      </c>
      <c r="AC2503" t="s">
        <v>1523</v>
      </c>
      <c r="AF2503" t="s">
        <v>135</v>
      </c>
    </row>
    <row r="2504" spans="1:49" x14ac:dyDescent="0.25">
      <c r="A2504">
        <v>5</v>
      </c>
      <c r="B2504" t="s">
        <v>229</v>
      </c>
      <c r="C2504" t="s">
        <v>201</v>
      </c>
      <c r="D2504">
        <v>9.3620000000000001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0.42623842592592592</v>
      </c>
      <c r="N2504">
        <v>0.27660230000000002</v>
      </c>
      <c r="O2504">
        <v>8.9290000000000003</v>
      </c>
      <c r="Q2504" s="18">
        <v>0.46057870370370368</v>
      </c>
      <c r="R2504">
        <v>0.20304040000000001</v>
      </c>
      <c r="W2504" s="1" t="s">
        <v>625</v>
      </c>
      <c r="X2504" s="8">
        <v>43532</v>
      </c>
      <c r="AB2504" t="s">
        <v>86</v>
      </c>
      <c r="AC2504" t="s">
        <v>1524</v>
      </c>
      <c r="AD2504" s="8">
        <v>43602</v>
      </c>
      <c r="AE2504" s="84">
        <f>AD2504-X2504</f>
        <v>70</v>
      </c>
      <c r="AF2504" t="s">
        <v>163</v>
      </c>
      <c r="AG2504" t="s">
        <v>956</v>
      </c>
      <c r="AH2504" s="8">
        <v>43602</v>
      </c>
      <c r="AI2504">
        <v>21</v>
      </c>
      <c r="AJ2504">
        <v>2</v>
      </c>
      <c r="AK2504" s="53">
        <v>0.80555555555555547</v>
      </c>
      <c r="AL2504" s="8">
        <v>43605</v>
      </c>
      <c r="AM2504" s="53">
        <v>0.82291666666666663</v>
      </c>
      <c r="AV2504" s="8">
        <v>43605</v>
      </c>
      <c r="AW2504">
        <v>0</v>
      </c>
    </row>
    <row r="2505" spans="1:49" x14ac:dyDescent="0.25">
      <c r="A2505">
        <v>6</v>
      </c>
      <c r="B2505" t="s">
        <v>229</v>
      </c>
      <c r="C2505" t="s">
        <v>201</v>
      </c>
      <c r="D2505">
        <v>5.0519999999999996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0.42706018518518518</v>
      </c>
      <c r="N2505">
        <v>0.97851480000000002</v>
      </c>
      <c r="O2505">
        <v>4.4279999999999999</v>
      </c>
      <c r="Q2505" s="18">
        <v>0.4614699074074074</v>
      </c>
      <c r="R2505">
        <v>0.19762370000000001</v>
      </c>
      <c r="S2505" s="74">
        <v>4.3150000000000004</v>
      </c>
      <c r="U2505" s="18">
        <v>0.30355324074074075</v>
      </c>
      <c r="V2505" s="19">
        <v>8.2498169999999996E-2</v>
      </c>
      <c r="W2505" s="1" t="s">
        <v>625</v>
      </c>
      <c r="AB2505" t="s">
        <v>85</v>
      </c>
      <c r="AC2505" t="s">
        <v>1525</v>
      </c>
      <c r="AF2505" t="s">
        <v>239</v>
      </c>
    </row>
    <row r="2506" spans="1:49" x14ac:dyDescent="0.25">
      <c r="A2506">
        <v>7</v>
      </c>
      <c r="B2506" t="s">
        <v>229</v>
      </c>
      <c r="C2506" t="s">
        <v>201</v>
      </c>
      <c r="D2506">
        <v>7.8120000000000003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0.42802083333333335</v>
      </c>
      <c r="N2506">
        <v>0.14688129999999999</v>
      </c>
      <c r="O2506">
        <v>7.4420000000000002</v>
      </c>
      <c r="Q2506" s="18">
        <v>0.46233796296296298</v>
      </c>
      <c r="R2506">
        <v>0.1034147</v>
      </c>
      <c r="W2506" s="1" t="s">
        <v>625</v>
      </c>
      <c r="AB2506" t="s">
        <v>84</v>
      </c>
      <c r="AC2506" t="s">
        <v>1526</v>
      </c>
    </row>
    <row r="2507" spans="1:49" x14ac:dyDescent="0.25">
      <c r="A2507">
        <v>8</v>
      </c>
      <c r="B2507" t="s">
        <v>229</v>
      </c>
      <c r="C2507" t="s">
        <v>201</v>
      </c>
      <c r="D2507">
        <v>11.163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0.42887731481481484</v>
      </c>
      <c r="N2507">
        <v>0.19148100000000001</v>
      </c>
      <c r="O2507">
        <v>10.525</v>
      </c>
      <c r="Q2507" s="18">
        <v>0.46324074074074079</v>
      </c>
      <c r="R2507" s="19">
        <v>7.3548810000000006E-2</v>
      </c>
      <c r="W2507" s="1" t="s">
        <v>625</v>
      </c>
      <c r="AB2507" t="s">
        <v>84</v>
      </c>
      <c r="AC2507" t="s">
        <v>1527</v>
      </c>
    </row>
    <row r="2508" spans="1:49" x14ac:dyDescent="0.25">
      <c r="A2508">
        <v>9</v>
      </c>
      <c r="B2508" t="s">
        <v>229</v>
      </c>
      <c r="C2508" t="s">
        <v>201</v>
      </c>
      <c r="D2508">
        <v>7.05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0.42967592592592596</v>
      </c>
      <c r="N2508" s="19">
        <v>8.3278249999999998E-2</v>
      </c>
      <c r="O2508">
        <v>6.9459999999999997</v>
      </c>
      <c r="Q2508" s="18">
        <v>0.46408564814814812</v>
      </c>
      <c r="R2508">
        <v>7.2100800000000007E-2</v>
      </c>
      <c r="W2508" s="1" t="s">
        <v>625</v>
      </c>
      <c r="X2508" s="8">
        <v>43532</v>
      </c>
      <c r="AB2508" t="s">
        <v>86</v>
      </c>
      <c r="AC2508" t="s">
        <v>1528</v>
      </c>
      <c r="AD2508" s="8">
        <v>43585</v>
      </c>
      <c r="AE2508" s="84">
        <f>AD2508-X2508</f>
        <v>53</v>
      </c>
      <c r="AF2508" t="s">
        <v>142</v>
      </c>
      <c r="AG2508" t="s">
        <v>956</v>
      </c>
      <c r="AH2508" s="8">
        <v>43585</v>
      </c>
      <c r="AI2508">
        <v>3</v>
      </c>
      <c r="AJ2508">
        <v>1</v>
      </c>
      <c r="AK2508" s="53">
        <v>0.67013888888888884</v>
      </c>
      <c r="AL2508" s="8">
        <v>43594</v>
      </c>
      <c r="AM2508" s="53">
        <v>0.8125</v>
      </c>
      <c r="AO2508">
        <v>5</v>
      </c>
      <c r="AP2508">
        <v>19</v>
      </c>
      <c r="AQ2508" s="8">
        <v>43594</v>
      </c>
      <c r="AR2508" s="53">
        <v>0.83333333333333337</v>
      </c>
      <c r="AS2508" s="8">
        <v>43622</v>
      </c>
      <c r="AT2508" s="53">
        <v>0.83333333333333337</v>
      </c>
      <c r="AU2508" t="s">
        <v>1765</v>
      </c>
      <c r="AV2508" s="8">
        <v>43622</v>
      </c>
      <c r="AW2508">
        <v>1</v>
      </c>
    </row>
    <row r="2509" spans="1:49" x14ac:dyDescent="0.25">
      <c r="A2509">
        <v>10</v>
      </c>
      <c r="B2509" t="s">
        <v>229</v>
      </c>
      <c r="C2509" t="s">
        <v>201</v>
      </c>
      <c r="D2509">
        <v>6.819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0.4304398148148148</v>
      </c>
      <c r="N2509">
        <v>0.13256290000000001</v>
      </c>
      <c r="O2509">
        <v>6.3689999999999998</v>
      </c>
      <c r="Q2509" s="18">
        <v>0.46488425925925925</v>
      </c>
      <c r="R2509" s="19">
        <v>5.4609289999999998E-2</v>
      </c>
      <c r="W2509" s="1" t="s">
        <v>625</v>
      </c>
      <c r="X2509" s="8">
        <v>43532</v>
      </c>
      <c r="AB2509" t="s">
        <v>86</v>
      </c>
      <c r="AC2509" t="s">
        <v>1529</v>
      </c>
      <c r="AD2509" s="8">
        <v>43613</v>
      </c>
      <c r="AE2509" s="84">
        <v>81</v>
      </c>
      <c r="AF2509" t="s">
        <v>238</v>
      </c>
      <c r="AG2509" t="s">
        <v>956</v>
      </c>
      <c r="AH2509" s="8">
        <v>43613</v>
      </c>
      <c r="AI2509">
        <v>2</v>
      </c>
      <c r="AJ2509">
        <v>2</v>
      </c>
      <c r="AK2509" s="53">
        <v>0.83333333333333337</v>
      </c>
      <c r="AL2509" s="8">
        <v>43622</v>
      </c>
      <c r="AM2509" s="53">
        <v>0.83333333333333337</v>
      </c>
      <c r="AN2509" t="s">
        <v>2011</v>
      </c>
      <c r="AV2509" s="8">
        <v>43622</v>
      </c>
      <c r="AW2509">
        <v>1</v>
      </c>
    </row>
    <row r="2510" spans="1:49" x14ac:dyDescent="0.25">
      <c r="A2510">
        <v>11</v>
      </c>
      <c r="B2510" t="s">
        <v>229</v>
      </c>
      <c r="C2510" t="s">
        <v>201</v>
      </c>
      <c r="D2510">
        <v>7.01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0.43114583333333334</v>
      </c>
      <c r="N2510">
        <v>0.16208639999999999</v>
      </c>
      <c r="O2510">
        <v>6.65</v>
      </c>
      <c r="Q2510" s="18">
        <v>0.46568287037037037</v>
      </c>
      <c r="R2510">
        <v>0.1239386</v>
      </c>
      <c r="W2510" s="1" t="s">
        <v>625</v>
      </c>
      <c r="AB2510" t="s">
        <v>84</v>
      </c>
      <c r="AC2510" t="s">
        <v>1530</v>
      </c>
    </row>
    <row r="2511" spans="1:49" x14ac:dyDescent="0.25">
      <c r="A2511">
        <v>12</v>
      </c>
      <c r="B2511" t="s">
        <v>229</v>
      </c>
      <c r="C2511" t="s">
        <v>201</v>
      </c>
      <c r="D2511">
        <v>8.4350000000000005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0.43186342592592591</v>
      </c>
      <c r="N2511">
        <v>0.17076659999999999</v>
      </c>
      <c r="O2511">
        <v>8.1790000000000003</v>
      </c>
      <c r="Q2511" s="18">
        <v>0.46649305555555554</v>
      </c>
      <c r="R2511" s="19">
        <v>8.8167579999999995E-2</v>
      </c>
      <c r="W2511" s="1" t="s">
        <v>625</v>
      </c>
      <c r="AB2511" t="s">
        <v>84</v>
      </c>
      <c r="AC2511" t="s">
        <v>1531</v>
      </c>
    </row>
    <row r="2512" spans="1:49" x14ac:dyDescent="0.25">
      <c r="A2512">
        <v>13</v>
      </c>
      <c r="B2512" t="s">
        <v>229</v>
      </c>
      <c r="C2512" t="s">
        <v>201</v>
      </c>
      <c r="D2512">
        <v>6.1180000000000003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0.43267361111111113</v>
      </c>
      <c r="N2512">
        <v>0.1330548</v>
      </c>
      <c r="O2512">
        <v>5.75</v>
      </c>
      <c r="Q2512" s="18">
        <v>0.46738425925925925</v>
      </c>
      <c r="R2512" s="19">
        <v>8.9801690000000003E-2</v>
      </c>
      <c r="S2512" s="74">
        <v>5.7160000000000002</v>
      </c>
      <c r="U2512" s="18">
        <v>0.30435185185185182</v>
      </c>
      <c r="V2512" s="19">
        <v>4.823156E-2</v>
      </c>
      <c r="W2512" s="1" t="s">
        <v>625</v>
      </c>
      <c r="AB2512" t="s">
        <v>85</v>
      </c>
      <c r="AC2512" t="s">
        <v>1532</v>
      </c>
      <c r="AF2512" t="s">
        <v>303</v>
      </c>
    </row>
    <row r="2513" spans="1:49" x14ac:dyDescent="0.25">
      <c r="A2513">
        <v>14</v>
      </c>
      <c r="B2513" t="s">
        <v>229</v>
      </c>
      <c r="C2513" t="s">
        <v>201</v>
      </c>
      <c r="D2513">
        <v>7.1120000000000001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0.43336805555555552</v>
      </c>
      <c r="N2513">
        <v>0.1760815</v>
      </c>
      <c r="O2513">
        <v>6.7729999999999997</v>
      </c>
      <c r="Q2513" s="18">
        <v>0.4682291666666667</v>
      </c>
      <c r="R2513">
        <v>0.1099863</v>
      </c>
      <c r="W2513" s="1" t="s">
        <v>625</v>
      </c>
      <c r="X2513" s="8">
        <v>43532</v>
      </c>
      <c r="AB2513" t="s">
        <v>86</v>
      </c>
      <c r="AC2513" t="s">
        <v>1533</v>
      </c>
      <c r="AD2513" s="8">
        <v>43607</v>
      </c>
      <c r="AE2513" s="84">
        <v>75</v>
      </c>
      <c r="AF2513" t="s">
        <v>249</v>
      </c>
      <c r="AG2513" t="s">
        <v>956</v>
      </c>
      <c r="AH2513" s="8">
        <v>43607</v>
      </c>
      <c r="AI2513">
        <v>11</v>
      </c>
      <c r="AJ2513">
        <v>1</v>
      </c>
      <c r="AK2513" s="53">
        <v>0.83680555555555547</v>
      </c>
      <c r="AL2513" s="8">
        <v>43619</v>
      </c>
      <c r="AM2513" s="53">
        <v>0.84027777777777779</v>
      </c>
      <c r="AO2513">
        <v>6</v>
      </c>
      <c r="AP2513">
        <v>6</v>
      </c>
      <c r="AQ2513" s="8">
        <v>43619</v>
      </c>
      <c r="AR2513" s="53">
        <v>0.84027777777777779</v>
      </c>
    </row>
    <row r="2514" spans="1:49" x14ac:dyDescent="0.25">
      <c r="A2514">
        <v>15</v>
      </c>
      <c r="B2514" t="s">
        <v>229</v>
      </c>
      <c r="C2514" t="s">
        <v>201</v>
      </c>
      <c r="D2514">
        <v>7.3120000000000003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0.43412037037037038</v>
      </c>
      <c r="N2514">
        <v>0.66693970000000002</v>
      </c>
      <c r="O2514">
        <v>3.4430000000000001</v>
      </c>
      <c r="Q2514" s="18">
        <v>0.46912037037037035</v>
      </c>
      <c r="R2514" s="19">
        <v>2.2116190000000001E-2</v>
      </c>
      <c r="S2514" s="74">
        <v>3.2650000000000001</v>
      </c>
      <c r="U2514" s="18">
        <v>0.30523148148148149</v>
      </c>
      <c r="V2514" s="19">
        <v>1.7960540000000001E-2</v>
      </c>
      <c r="W2514" s="1" t="s">
        <v>625</v>
      </c>
      <c r="AB2514" t="s">
        <v>85</v>
      </c>
      <c r="AC2514" t="s">
        <v>1534</v>
      </c>
      <c r="AF2514" t="s">
        <v>305</v>
      </c>
    </row>
    <row r="2515" spans="1:49" x14ac:dyDescent="0.25">
      <c r="A2515">
        <v>16</v>
      </c>
      <c r="B2515" t="s">
        <v>229</v>
      </c>
      <c r="C2515" t="s">
        <v>201</v>
      </c>
      <c r="D2515">
        <v>7.0309999999999997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0.43510416666666668</v>
      </c>
      <c r="N2515">
        <v>0.19125310000000001</v>
      </c>
      <c r="O2515">
        <v>6.6059999999999999</v>
      </c>
      <c r="Q2515" s="18">
        <v>0.46991898148148148</v>
      </c>
      <c r="R2515" s="19">
        <v>8.0560740000000006E-2</v>
      </c>
      <c r="S2515" s="74">
        <v>6.569</v>
      </c>
      <c r="U2515" s="18">
        <v>0.30591435185185184</v>
      </c>
      <c r="V2515">
        <v>0.1085783</v>
      </c>
      <c r="W2515" s="1" t="s">
        <v>625</v>
      </c>
      <c r="AB2515" t="s">
        <v>85</v>
      </c>
      <c r="AC2515" t="s">
        <v>1535</v>
      </c>
      <c r="AF2515" t="s">
        <v>157</v>
      </c>
    </row>
    <row r="2516" spans="1:49" x14ac:dyDescent="0.25">
      <c r="A2516">
        <v>17</v>
      </c>
      <c r="B2516" t="s">
        <v>229</v>
      </c>
      <c r="C2516" t="s">
        <v>201</v>
      </c>
      <c r="D2516">
        <v>6.6639999999999997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0.43592592592592588</v>
      </c>
      <c r="N2516">
        <v>0.14574860000000001</v>
      </c>
      <c r="O2516">
        <v>6.2439999999999998</v>
      </c>
      <c r="Q2516" s="18">
        <v>0.47076388888888893</v>
      </c>
      <c r="R2516" s="19">
        <v>7.4708689999999994E-2</v>
      </c>
      <c r="S2516" s="74">
        <v>6.2069999999999999</v>
      </c>
      <c r="U2516" s="18">
        <v>0.30686342592592591</v>
      </c>
      <c r="V2516">
        <v>0.11349579999999999</v>
      </c>
      <c r="W2516" s="1" t="s">
        <v>625</v>
      </c>
      <c r="AB2516" t="s">
        <v>85</v>
      </c>
      <c r="AC2516" t="s">
        <v>1536</v>
      </c>
      <c r="AF2516" t="s">
        <v>252</v>
      </c>
    </row>
    <row r="2517" spans="1:49" x14ac:dyDescent="0.25">
      <c r="A2517">
        <v>18</v>
      </c>
      <c r="B2517" t="s">
        <v>229</v>
      </c>
      <c r="C2517" t="s">
        <v>201</v>
      </c>
      <c r="D2517">
        <v>10.978999999999999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0.43673611111111116</v>
      </c>
      <c r="N2517">
        <v>0.2216351</v>
      </c>
      <c r="O2517">
        <v>10.494999999999999</v>
      </c>
      <c r="Q2517" s="18">
        <v>0.47156250000000005</v>
      </c>
      <c r="R2517">
        <v>9.9443599999999993E-2</v>
      </c>
      <c r="S2517" s="74">
        <v>10.444000000000001</v>
      </c>
      <c r="U2517" s="18">
        <v>0.30780092592592595</v>
      </c>
      <c r="V2517">
        <v>0.14098749999999999</v>
      </c>
      <c r="W2517" s="1" t="s">
        <v>625</v>
      </c>
      <c r="AB2517" t="s">
        <v>85</v>
      </c>
      <c r="AC2517" t="s">
        <v>1537</v>
      </c>
      <c r="AF2517" t="s">
        <v>126</v>
      </c>
    </row>
    <row r="2518" spans="1:49" x14ac:dyDescent="0.25">
      <c r="A2518">
        <v>19</v>
      </c>
      <c r="B2518" t="s">
        <v>229</v>
      </c>
      <c r="C2518" t="s">
        <v>201</v>
      </c>
      <c r="D2518">
        <v>12.342000000000001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0.43752314814814813</v>
      </c>
      <c r="N2518">
        <v>0.19586870000000001</v>
      </c>
      <c r="O2518">
        <v>11.59</v>
      </c>
      <c r="Q2518" s="18">
        <v>0.47256944444444443</v>
      </c>
      <c r="R2518">
        <v>0.1172791</v>
      </c>
      <c r="W2518" s="1" t="s">
        <v>625</v>
      </c>
      <c r="X2518" s="8">
        <v>43532</v>
      </c>
      <c r="AB2518" t="s">
        <v>86</v>
      </c>
      <c r="AC2518" t="s">
        <v>1538</v>
      </c>
      <c r="AD2518" s="8">
        <v>43609</v>
      </c>
      <c r="AE2518" s="84">
        <v>77</v>
      </c>
      <c r="AF2518" t="s">
        <v>305</v>
      </c>
      <c r="AG2518" t="s">
        <v>956</v>
      </c>
      <c r="AH2518" s="8">
        <v>43615</v>
      </c>
      <c r="AI2518">
        <v>9</v>
      </c>
      <c r="AJ2518">
        <v>1</v>
      </c>
      <c r="AK2518" s="53">
        <v>0.72569444444444453</v>
      </c>
      <c r="AL2518" s="8">
        <v>43626</v>
      </c>
      <c r="AM2518" s="53">
        <v>0.83333333333333337</v>
      </c>
      <c r="AO2518">
        <v>7</v>
      </c>
      <c r="AP2518">
        <v>9</v>
      </c>
      <c r="AQ2518" s="8">
        <v>43626</v>
      </c>
      <c r="AR2518" s="53">
        <v>0.83333333333333337</v>
      </c>
    </row>
    <row r="2519" spans="1:49" x14ac:dyDescent="0.25">
      <c r="A2519">
        <v>20</v>
      </c>
      <c r="B2519" t="s">
        <v>229</v>
      </c>
      <c r="C2519" t="s">
        <v>201</v>
      </c>
      <c r="D2519">
        <v>9.0739999999999998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0.43832175925925926</v>
      </c>
      <c r="N2519" s="19">
        <v>9.9390939999999997E-2</v>
      </c>
      <c r="O2519">
        <v>8.4410000000000007</v>
      </c>
      <c r="Q2519" s="18">
        <v>0.47356481481481483</v>
      </c>
      <c r="R2519">
        <v>0.139732</v>
      </c>
      <c r="W2519" s="1" t="s">
        <v>625</v>
      </c>
      <c r="X2519" s="8">
        <v>43532</v>
      </c>
      <c r="AB2519" t="s">
        <v>86</v>
      </c>
      <c r="AC2519" t="s">
        <v>1539</v>
      </c>
      <c r="AD2519" s="8">
        <v>43609</v>
      </c>
      <c r="AE2519" s="84">
        <v>77</v>
      </c>
      <c r="AF2519" t="s">
        <v>250</v>
      </c>
      <c r="AG2519" t="s">
        <v>956</v>
      </c>
      <c r="AH2519" s="8">
        <v>43614</v>
      </c>
      <c r="AI2519">
        <v>19</v>
      </c>
      <c r="AJ2519">
        <v>2</v>
      </c>
      <c r="AK2519" s="53">
        <v>0.80902777777777779</v>
      </c>
      <c r="AL2519" s="8">
        <v>43622</v>
      </c>
      <c r="AM2519" s="53">
        <v>0.83333333333333337</v>
      </c>
      <c r="AO2519">
        <v>6</v>
      </c>
      <c r="AP2519">
        <v>21</v>
      </c>
      <c r="AQ2519" s="8">
        <v>43622</v>
      </c>
      <c r="AR2519" s="53">
        <v>0.83333333333333337</v>
      </c>
    </row>
    <row r="2520" spans="1:49" x14ac:dyDescent="0.25">
      <c r="A2520">
        <v>21</v>
      </c>
      <c r="B2520" t="s">
        <v>229</v>
      </c>
      <c r="C2520" t="s">
        <v>201</v>
      </c>
      <c r="D2520">
        <v>8.8789999999999996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0.43902777777777779</v>
      </c>
      <c r="N2520">
        <v>0.17839740000000001</v>
      </c>
      <c r="O2520">
        <v>11.206</v>
      </c>
      <c r="Q2520" s="18">
        <v>0.47458333333333336</v>
      </c>
      <c r="R2520">
        <v>0.10332760000000001</v>
      </c>
      <c r="S2520" s="74">
        <v>11.151</v>
      </c>
      <c r="U2520" s="18">
        <v>0.30876157407407406</v>
      </c>
      <c r="V2520">
        <v>0.18106359999999999</v>
      </c>
      <c r="W2520" s="1" t="s">
        <v>625</v>
      </c>
      <c r="AB2520" t="s">
        <v>85</v>
      </c>
      <c r="AC2520" t="s">
        <v>1540</v>
      </c>
      <c r="AF2520" t="s">
        <v>289</v>
      </c>
    </row>
    <row r="2521" spans="1:49" x14ac:dyDescent="0.25">
      <c r="A2521">
        <v>22</v>
      </c>
      <c r="B2521" t="s">
        <v>229</v>
      </c>
      <c r="C2521" t="s">
        <v>201</v>
      </c>
      <c r="D2521">
        <v>11.736000000000001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0.43995370370370374</v>
      </c>
      <c r="N2521">
        <v>0.30850529999999998</v>
      </c>
      <c r="O2521">
        <v>8.4209999999999994</v>
      </c>
      <c r="Q2521" s="18">
        <v>0.47540509259259256</v>
      </c>
      <c r="R2521">
        <v>0.25516850000000002</v>
      </c>
      <c r="W2521" s="1" t="s">
        <v>625</v>
      </c>
      <c r="AB2521" t="s">
        <v>84</v>
      </c>
      <c r="AC2521" t="s">
        <v>1541</v>
      </c>
    </row>
    <row r="2522" spans="1:49" x14ac:dyDescent="0.25">
      <c r="A2522">
        <v>23</v>
      </c>
      <c r="B2522" t="s">
        <v>229</v>
      </c>
      <c r="C2522" t="s">
        <v>201</v>
      </c>
      <c r="D2522">
        <v>6.0979999999999999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0.44079861111111113</v>
      </c>
      <c r="N2522">
        <v>0.12745909999999999</v>
      </c>
      <c r="O2522">
        <v>5.9050000000000002</v>
      </c>
      <c r="Q2522" s="18">
        <v>0.47653935185185187</v>
      </c>
      <c r="R2522">
        <v>0.11685479999999999</v>
      </c>
      <c r="W2522" s="1" t="s">
        <v>625</v>
      </c>
      <c r="X2522" s="8">
        <v>43532</v>
      </c>
      <c r="AB2522" t="s">
        <v>86</v>
      </c>
      <c r="AC2522" t="s">
        <v>1542</v>
      </c>
      <c r="AD2522" s="8">
        <v>43603</v>
      </c>
      <c r="AE2522" s="84">
        <f>AD2522-X2522</f>
        <v>71</v>
      </c>
      <c r="AF2522" t="s">
        <v>289</v>
      </c>
      <c r="AG2522" t="s">
        <v>956</v>
      </c>
      <c r="AN2522" t="s">
        <v>1812</v>
      </c>
      <c r="AV2522" s="8">
        <v>43607</v>
      </c>
      <c r="AW2522">
        <v>0</v>
      </c>
    </row>
    <row r="2523" spans="1:49" x14ac:dyDescent="0.25">
      <c r="A2523">
        <v>24</v>
      </c>
      <c r="B2523" t="s">
        <v>229</v>
      </c>
      <c r="C2523" t="s">
        <v>201</v>
      </c>
      <c r="D2523">
        <v>9.7629999999999999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0.44156250000000002</v>
      </c>
      <c r="N2523">
        <v>1.4229719999999999</v>
      </c>
      <c r="O2523">
        <v>8.9440000000000008</v>
      </c>
      <c r="Q2523" s="18">
        <v>0.47745370370370371</v>
      </c>
      <c r="R2523">
        <v>1.23725</v>
      </c>
      <c r="W2523" s="1" t="s">
        <v>625</v>
      </c>
      <c r="AB2523" t="s">
        <v>86</v>
      </c>
      <c r="AC2523" t="s">
        <v>1543</v>
      </c>
      <c r="AF2523" t="s">
        <v>157</v>
      </c>
    </row>
    <row r="2524" spans="1:49" x14ac:dyDescent="0.25">
      <c r="A2524">
        <v>25</v>
      </c>
      <c r="B2524" t="s">
        <v>229</v>
      </c>
      <c r="C2524" t="s">
        <v>201</v>
      </c>
      <c r="D2524">
        <v>12.084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0.44259259259259259</v>
      </c>
      <c r="N2524">
        <v>0.18040400000000001</v>
      </c>
      <c r="O2524">
        <v>11.317</v>
      </c>
      <c r="Q2524" s="18">
        <v>0.47849537037037032</v>
      </c>
      <c r="R2524">
        <v>0.11303059999999999</v>
      </c>
      <c r="W2524" s="1" t="s">
        <v>625</v>
      </c>
      <c r="X2524" s="8">
        <v>43532</v>
      </c>
      <c r="AB2524" t="s">
        <v>86</v>
      </c>
      <c r="AC2524" t="s">
        <v>1544</v>
      </c>
      <c r="AD2524" s="8">
        <v>43613</v>
      </c>
      <c r="AE2524" s="84">
        <v>81</v>
      </c>
      <c r="AF2524" t="s">
        <v>128</v>
      </c>
      <c r="AG2524" t="s">
        <v>956</v>
      </c>
    </row>
    <row r="2525" spans="1:49" x14ac:dyDescent="0.25">
      <c r="A2525">
        <v>26</v>
      </c>
      <c r="B2525" t="s">
        <v>229</v>
      </c>
      <c r="C2525" t="s">
        <v>201</v>
      </c>
      <c r="D2525">
        <v>10.494999999999999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0.44343749999999998</v>
      </c>
      <c r="N2525">
        <v>0.1642883</v>
      </c>
      <c r="O2525">
        <v>9.8219999999999992</v>
      </c>
      <c r="Q2525" s="18">
        <v>0.47942129629629626</v>
      </c>
      <c r="R2525">
        <v>0.12537029999999999</v>
      </c>
      <c r="W2525" s="1" t="s">
        <v>625</v>
      </c>
      <c r="X2525" s="8">
        <v>43532</v>
      </c>
      <c r="AB2525" t="s">
        <v>86</v>
      </c>
      <c r="AC2525" t="s">
        <v>1545</v>
      </c>
      <c r="AD2525" s="8">
        <v>43610</v>
      </c>
      <c r="AE2525" s="84">
        <v>78</v>
      </c>
      <c r="AF2525" t="s">
        <v>237</v>
      </c>
      <c r="AG2525" t="s">
        <v>956</v>
      </c>
      <c r="AH2525" s="8">
        <v>43634</v>
      </c>
      <c r="AI2525">
        <v>32</v>
      </c>
      <c r="AJ2525">
        <v>1</v>
      </c>
      <c r="AK2525" s="53">
        <v>0.73611111111111116</v>
      </c>
    </row>
    <row r="2526" spans="1:49" x14ac:dyDescent="0.25">
      <c r="A2526">
        <v>27</v>
      </c>
      <c r="B2526" t="s">
        <v>229</v>
      </c>
      <c r="C2526" t="s">
        <v>201</v>
      </c>
      <c r="D2526">
        <v>10.481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0.44427083333333334</v>
      </c>
      <c r="N2526">
        <v>0.1196665</v>
      </c>
      <c r="O2526">
        <v>9.8710000000000004</v>
      </c>
      <c r="Q2526" s="18">
        <v>0.48030092592592594</v>
      </c>
      <c r="R2526" s="19">
        <v>9.9363160000000006E-2</v>
      </c>
      <c r="W2526" s="1" t="s">
        <v>625</v>
      </c>
      <c r="X2526" s="8">
        <v>43532</v>
      </c>
      <c r="AB2526" t="s">
        <v>86</v>
      </c>
      <c r="AC2526" t="s">
        <v>1546</v>
      </c>
      <c r="AD2526" s="8">
        <v>43610</v>
      </c>
      <c r="AE2526" s="84">
        <v>78</v>
      </c>
      <c r="AF2526" t="s">
        <v>147</v>
      </c>
      <c r="AG2526" t="s">
        <v>956</v>
      </c>
      <c r="AH2526" s="8">
        <v>43630</v>
      </c>
      <c r="AI2526">
        <v>26</v>
      </c>
      <c r="AJ2526">
        <v>2</v>
      </c>
      <c r="AK2526" s="53">
        <v>0.74305555555555547</v>
      </c>
    </row>
    <row r="2527" spans="1:49" x14ac:dyDescent="0.25">
      <c r="A2527">
        <v>28</v>
      </c>
      <c r="B2527" t="s">
        <v>229</v>
      </c>
      <c r="C2527" t="s">
        <v>201</v>
      </c>
      <c r="D2527">
        <v>8.5939999999999994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0.44502314814814814</v>
      </c>
      <c r="N2527">
        <v>8.86102E-2</v>
      </c>
      <c r="O2527">
        <v>8.2390000000000008</v>
      </c>
      <c r="Q2527" s="18">
        <v>0.48137731481481483</v>
      </c>
      <c r="R2527" s="19">
        <v>5.8236629999999998E-2</v>
      </c>
      <c r="W2527" s="1" t="s">
        <v>625</v>
      </c>
      <c r="X2527" s="8">
        <v>43532</v>
      </c>
      <c r="AB2527" t="s">
        <v>86</v>
      </c>
      <c r="AC2527" t="s">
        <v>1547</v>
      </c>
      <c r="AD2527" s="8">
        <v>43605</v>
      </c>
      <c r="AE2527" s="84">
        <v>73</v>
      </c>
      <c r="AF2527" t="s">
        <v>131</v>
      </c>
      <c r="AG2527" t="s">
        <v>956</v>
      </c>
      <c r="AN2527" t="s">
        <v>1701</v>
      </c>
      <c r="AV2527" s="8">
        <v>43605</v>
      </c>
      <c r="AW2527">
        <v>0</v>
      </c>
    </row>
    <row r="2528" spans="1:49" x14ac:dyDescent="0.25">
      <c r="A2528">
        <v>29</v>
      </c>
      <c r="B2528" t="s">
        <v>229</v>
      </c>
      <c r="C2528" t="s">
        <v>201</v>
      </c>
      <c r="D2528">
        <v>9.9489999999999998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0.44575231481481481</v>
      </c>
      <c r="N2528">
        <v>0.20347000000000001</v>
      </c>
      <c r="O2528">
        <v>9.3719999999999999</v>
      </c>
      <c r="Q2528" s="18">
        <v>0.48216435185185186</v>
      </c>
      <c r="R2528" s="19">
        <v>9.5367880000000002E-2</v>
      </c>
      <c r="W2528" s="1" t="s">
        <v>625</v>
      </c>
      <c r="AB2528" t="s">
        <v>84</v>
      </c>
      <c r="AC2528" t="s">
        <v>1548</v>
      </c>
    </row>
    <row r="2529" spans="1:49" x14ac:dyDescent="0.25">
      <c r="A2529">
        <v>30</v>
      </c>
      <c r="B2529" t="s">
        <v>229</v>
      </c>
      <c r="C2529" t="s">
        <v>201</v>
      </c>
      <c r="D2529">
        <v>10.375999999999999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0.44664351851851852</v>
      </c>
      <c r="N2529">
        <v>0.16956560000000001</v>
      </c>
      <c r="O2529">
        <v>9.83</v>
      </c>
      <c r="Q2529" s="18">
        <v>0.48319444444444443</v>
      </c>
      <c r="R2529">
        <v>0.15329490000000001</v>
      </c>
      <c r="W2529" s="1" t="s">
        <v>625</v>
      </c>
      <c r="X2529" s="8">
        <v>43532</v>
      </c>
      <c r="AB2529" t="s">
        <v>86</v>
      </c>
      <c r="AC2529" t="s">
        <v>1549</v>
      </c>
      <c r="AD2529" s="8">
        <v>43600</v>
      </c>
      <c r="AE2529" s="84">
        <f>AD2529-X2529</f>
        <v>68</v>
      </c>
      <c r="AF2529" t="s">
        <v>370</v>
      </c>
      <c r="AG2529" t="s">
        <v>956</v>
      </c>
      <c r="AH2529" s="8">
        <v>43600</v>
      </c>
      <c r="AI2529">
        <v>8</v>
      </c>
      <c r="AJ2529">
        <v>2</v>
      </c>
      <c r="AK2529" s="53">
        <v>0.82500000000000007</v>
      </c>
      <c r="AL2529" s="8">
        <v>43603</v>
      </c>
      <c r="AM2529" s="53">
        <v>0.50347222222222221</v>
      </c>
      <c r="AV2529" s="8">
        <v>43603</v>
      </c>
      <c r="AW2529">
        <v>0</v>
      </c>
    </row>
    <row r="2530" spans="1:49" x14ac:dyDescent="0.25">
      <c r="A2530">
        <v>31</v>
      </c>
      <c r="B2530" t="s">
        <v>229</v>
      </c>
      <c r="C2530" t="s">
        <v>201</v>
      </c>
      <c r="D2530">
        <v>8.7010000000000005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0.44751157407407405</v>
      </c>
      <c r="N2530">
        <v>0.1105862</v>
      </c>
      <c r="O2530">
        <v>8.2070000000000007</v>
      </c>
      <c r="Q2530" s="18">
        <v>0.4846759259259259</v>
      </c>
      <c r="R2530">
        <v>0.14077400000000001</v>
      </c>
      <c r="S2530" s="74">
        <v>8.1539999999999999</v>
      </c>
      <c r="U2530" s="18">
        <v>0.30983796296296295</v>
      </c>
      <c r="V2530" s="19">
        <v>7.9632750000000002E-2</v>
      </c>
      <c r="W2530" s="1" t="s">
        <v>625</v>
      </c>
      <c r="AB2530" t="s">
        <v>85</v>
      </c>
      <c r="AC2530" t="s">
        <v>1550</v>
      </c>
      <c r="AF2530" t="s">
        <v>177</v>
      </c>
    </row>
    <row r="2531" spans="1:49" x14ac:dyDescent="0.25">
      <c r="A2531">
        <v>32</v>
      </c>
      <c r="B2531" t="s">
        <v>229</v>
      </c>
      <c r="C2531" t="s">
        <v>201</v>
      </c>
      <c r="D2531">
        <v>4.8280000000000003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0.448275462962963</v>
      </c>
      <c r="N2531" s="19">
        <v>7.1072350000000006E-2</v>
      </c>
      <c r="O2531">
        <v>4.6660000000000004</v>
      </c>
      <c r="Q2531" s="18">
        <v>0.48549768518518516</v>
      </c>
      <c r="R2531" s="19">
        <v>6.7895140000000007E-2</v>
      </c>
      <c r="S2531" s="74">
        <v>4.6449999999999996</v>
      </c>
      <c r="U2531" s="18">
        <v>0.31079861111111112</v>
      </c>
      <c r="V2531" s="19">
        <v>3.8084239999999998E-2</v>
      </c>
      <c r="W2531" s="1" t="s">
        <v>625</v>
      </c>
      <c r="AB2531" t="s">
        <v>85</v>
      </c>
      <c r="AC2531" t="s">
        <v>1551</v>
      </c>
      <c r="AF2531" t="s">
        <v>153</v>
      </c>
    </row>
    <row r="2532" spans="1:49" x14ac:dyDescent="0.25">
      <c r="A2532">
        <v>33</v>
      </c>
      <c r="B2532" t="s">
        <v>229</v>
      </c>
      <c r="C2532" t="s">
        <v>201</v>
      </c>
      <c r="D2532">
        <v>5.8170000000000002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0.44894675925925925</v>
      </c>
      <c r="N2532">
        <v>0.120201</v>
      </c>
      <c r="O2532">
        <v>5.617</v>
      </c>
      <c r="Q2532" s="18">
        <v>0.4863425925925926</v>
      </c>
      <c r="R2532" s="19">
        <v>6.1948250000000003E-2</v>
      </c>
      <c r="W2532" s="1" t="s">
        <v>625</v>
      </c>
      <c r="AB2532" t="s">
        <v>84</v>
      </c>
      <c r="AC2532" t="s">
        <v>1552</v>
      </c>
    </row>
    <row r="2533" spans="1:49" x14ac:dyDescent="0.25">
      <c r="A2533">
        <v>34</v>
      </c>
      <c r="B2533" t="s">
        <v>229</v>
      </c>
      <c r="C2533" t="s">
        <v>201</v>
      </c>
      <c r="D2533">
        <v>10.478999999999999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L2533">
        <v>6262</v>
      </c>
      <c r="M2533" s="18">
        <v>0.44971064814814815</v>
      </c>
      <c r="N2533">
        <v>0.1924998</v>
      </c>
      <c r="O2533">
        <v>9.7210000000000001</v>
      </c>
      <c r="Q2533" s="18">
        <v>0.48718750000000005</v>
      </c>
      <c r="R2533">
        <v>0.1181936</v>
      </c>
      <c r="W2533" s="1" t="s">
        <v>625</v>
      </c>
      <c r="AB2533" t="s">
        <v>84</v>
      </c>
      <c r="AC2533" t="s">
        <v>1553</v>
      </c>
    </row>
    <row r="2534" spans="1:49" x14ac:dyDescent="0.25">
      <c r="A2534">
        <v>35</v>
      </c>
      <c r="B2534" t="s">
        <v>229</v>
      </c>
      <c r="C2534" t="s">
        <v>201</v>
      </c>
      <c r="D2534">
        <v>7.758</v>
      </c>
      <c r="G2534" s="1" t="s">
        <v>78</v>
      </c>
      <c r="H2534" s="1" t="s">
        <v>620</v>
      </c>
      <c r="I2534" s="1" t="s">
        <v>212</v>
      </c>
      <c r="J2534">
        <v>3</v>
      </c>
      <c r="K2534" s="1" t="s">
        <v>954</v>
      </c>
      <c r="L2534">
        <v>6262</v>
      </c>
      <c r="M2534" s="18">
        <v>0.45055555555555554</v>
      </c>
      <c r="N2534">
        <v>0.89264739999999998</v>
      </c>
      <c r="O2534">
        <v>7.2320000000000002</v>
      </c>
      <c r="Q2534" s="18">
        <v>0.48815972222222226</v>
      </c>
      <c r="R2534">
        <v>0.81643650000000001</v>
      </c>
      <c r="W2534" s="1" t="s">
        <v>625</v>
      </c>
      <c r="AB2534" t="s">
        <v>84</v>
      </c>
      <c r="AC2534" t="s">
        <v>1554</v>
      </c>
    </row>
    <row r="2535" spans="1:49" x14ac:dyDescent="0.25">
      <c r="A2535">
        <v>36</v>
      </c>
      <c r="B2535" t="s">
        <v>229</v>
      </c>
      <c r="C2535" t="s">
        <v>201</v>
      </c>
      <c r="D2535">
        <v>10.407999999999999</v>
      </c>
      <c r="G2535" s="1" t="s">
        <v>78</v>
      </c>
      <c r="H2535" s="1" t="s">
        <v>620</v>
      </c>
      <c r="I2535" s="1" t="s">
        <v>212</v>
      </c>
      <c r="J2535">
        <v>3</v>
      </c>
      <c r="K2535" s="1" t="s">
        <v>954</v>
      </c>
      <c r="L2535">
        <v>6262</v>
      </c>
      <c r="M2535" s="18">
        <v>0.45157407407407407</v>
      </c>
      <c r="N2535">
        <v>0.16268820000000001</v>
      </c>
      <c r="O2535">
        <v>9.7170000000000005</v>
      </c>
      <c r="Q2535" s="18">
        <v>0.48934027777777778</v>
      </c>
      <c r="R2535">
        <v>0.1130806</v>
      </c>
      <c r="W2535" s="1" t="s">
        <v>625</v>
      </c>
      <c r="X2535" s="8">
        <v>43532</v>
      </c>
      <c r="AB2535" t="s">
        <v>86</v>
      </c>
      <c r="AC2535" t="s">
        <v>1555</v>
      </c>
      <c r="AD2535" s="8">
        <v>43624</v>
      </c>
      <c r="AE2535" s="84">
        <f>AD2535-X2535</f>
        <v>92</v>
      </c>
      <c r="AF2535" t="s">
        <v>235</v>
      </c>
      <c r="AG2535" t="s">
        <v>956</v>
      </c>
      <c r="AH2535" s="8">
        <v>43624</v>
      </c>
      <c r="AI2535">
        <v>20</v>
      </c>
      <c r="AJ2535">
        <v>2</v>
      </c>
      <c r="AK2535" s="53">
        <v>0.66319444444444442</v>
      </c>
      <c r="AL2535" s="8">
        <v>43633</v>
      </c>
      <c r="AM2535" s="53">
        <v>0.84722222222222221</v>
      </c>
      <c r="AO2535">
        <v>4</v>
      </c>
      <c r="AP2535">
        <v>6</v>
      </c>
      <c r="AQ2535" s="8">
        <v>43633</v>
      </c>
      <c r="AR2535" s="53">
        <v>0.84722222222222221</v>
      </c>
    </row>
    <row r="2536" spans="1:49" x14ac:dyDescent="0.25">
      <c r="A2536">
        <v>37</v>
      </c>
      <c r="B2536" t="s">
        <v>229</v>
      </c>
      <c r="C2536" t="s">
        <v>201</v>
      </c>
      <c r="D2536">
        <v>7.2770000000000001</v>
      </c>
      <c r="G2536" s="1" t="s">
        <v>78</v>
      </c>
      <c r="H2536" s="1" t="s">
        <v>620</v>
      </c>
      <c r="I2536" s="1" t="s">
        <v>212</v>
      </c>
      <c r="J2536">
        <v>3</v>
      </c>
      <c r="K2536" s="1" t="s">
        <v>954</v>
      </c>
      <c r="L2536">
        <v>6262</v>
      </c>
      <c r="M2536" s="18">
        <v>0.45258101851851856</v>
      </c>
      <c r="N2536">
        <v>0.22533900000000001</v>
      </c>
      <c r="O2536">
        <v>6.8470000000000004</v>
      </c>
      <c r="Q2536" s="18">
        <v>0.49012731481481481</v>
      </c>
      <c r="R2536">
        <v>0.1530705</v>
      </c>
      <c r="W2536" s="1" t="s">
        <v>625</v>
      </c>
      <c r="X2536" s="8">
        <v>43532</v>
      </c>
      <c r="AB2536" t="s">
        <v>86</v>
      </c>
      <c r="AC2536" t="s">
        <v>1556</v>
      </c>
      <c r="AD2536" s="8">
        <v>43613</v>
      </c>
      <c r="AE2536" s="84">
        <f>AD2536-X2536</f>
        <v>81</v>
      </c>
      <c r="AF2536" t="s">
        <v>141</v>
      </c>
      <c r="AG2536" t="s">
        <v>956</v>
      </c>
    </row>
    <row r="2537" spans="1:49" x14ac:dyDescent="0.25">
      <c r="A2537">
        <v>38</v>
      </c>
      <c r="B2537" t="s">
        <v>229</v>
      </c>
      <c r="C2537" t="s">
        <v>201</v>
      </c>
      <c r="D2537">
        <v>9.1780000000000008</v>
      </c>
      <c r="G2537" s="1" t="s">
        <v>78</v>
      </c>
      <c r="H2537" s="1" t="s">
        <v>620</v>
      </c>
      <c r="I2537" s="1" t="s">
        <v>212</v>
      </c>
      <c r="J2537">
        <v>3</v>
      </c>
      <c r="K2537" s="1" t="s">
        <v>954</v>
      </c>
      <c r="L2537">
        <v>6262</v>
      </c>
      <c r="M2537" s="18">
        <v>0.45340277777777777</v>
      </c>
      <c r="N2537">
        <v>0.14886360000000001</v>
      </c>
      <c r="O2537">
        <v>8.6880000000000006</v>
      </c>
      <c r="Q2537" s="18">
        <v>0.4914351851851852</v>
      </c>
      <c r="R2537" s="19">
        <v>8.3367910000000003E-2</v>
      </c>
      <c r="W2537" s="1" t="s">
        <v>625</v>
      </c>
      <c r="X2537" s="8">
        <v>43532</v>
      </c>
      <c r="AB2537" t="s">
        <v>86</v>
      </c>
      <c r="AC2537" t="s">
        <v>1557</v>
      </c>
      <c r="AD2537" s="8">
        <v>43606</v>
      </c>
      <c r="AE2537" s="84">
        <v>74</v>
      </c>
      <c r="AF2537" t="s">
        <v>126</v>
      </c>
      <c r="AG2537" t="s">
        <v>956</v>
      </c>
      <c r="AN2537" t="s">
        <v>1812</v>
      </c>
      <c r="AV2537" s="8">
        <v>43607</v>
      </c>
      <c r="AW2537">
        <v>0</v>
      </c>
    </row>
    <row r="2538" spans="1:49" x14ac:dyDescent="0.25">
      <c r="A2538">
        <v>39</v>
      </c>
      <c r="B2538" t="s">
        <v>229</v>
      </c>
      <c r="C2538" t="s">
        <v>201</v>
      </c>
      <c r="D2538">
        <v>6.03</v>
      </c>
      <c r="G2538" s="1" t="s">
        <v>78</v>
      </c>
      <c r="H2538" s="1" t="s">
        <v>620</v>
      </c>
      <c r="I2538" s="1" t="s">
        <v>212</v>
      </c>
      <c r="J2538">
        <v>3</v>
      </c>
      <c r="K2538" s="1" t="s">
        <v>954</v>
      </c>
      <c r="L2538">
        <v>6262</v>
      </c>
      <c r="M2538" s="18">
        <v>0.4541782407407407</v>
      </c>
      <c r="N2538">
        <v>0.13248960000000001</v>
      </c>
      <c r="O2538">
        <v>5.8559999999999999</v>
      </c>
      <c r="Q2538" s="18">
        <v>0.49231481481481482</v>
      </c>
      <c r="R2538" s="19">
        <v>7.1312879999999995E-2</v>
      </c>
      <c r="S2538" s="74">
        <v>5.7990000000000004</v>
      </c>
      <c r="U2538" s="18">
        <v>0.31162037037037038</v>
      </c>
      <c r="V2538" s="19">
        <v>9.1993820000000004E-2</v>
      </c>
      <c r="W2538" s="1" t="s">
        <v>625</v>
      </c>
      <c r="AB2538" t="s">
        <v>85</v>
      </c>
      <c r="AC2538" t="s">
        <v>1558</v>
      </c>
      <c r="AF2538" t="s">
        <v>285</v>
      </c>
    </row>
    <row r="2539" spans="1:49" x14ac:dyDescent="0.25">
      <c r="A2539">
        <v>40</v>
      </c>
      <c r="B2539" t="s">
        <v>229</v>
      </c>
      <c r="C2539" t="s">
        <v>201</v>
      </c>
      <c r="D2539">
        <v>7.5919999999999996</v>
      </c>
      <c r="G2539" s="1" t="s">
        <v>78</v>
      </c>
      <c r="H2539" s="1" t="s">
        <v>620</v>
      </c>
      <c r="I2539" s="1" t="s">
        <v>212</v>
      </c>
      <c r="J2539">
        <v>3</v>
      </c>
      <c r="K2539" s="1" t="s">
        <v>954</v>
      </c>
      <c r="L2539">
        <v>6262</v>
      </c>
      <c r="M2539" s="18">
        <v>0.45498842592592598</v>
      </c>
      <c r="N2539">
        <v>0.17986150000000001</v>
      </c>
      <c r="O2539">
        <v>7.1390000000000002</v>
      </c>
      <c r="Q2539" s="18">
        <v>0.49312500000000004</v>
      </c>
      <c r="R2539">
        <v>0.14318149999999999</v>
      </c>
      <c r="W2539" s="1" t="s">
        <v>625</v>
      </c>
      <c r="X2539" s="8">
        <v>43532</v>
      </c>
      <c r="AB2539" t="s">
        <v>86</v>
      </c>
      <c r="AC2539" t="s">
        <v>1559</v>
      </c>
      <c r="AD2539" s="8">
        <v>43614</v>
      </c>
      <c r="AE2539" s="84">
        <v>82</v>
      </c>
      <c r="AF2539" t="s">
        <v>165</v>
      </c>
      <c r="AG2539" t="s">
        <v>956</v>
      </c>
      <c r="AH2539" s="8">
        <v>43614</v>
      </c>
      <c r="AI2539">
        <v>27</v>
      </c>
      <c r="AJ2539">
        <v>2</v>
      </c>
      <c r="AK2539" s="53">
        <v>0.80902777777777779</v>
      </c>
      <c r="AL2539" s="8">
        <v>43621</v>
      </c>
      <c r="AM2539" s="53">
        <v>0.6875</v>
      </c>
      <c r="AV2539" s="8">
        <v>43621</v>
      </c>
      <c r="AW2539">
        <v>0</v>
      </c>
    </row>
    <row r="2540" spans="1:49" x14ac:dyDescent="0.25">
      <c r="A2540">
        <v>41</v>
      </c>
      <c r="B2540" t="s">
        <v>229</v>
      </c>
      <c r="C2540" t="s">
        <v>201</v>
      </c>
      <c r="D2540">
        <v>11.43</v>
      </c>
      <c r="G2540" s="1" t="s">
        <v>78</v>
      </c>
      <c r="H2540" s="1" t="s">
        <v>620</v>
      </c>
      <c r="I2540" s="1" t="s">
        <v>212</v>
      </c>
      <c r="J2540">
        <v>3</v>
      </c>
      <c r="K2540" s="1" t="s">
        <v>954</v>
      </c>
      <c r="L2540">
        <v>6262</v>
      </c>
      <c r="M2540" s="18">
        <v>0.45582175925925927</v>
      </c>
      <c r="N2540">
        <v>0.25688630000000001</v>
      </c>
      <c r="O2540">
        <v>10.811</v>
      </c>
      <c r="Q2540" s="18">
        <v>0.49417824074074074</v>
      </c>
      <c r="R2540">
        <v>0.1456181</v>
      </c>
      <c r="S2540" s="74">
        <v>10.77</v>
      </c>
      <c r="U2540" s="18">
        <v>0.31268518518518518</v>
      </c>
      <c r="V2540">
        <v>0.10597429999999999</v>
      </c>
      <c r="W2540" s="1" t="s">
        <v>625</v>
      </c>
      <c r="AB2540" t="s">
        <v>85</v>
      </c>
      <c r="AC2540" t="s">
        <v>1560</v>
      </c>
      <c r="AF2540" t="s">
        <v>235</v>
      </c>
    </row>
    <row r="2541" spans="1:49" x14ac:dyDescent="0.25">
      <c r="A2541">
        <v>42</v>
      </c>
      <c r="B2541" t="s">
        <v>229</v>
      </c>
      <c r="C2541" t="s">
        <v>201</v>
      </c>
      <c r="D2541">
        <v>6.9950000000000001</v>
      </c>
      <c r="G2541" s="1" t="s">
        <v>78</v>
      </c>
      <c r="H2541" s="1" t="s">
        <v>620</v>
      </c>
      <c r="I2541" s="1" t="s">
        <v>212</v>
      </c>
      <c r="J2541">
        <v>3</v>
      </c>
      <c r="K2541" s="1" t="s">
        <v>954</v>
      </c>
      <c r="L2541">
        <v>6262</v>
      </c>
      <c r="M2541" s="18">
        <v>0.45679398148148148</v>
      </c>
      <c r="N2541">
        <v>0.12901609999999999</v>
      </c>
      <c r="O2541">
        <v>6.6680000000000001</v>
      </c>
      <c r="Q2541" s="18">
        <v>0.49505787037037036</v>
      </c>
      <c r="R2541" s="19">
        <v>8.2571489999999997E-2</v>
      </c>
      <c r="S2541" s="74">
        <v>6.6390000000000002</v>
      </c>
      <c r="U2541" s="18">
        <v>0.31350694444444444</v>
      </c>
      <c r="V2541" s="19">
        <v>5.5128910000000003E-2</v>
      </c>
      <c r="W2541" s="1" t="s">
        <v>625</v>
      </c>
      <c r="AB2541" t="s">
        <v>85</v>
      </c>
      <c r="AC2541" t="s">
        <v>1561</v>
      </c>
      <c r="AF2541" t="s">
        <v>146</v>
      </c>
    </row>
    <row r="2542" spans="1:49" x14ac:dyDescent="0.25">
      <c r="A2542">
        <v>43</v>
      </c>
      <c r="B2542" t="s">
        <v>229</v>
      </c>
      <c r="C2542" t="s">
        <v>201</v>
      </c>
      <c r="D2542">
        <v>8.673</v>
      </c>
      <c r="G2542" s="1" t="s">
        <v>78</v>
      </c>
      <c r="H2542" s="1" t="s">
        <v>620</v>
      </c>
      <c r="I2542" s="1" t="s">
        <v>212</v>
      </c>
      <c r="J2542">
        <v>3</v>
      </c>
      <c r="K2542" s="1" t="s">
        <v>954</v>
      </c>
      <c r="L2542">
        <v>6262</v>
      </c>
      <c r="M2542" s="18">
        <v>0.45760416666666665</v>
      </c>
      <c r="N2542">
        <v>1.2457419999999999</v>
      </c>
      <c r="O2542">
        <v>8.0640000000000001</v>
      </c>
      <c r="Q2542" s="18">
        <v>0.49596064814814816</v>
      </c>
      <c r="R2542">
        <v>1.1926810000000001</v>
      </c>
      <c r="S2542" s="74">
        <v>7.899</v>
      </c>
      <c r="U2542" s="18">
        <v>0.31422453703703707</v>
      </c>
      <c r="V2542">
        <v>1.3675660000000001</v>
      </c>
      <c r="W2542" s="1" t="s">
        <v>625</v>
      </c>
      <c r="AB2542" t="s">
        <v>85</v>
      </c>
      <c r="AC2542" t="s">
        <v>1562</v>
      </c>
      <c r="AD2542" s="8">
        <v>43398</v>
      </c>
      <c r="AE2542" s="84">
        <v>32</v>
      </c>
      <c r="AF2542" t="s">
        <v>168</v>
      </c>
      <c r="AG2542" t="s">
        <v>956</v>
      </c>
      <c r="AH2542" s="8">
        <v>43398</v>
      </c>
      <c r="AI2542">
        <v>3</v>
      </c>
      <c r="AJ2542">
        <v>1</v>
      </c>
      <c r="AK2542" s="53">
        <v>0.68055555555555547</v>
      </c>
      <c r="AL2542" s="8">
        <v>43406</v>
      </c>
      <c r="AM2542" s="53">
        <v>0.83333333333333337</v>
      </c>
      <c r="AN2542" t="s">
        <v>1823</v>
      </c>
      <c r="AV2542" s="8">
        <v>43406</v>
      </c>
      <c r="AW2542">
        <v>1</v>
      </c>
    </row>
    <row r="2543" spans="1:49" x14ac:dyDescent="0.25">
      <c r="A2543">
        <v>44</v>
      </c>
      <c r="B2543" t="s">
        <v>229</v>
      </c>
      <c r="C2543" t="s">
        <v>201</v>
      </c>
      <c r="D2543">
        <v>9.6419999999999995</v>
      </c>
      <c r="G2543" s="1" t="s">
        <v>78</v>
      </c>
      <c r="H2543" s="1" t="s">
        <v>620</v>
      </c>
      <c r="I2543" s="1" t="s">
        <v>212</v>
      </c>
      <c r="J2543">
        <v>3</v>
      </c>
      <c r="K2543" s="1" t="s">
        <v>954</v>
      </c>
      <c r="L2543">
        <v>6262</v>
      </c>
      <c r="M2543" s="18">
        <v>0.45872685185185186</v>
      </c>
      <c r="N2543">
        <v>0.21685470000000001</v>
      </c>
      <c r="O2543">
        <v>9.0120000000000005</v>
      </c>
      <c r="Q2543" s="18">
        <v>0.49699074074074073</v>
      </c>
      <c r="R2543">
        <v>0.14916170000000001</v>
      </c>
      <c r="W2543" s="1" t="s">
        <v>625</v>
      </c>
      <c r="AB2543" t="s">
        <v>84</v>
      </c>
      <c r="AC2543" t="s">
        <v>1563</v>
      </c>
    </row>
    <row r="2544" spans="1:49" x14ac:dyDescent="0.25">
      <c r="A2544">
        <v>45</v>
      </c>
      <c r="B2544" t="s">
        <v>229</v>
      </c>
      <c r="C2544" t="s">
        <v>201</v>
      </c>
      <c r="D2544">
        <v>6.944</v>
      </c>
      <c r="G2544" s="1" t="s">
        <v>78</v>
      </c>
      <c r="H2544" s="1" t="s">
        <v>620</v>
      </c>
      <c r="I2544" s="1" t="s">
        <v>212</v>
      </c>
      <c r="J2544">
        <v>3</v>
      </c>
      <c r="K2544" s="1" t="s">
        <v>954</v>
      </c>
      <c r="L2544">
        <v>6262</v>
      </c>
      <c r="M2544" s="18">
        <v>0.4597222222222222</v>
      </c>
      <c r="N2544">
        <v>0.1859007</v>
      </c>
      <c r="O2544">
        <v>6.47</v>
      </c>
      <c r="Q2544" s="18">
        <v>0.49791666666666662</v>
      </c>
      <c r="R2544">
        <v>0.1676185</v>
      </c>
      <c r="W2544" s="1" t="s">
        <v>625</v>
      </c>
      <c r="AB2544" t="s">
        <v>84</v>
      </c>
      <c r="AC2544" t="s">
        <v>1564</v>
      </c>
    </row>
    <row r="2545" spans="1:49" x14ac:dyDescent="0.25">
      <c r="A2545">
        <v>46</v>
      </c>
      <c r="B2545" t="s">
        <v>229</v>
      </c>
      <c r="C2545" t="s">
        <v>201</v>
      </c>
      <c r="G2545" s="1" t="s">
        <v>78</v>
      </c>
      <c r="H2545" s="1" t="s">
        <v>620</v>
      </c>
      <c r="I2545" s="1" t="s">
        <v>212</v>
      </c>
      <c r="J2545">
        <v>3</v>
      </c>
      <c r="K2545" s="1" t="s">
        <v>954</v>
      </c>
      <c r="M2545" s="18"/>
      <c r="Q2545" s="18"/>
      <c r="AB2545" t="s">
        <v>85</v>
      </c>
      <c r="AC2545" t="s">
        <v>1648</v>
      </c>
      <c r="AD2545" s="8">
        <v>43390</v>
      </c>
      <c r="AE2545" s="84">
        <v>24</v>
      </c>
      <c r="AF2545" t="s">
        <v>337</v>
      </c>
      <c r="AG2545" t="s">
        <v>593</v>
      </c>
      <c r="AH2545" s="8">
        <v>43390</v>
      </c>
      <c r="AI2545">
        <v>20</v>
      </c>
      <c r="AJ2545">
        <v>1</v>
      </c>
      <c r="AK2545" s="53">
        <v>0.83333333333333337</v>
      </c>
      <c r="AL2545" s="8">
        <v>43398</v>
      </c>
      <c r="AM2545" s="53">
        <v>0.60416666666666663</v>
      </c>
      <c r="AN2545" t="s">
        <v>1751</v>
      </c>
      <c r="AV2545" s="8">
        <v>43398</v>
      </c>
      <c r="AW2545">
        <v>0</v>
      </c>
    </row>
    <row r="2546" spans="1:49" x14ac:dyDescent="0.25">
      <c r="A2546">
        <v>47</v>
      </c>
      <c r="B2546" t="s">
        <v>229</v>
      </c>
      <c r="C2546" t="s">
        <v>608</v>
      </c>
      <c r="G2546" s="1" t="s">
        <v>78</v>
      </c>
      <c r="H2546" s="1" t="s">
        <v>620</v>
      </c>
      <c r="I2546" s="1" t="s">
        <v>212</v>
      </c>
      <c r="J2546">
        <v>3</v>
      </c>
      <c r="K2546" s="1" t="s">
        <v>954</v>
      </c>
      <c r="L2546">
        <v>6262</v>
      </c>
      <c r="M2546" s="18">
        <v>0.46057870370370368</v>
      </c>
      <c r="N2546" s="19">
        <v>9.4945789999999995E-3</v>
      </c>
      <c r="Q2546" s="18">
        <v>0.49884259259259256</v>
      </c>
      <c r="R2546" s="19">
        <v>1.060033E-2</v>
      </c>
      <c r="U2546" s="18">
        <v>0.31525462962962963</v>
      </c>
      <c r="V2546" s="19">
        <v>1.624018E-2</v>
      </c>
      <c r="W2546" s="1" t="s">
        <v>625</v>
      </c>
    </row>
    <row r="2547" spans="1:49" x14ac:dyDescent="0.25">
      <c r="A2547">
        <v>48</v>
      </c>
      <c r="B2547" t="s">
        <v>229</v>
      </c>
      <c r="C2547" t="s">
        <v>608</v>
      </c>
      <c r="E2547" s="1" t="s">
        <v>1164</v>
      </c>
      <c r="G2547" s="1" t="s">
        <v>78</v>
      </c>
      <c r="H2547" s="1" t="s">
        <v>620</v>
      </c>
      <c r="I2547" s="1" t="s">
        <v>212</v>
      </c>
      <c r="J2547">
        <v>3</v>
      </c>
      <c r="K2547" s="1" t="s">
        <v>954</v>
      </c>
      <c r="L2547">
        <v>6262</v>
      </c>
      <c r="M2547" s="18">
        <v>0.46136574074074077</v>
      </c>
      <c r="N2547" s="19">
        <v>1.2319480000000001E-2</v>
      </c>
      <c r="P2547" s="53">
        <v>0.63055555555555554</v>
      </c>
      <c r="Q2547" s="18">
        <v>0.4997685185185185</v>
      </c>
      <c r="R2547" s="19">
        <v>1.2967070000000001E-2</v>
      </c>
      <c r="T2547" s="53">
        <v>0.47500000000000003</v>
      </c>
      <c r="U2547" s="18">
        <v>0.31600694444444444</v>
      </c>
      <c r="V2547" s="19">
        <v>1.5709219999999999E-2</v>
      </c>
      <c r="W2547" s="1" t="s">
        <v>625</v>
      </c>
    </row>
    <row r="2548" spans="1:49" x14ac:dyDescent="0.25">
      <c r="A2548">
        <v>49</v>
      </c>
      <c r="G2548" s="1" t="s">
        <v>78</v>
      </c>
      <c r="H2548" s="1" t="s">
        <v>620</v>
      </c>
      <c r="I2548" s="1" t="s">
        <v>212</v>
      </c>
      <c r="J2548">
        <v>3</v>
      </c>
      <c r="K2548" s="1" t="s">
        <v>954</v>
      </c>
      <c r="M2548" s="18"/>
      <c r="N2548" s="19"/>
      <c r="P2548" s="53"/>
      <c r="Q2548" s="18"/>
      <c r="R2548" s="19"/>
      <c r="T2548" s="53"/>
      <c r="U2548" s="18"/>
      <c r="V2548" s="19"/>
      <c r="W2548" s="1" t="s">
        <v>625</v>
      </c>
      <c r="AB2548" t="s">
        <v>85</v>
      </c>
      <c r="AC2548" t="s">
        <v>1648</v>
      </c>
      <c r="AF2548" t="s">
        <v>337</v>
      </c>
    </row>
    <row r="2549" spans="1:49" x14ac:dyDescent="0.25">
      <c r="A2549">
        <v>1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1134</v>
      </c>
    </row>
    <row r="2550" spans="1:49" x14ac:dyDescent="0.25">
      <c r="A2550">
        <v>2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1135</v>
      </c>
    </row>
    <row r="2551" spans="1:49" x14ac:dyDescent="0.25">
      <c r="A2551">
        <v>3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1136</v>
      </c>
    </row>
    <row r="2552" spans="1:49" x14ac:dyDescent="0.25">
      <c r="A2552">
        <v>4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84</v>
      </c>
      <c r="AC2552" t="s">
        <v>1137</v>
      </c>
    </row>
    <row r="2553" spans="1:49" x14ac:dyDescent="0.25">
      <c r="A2553">
        <v>5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84</v>
      </c>
      <c r="AC2553" t="s">
        <v>1138</v>
      </c>
    </row>
    <row r="2554" spans="1:49" x14ac:dyDescent="0.25">
      <c r="A2554">
        <v>6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84</v>
      </c>
      <c r="AC2554" t="s">
        <v>1139</v>
      </c>
    </row>
    <row r="2555" spans="1:49" x14ac:dyDescent="0.25">
      <c r="A2555">
        <v>7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84</v>
      </c>
      <c r="AC2555" t="s">
        <v>1140</v>
      </c>
    </row>
    <row r="2556" spans="1:49" x14ac:dyDescent="0.25">
      <c r="A2556">
        <v>8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84</v>
      </c>
      <c r="AC2556" t="s">
        <v>1141</v>
      </c>
    </row>
    <row r="2557" spans="1:49" x14ac:dyDescent="0.25">
      <c r="A2557">
        <v>9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84</v>
      </c>
      <c r="AC2557" t="s">
        <v>1142</v>
      </c>
    </row>
    <row r="2558" spans="1:49" x14ac:dyDescent="0.25">
      <c r="A2558">
        <v>10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84</v>
      </c>
      <c r="AC2558" t="s">
        <v>1143</v>
      </c>
    </row>
    <row r="2559" spans="1:49" x14ac:dyDescent="0.25">
      <c r="A2559">
        <v>11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84</v>
      </c>
      <c r="AC2559" t="s">
        <v>1144</v>
      </c>
    </row>
    <row r="2560" spans="1:49" x14ac:dyDescent="0.25">
      <c r="A2560">
        <v>12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84</v>
      </c>
      <c r="AC2560" t="s">
        <v>1145</v>
      </c>
    </row>
    <row r="2561" spans="1:49" x14ac:dyDescent="0.25">
      <c r="A2561">
        <v>13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84</v>
      </c>
      <c r="AC2561" t="s">
        <v>1146</v>
      </c>
    </row>
    <row r="2562" spans="1:49" x14ac:dyDescent="0.25">
      <c r="A2562">
        <v>14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84</v>
      </c>
      <c r="AC2562" t="s">
        <v>1147</v>
      </c>
    </row>
    <row r="2563" spans="1:49" x14ac:dyDescent="0.25">
      <c r="A2563">
        <v>15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84</v>
      </c>
      <c r="AC2563" t="s">
        <v>1148</v>
      </c>
    </row>
    <row r="2564" spans="1:49" x14ac:dyDescent="0.25">
      <c r="A2564">
        <v>16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84</v>
      </c>
      <c r="AC2564" t="s">
        <v>1165</v>
      </c>
    </row>
    <row r="2565" spans="1:49" x14ac:dyDescent="0.25">
      <c r="A2565">
        <v>17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84</v>
      </c>
      <c r="AC2565" t="s">
        <v>1166</v>
      </c>
    </row>
    <row r="2566" spans="1:49" x14ac:dyDescent="0.25">
      <c r="A2566">
        <v>18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84</v>
      </c>
      <c r="AC2566" t="s">
        <v>1167</v>
      </c>
    </row>
    <row r="2567" spans="1:49" x14ac:dyDescent="0.25">
      <c r="A2567">
        <v>19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>"A2-19"&amp;AB2567&amp;"-"&amp;AF2567</f>
        <v>A2-19RT-A1</v>
      </c>
      <c r="AF2567" t="s">
        <v>247</v>
      </c>
    </row>
    <row r="2568" spans="1:49" x14ac:dyDescent="0.25">
      <c r="A2568">
        <v>20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ref="AC2568:AC2601" si="53">"A2-19"&amp;AB2568&amp;"-"&amp;AF2568</f>
        <v>A2-19RT-A2</v>
      </c>
      <c r="AD2568" s="8">
        <v>43393</v>
      </c>
      <c r="AE2568" s="84">
        <v>32</v>
      </c>
      <c r="AF2568" t="s">
        <v>120</v>
      </c>
      <c r="AG2568" t="s">
        <v>956</v>
      </c>
      <c r="AH2568" s="8">
        <v>43410</v>
      </c>
      <c r="AI2568">
        <v>19</v>
      </c>
      <c r="AJ2568">
        <v>1</v>
      </c>
      <c r="AK2568" s="53">
        <v>0.52430555555555558</v>
      </c>
      <c r="AL2568" s="8">
        <v>43468</v>
      </c>
      <c r="AM2568" s="53">
        <v>0.83333333333333337</v>
      </c>
      <c r="AV2568" s="8">
        <v>43468</v>
      </c>
      <c r="AW2568">
        <v>0</v>
      </c>
    </row>
    <row r="2569" spans="1:49" x14ac:dyDescent="0.25">
      <c r="A2569">
        <v>21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3"/>
        <v>A2-19RT-A3</v>
      </c>
      <c r="AD2569" s="8">
        <v>43391</v>
      </c>
      <c r="AE2569" s="84">
        <v>30</v>
      </c>
      <c r="AF2569" t="s">
        <v>245</v>
      </c>
      <c r="AG2569" t="s">
        <v>956</v>
      </c>
      <c r="AH2569" s="8">
        <v>43391</v>
      </c>
      <c r="AI2569">
        <v>20</v>
      </c>
      <c r="AJ2569">
        <v>2</v>
      </c>
      <c r="AK2569" s="53">
        <v>0.83333333333333337</v>
      </c>
      <c r="AL2569" s="8">
        <v>43399</v>
      </c>
      <c r="AM2569" s="53">
        <v>0.99305555555555547</v>
      </c>
      <c r="AN2569" t="s">
        <v>1742</v>
      </c>
    </row>
    <row r="2570" spans="1:49" x14ac:dyDescent="0.25">
      <c r="A2570">
        <v>22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85</v>
      </c>
      <c r="AC2570" t="str">
        <f t="shared" si="53"/>
        <v>A2-19RT-A4</v>
      </c>
      <c r="AD2570" s="8">
        <v>43392</v>
      </c>
      <c r="AE2570" s="84">
        <v>31</v>
      </c>
      <c r="AF2570" t="s">
        <v>252</v>
      </c>
      <c r="AG2570" t="s">
        <v>956</v>
      </c>
      <c r="AH2570" s="8">
        <v>43394</v>
      </c>
      <c r="AI2570">
        <v>19</v>
      </c>
      <c r="AJ2570">
        <v>1</v>
      </c>
      <c r="AK2570" s="53">
        <v>0.72222222222222221</v>
      </c>
      <c r="AL2570" s="8">
        <v>43402</v>
      </c>
      <c r="AM2570" s="53">
        <v>0.83333333333333337</v>
      </c>
      <c r="AN2570" t="s">
        <v>1766</v>
      </c>
      <c r="AO2570">
        <v>3</v>
      </c>
      <c r="AP2570">
        <v>15</v>
      </c>
      <c r="AQ2570" s="8">
        <v>43447</v>
      </c>
      <c r="AR2570" s="53">
        <v>0.84722222222222221</v>
      </c>
      <c r="AS2570" s="8">
        <v>43483</v>
      </c>
      <c r="AT2570" s="53">
        <v>0.85416666666666663</v>
      </c>
      <c r="AU2570" t="s">
        <v>1764</v>
      </c>
      <c r="AV2570" s="8">
        <v>43483</v>
      </c>
      <c r="AW2570">
        <v>0</v>
      </c>
    </row>
    <row r="2571" spans="1:49" x14ac:dyDescent="0.25">
      <c r="A2571">
        <v>23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85</v>
      </c>
      <c r="AC2571" t="str">
        <f t="shared" si="53"/>
        <v>A2-19RT-A5</v>
      </c>
      <c r="AD2571" s="8">
        <v>43392</v>
      </c>
      <c r="AE2571" s="84">
        <v>31</v>
      </c>
      <c r="AF2571" t="s">
        <v>246</v>
      </c>
      <c r="AG2571" t="s">
        <v>956</v>
      </c>
      <c r="AH2571" s="8">
        <v>43392</v>
      </c>
      <c r="AI2571">
        <v>16</v>
      </c>
      <c r="AJ2571">
        <v>1</v>
      </c>
      <c r="AK2571" s="53">
        <v>0.83333333333333337</v>
      </c>
      <c r="AL2571" s="8">
        <v>43402</v>
      </c>
      <c r="AM2571" s="53">
        <v>0.83333333333333337</v>
      </c>
      <c r="AN2571" t="s">
        <v>1742</v>
      </c>
      <c r="AO2571">
        <v>4</v>
      </c>
      <c r="AP2571">
        <v>13</v>
      </c>
      <c r="AQ2571" s="8">
        <v>43412</v>
      </c>
      <c r="AR2571" s="53">
        <v>0.84375</v>
      </c>
      <c r="AS2571" s="8">
        <v>43483</v>
      </c>
      <c r="AT2571" s="53">
        <v>0.85416666666666663</v>
      </c>
      <c r="AU2571" t="s">
        <v>1615</v>
      </c>
      <c r="AV2571" s="8">
        <v>43483</v>
      </c>
      <c r="AW2571">
        <v>0</v>
      </c>
    </row>
    <row r="2572" spans="1:49" x14ac:dyDescent="0.25">
      <c r="A2572">
        <v>24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85</v>
      </c>
      <c r="AC2572" t="str">
        <f t="shared" si="53"/>
        <v>A2-19RT-A6</v>
      </c>
      <c r="AD2572" s="8">
        <v>43433</v>
      </c>
      <c r="AE2572" s="83">
        <f>AD2572-I2572</f>
        <v>72</v>
      </c>
      <c r="AF2572" t="s">
        <v>244</v>
      </c>
      <c r="AG2572" t="s">
        <v>956</v>
      </c>
      <c r="AN2572" t="s">
        <v>1818</v>
      </c>
      <c r="AV2572" s="8">
        <v>43439</v>
      </c>
      <c r="AW2572">
        <v>0</v>
      </c>
    </row>
    <row r="2573" spans="1:49" x14ac:dyDescent="0.25">
      <c r="A2573">
        <v>25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85</v>
      </c>
      <c r="AC2573" t="str">
        <f t="shared" si="53"/>
        <v>A2-19RT-A7</v>
      </c>
      <c r="AF2573" t="s">
        <v>164</v>
      </c>
    </row>
    <row r="2574" spans="1:49" x14ac:dyDescent="0.25">
      <c r="A2574">
        <v>26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85</v>
      </c>
      <c r="AC2574" t="str">
        <f t="shared" si="53"/>
        <v>A2-19RT-A8</v>
      </c>
      <c r="AF2574" t="s">
        <v>166</v>
      </c>
    </row>
    <row r="2575" spans="1:49" x14ac:dyDescent="0.25">
      <c r="A2575">
        <v>27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85</v>
      </c>
      <c r="AC2575" t="str">
        <f t="shared" si="53"/>
        <v>A2-19RT-A9</v>
      </c>
      <c r="AF2575" t="s">
        <v>133</v>
      </c>
    </row>
    <row r="2576" spans="1:49" x14ac:dyDescent="0.25">
      <c r="A2576">
        <v>28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85</v>
      </c>
      <c r="AC2576" t="str">
        <f t="shared" si="53"/>
        <v>A2-19RT-A10</v>
      </c>
      <c r="AF2576" t="s">
        <v>138</v>
      </c>
    </row>
    <row r="2577" spans="1:49" x14ac:dyDescent="0.25">
      <c r="A2577">
        <v>29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85</v>
      </c>
      <c r="AC2577" t="str">
        <f t="shared" si="53"/>
        <v>A2-19RT-A11</v>
      </c>
      <c r="AD2577" s="8">
        <v>43427</v>
      </c>
      <c r="AE2577" s="83">
        <f>AD2577-I2577</f>
        <v>66</v>
      </c>
      <c r="AF2577" t="s">
        <v>237</v>
      </c>
      <c r="AG2577" t="s">
        <v>956</v>
      </c>
      <c r="AH2577" s="8">
        <v>43427</v>
      </c>
      <c r="AI2577">
        <v>28</v>
      </c>
      <c r="AJ2577">
        <v>2</v>
      </c>
      <c r="AK2577" s="53">
        <v>0.70833333333333337</v>
      </c>
      <c r="AL2577" s="8">
        <v>43468</v>
      </c>
      <c r="AM2577" s="53">
        <v>0.83333333333333337</v>
      </c>
      <c r="AN2577" t="s">
        <v>1615</v>
      </c>
      <c r="AV2577" s="8">
        <v>43468</v>
      </c>
      <c r="AW2577">
        <v>1</v>
      </c>
    </row>
    <row r="2578" spans="1:49" x14ac:dyDescent="0.25">
      <c r="A2578">
        <v>30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85</v>
      </c>
      <c r="AC2578" t="str">
        <f t="shared" si="53"/>
        <v>A2-19RT-A12</v>
      </c>
      <c r="AD2578" s="8">
        <v>43430</v>
      </c>
      <c r="AE2578" s="84">
        <v>69</v>
      </c>
      <c r="AF2578" t="s">
        <v>284</v>
      </c>
      <c r="AG2578" t="s">
        <v>956</v>
      </c>
      <c r="AH2578" s="8">
        <v>43454</v>
      </c>
      <c r="AI2578">
        <v>8</v>
      </c>
      <c r="AJ2578">
        <v>1</v>
      </c>
      <c r="AK2578" s="53">
        <v>0.47916666666666669</v>
      </c>
      <c r="AL2578" s="8">
        <v>43468</v>
      </c>
      <c r="AM2578" s="53">
        <v>0.83333333333333337</v>
      </c>
      <c r="AO2578">
        <v>3</v>
      </c>
      <c r="AP2578">
        <v>20</v>
      </c>
      <c r="AQ2578" s="8">
        <v>43468</v>
      </c>
      <c r="AR2578" s="53">
        <v>0.83333333333333337</v>
      </c>
      <c r="AS2578" s="8">
        <v>43523</v>
      </c>
      <c r="AT2578" s="53">
        <v>0.875</v>
      </c>
      <c r="AV2578" s="8">
        <v>43523</v>
      </c>
      <c r="AW2578">
        <v>0</v>
      </c>
    </row>
    <row r="2579" spans="1:49" x14ac:dyDescent="0.25">
      <c r="A2579">
        <v>31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85</v>
      </c>
      <c r="AC2579" t="str">
        <f t="shared" si="53"/>
        <v>A2-19RT-A13</v>
      </c>
      <c r="AF2579" t="s">
        <v>1168</v>
      </c>
    </row>
    <row r="2580" spans="1:49" x14ac:dyDescent="0.25">
      <c r="A2580">
        <v>32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85</v>
      </c>
      <c r="AC2580" t="str">
        <f t="shared" si="53"/>
        <v>A2-19RT-C1</v>
      </c>
      <c r="AF2580" t="s">
        <v>146</v>
      </c>
    </row>
    <row r="2581" spans="1:49" x14ac:dyDescent="0.25">
      <c r="A2581">
        <v>33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85</v>
      </c>
      <c r="AC2581" t="str">
        <f t="shared" si="53"/>
        <v>A2-19RT-C2</v>
      </c>
      <c r="AD2581" s="8">
        <v>43417</v>
      </c>
      <c r="AE2581" s="83">
        <f>AD2581-I2581</f>
        <v>56</v>
      </c>
      <c r="AF2581" t="s">
        <v>149</v>
      </c>
      <c r="AG2581" t="s">
        <v>956</v>
      </c>
      <c r="AL2581" s="8">
        <v>43430</v>
      </c>
      <c r="AN2581" s="53">
        <v>0.63194444444444442</v>
      </c>
      <c r="AV2581" s="8">
        <v>43430</v>
      </c>
      <c r="AW2581">
        <v>0</v>
      </c>
    </row>
    <row r="2582" spans="1:49" x14ac:dyDescent="0.25">
      <c r="A2582">
        <v>34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85</v>
      </c>
      <c r="AC2582" t="str">
        <f t="shared" si="53"/>
        <v>A2-19RT-C3</v>
      </c>
      <c r="AF2582" t="s">
        <v>301</v>
      </c>
    </row>
    <row r="2583" spans="1:49" x14ac:dyDescent="0.25">
      <c r="A2583">
        <v>35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85</v>
      </c>
      <c r="AC2583" t="str">
        <f t="shared" si="53"/>
        <v>A2-19RT-C4</v>
      </c>
      <c r="AF2583" t="s">
        <v>161</v>
      </c>
    </row>
    <row r="2584" spans="1:49" x14ac:dyDescent="0.25">
      <c r="A2584">
        <v>36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85</v>
      </c>
      <c r="AC2584" t="str">
        <f t="shared" si="53"/>
        <v>A2-19RT-C5</v>
      </c>
      <c r="AD2584" s="8">
        <v>43394</v>
      </c>
      <c r="AE2584" s="84">
        <v>33</v>
      </c>
      <c r="AF2584" t="s">
        <v>123</v>
      </c>
      <c r="AG2584" t="s">
        <v>956</v>
      </c>
      <c r="AH2584" s="8">
        <v>43410</v>
      </c>
      <c r="AI2584">
        <v>20</v>
      </c>
      <c r="AJ2584">
        <v>1</v>
      </c>
      <c r="AK2584" s="53">
        <v>0.52430555555555558</v>
      </c>
      <c r="AL2584" s="8">
        <v>43430</v>
      </c>
      <c r="AM2584" s="53">
        <v>0.63194444444444442</v>
      </c>
      <c r="AV2584" s="8">
        <v>43430</v>
      </c>
      <c r="AW2584">
        <v>0</v>
      </c>
    </row>
    <row r="2585" spans="1:49" x14ac:dyDescent="0.25">
      <c r="A2585">
        <v>37</v>
      </c>
      <c r="B2585" t="s">
        <v>89</v>
      </c>
      <c r="C2585" t="s">
        <v>58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X2585" s="8">
        <v>43528</v>
      </c>
      <c r="AB2585" t="s">
        <v>86</v>
      </c>
      <c r="AC2585" t="str">
        <f t="shared" si="53"/>
        <v>A2-19SO-A1</v>
      </c>
      <c r="AD2585" s="8">
        <v>43594</v>
      </c>
      <c r="AE2585" s="84">
        <f>AD2585-X2585</f>
        <v>66</v>
      </c>
      <c r="AF2585" t="s">
        <v>247</v>
      </c>
      <c r="AG2585" t="s">
        <v>956</v>
      </c>
      <c r="AN2585" t="s">
        <v>1765</v>
      </c>
      <c r="AV2585" s="8">
        <v>43594</v>
      </c>
      <c r="AW2585">
        <v>1</v>
      </c>
    </row>
    <row r="2586" spans="1:49" x14ac:dyDescent="0.25">
      <c r="A2586">
        <v>38</v>
      </c>
      <c r="B2586" t="s">
        <v>89</v>
      </c>
      <c r="C2586" t="s">
        <v>201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AB2586" t="s">
        <v>86</v>
      </c>
      <c r="AC2586" t="str">
        <f t="shared" si="53"/>
        <v>A2-19SO-A2</v>
      </c>
      <c r="AF2586" t="s">
        <v>120</v>
      </c>
    </row>
    <row r="2587" spans="1:49" x14ac:dyDescent="0.25">
      <c r="A2587">
        <v>39</v>
      </c>
      <c r="B2587" t="s">
        <v>89</v>
      </c>
      <c r="C2587" t="s">
        <v>201</v>
      </c>
      <c r="G2587" s="1" t="s">
        <v>187</v>
      </c>
      <c r="I2587" s="1" t="s">
        <v>80</v>
      </c>
      <c r="J2587">
        <v>19</v>
      </c>
      <c r="K2587" s="1" t="s">
        <v>60</v>
      </c>
      <c r="W2587" s="1" t="s">
        <v>620</v>
      </c>
      <c r="X2587" s="8">
        <v>43528</v>
      </c>
      <c r="AB2587" t="s">
        <v>86</v>
      </c>
      <c r="AC2587" t="str">
        <f t="shared" si="53"/>
        <v>A2-19SO-A3</v>
      </c>
      <c r="AD2587" s="8">
        <v>43598</v>
      </c>
      <c r="AE2587" s="84">
        <f>AD2587-X2587</f>
        <v>70</v>
      </c>
      <c r="AF2587" t="s">
        <v>245</v>
      </c>
      <c r="AG2587" t="s">
        <v>956</v>
      </c>
      <c r="AN2587" t="s">
        <v>1701</v>
      </c>
      <c r="AV2587" s="8">
        <v>43598</v>
      </c>
      <c r="AW2587">
        <v>0</v>
      </c>
    </row>
    <row r="2588" spans="1:49" x14ac:dyDescent="0.25">
      <c r="A2588">
        <v>40</v>
      </c>
      <c r="B2588" t="s">
        <v>89</v>
      </c>
      <c r="C2588" t="s">
        <v>201</v>
      </c>
      <c r="G2588" s="1" t="s">
        <v>187</v>
      </c>
      <c r="I2588" s="1" t="s">
        <v>80</v>
      </c>
      <c r="J2588">
        <v>19</v>
      </c>
      <c r="K2588" s="1" t="s">
        <v>60</v>
      </c>
      <c r="W2588" s="1" t="s">
        <v>620</v>
      </c>
      <c r="X2588" s="8">
        <v>43528</v>
      </c>
      <c r="AB2588" t="s">
        <v>86</v>
      </c>
      <c r="AC2588" t="str">
        <f t="shared" si="53"/>
        <v>A2-19SO-A4</v>
      </c>
      <c r="AD2588" s="8">
        <v>43586</v>
      </c>
      <c r="AE2588" s="84">
        <v>58</v>
      </c>
      <c r="AF2588" t="s">
        <v>252</v>
      </c>
      <c r="AG2588" t="s">
        <v>956</v>
      </c>
      <c r="AN2588" t="s">
        <v>1765</v>
      </c>
      <c r="AV2588" s="8">
        <v>43586</v>
      </c>
      <c r="AW2588">
        <v>1</v>
      </c>
    </row>
    <row r="2589" spans="1:49" x14ac:dyDescent="0.25">
      <c r="A2589">
        <v>41</v>
      </c>
      <c r="B2589" t="s">
        <v>89</v>
      </c>
      <c r="C2589" t="s">
        <v>201</v>
      </c>
      <c r="G2589" s="1" t="s">
        <v>187</v>
      </c>
      <c r="I2589" s="1" t="s">
        <v>80</v>
      </c>
      <c r="J2589">
        <v>19</v>
      </c>
      <c r="K2589" s="1" t="s">
        <v>60</v>
      </c>
      <c r="W2589" s="1" t="s">
        <v>620</v>
      </c>
      <c r="X2589" s="8">
        <v>43528</v>
      </c>
      <c r="AB2589" t="s">
        <v>86</v>
      </c>
      <c r="AC2589" t="str">
        <f t="shared" si="53"/>
        <v>A2-19SO-A5</v>
      </c>
      <c r="AD2589" s="8">
        <v>43598</v>
      </c>
      <c r="AE2589" s="84">
        <v>70</v>
      </c>
      <c r="AF2589" t="s">
        <v>246</v>
      </c>
      <c r="AG2589" t="s">
        <v>956</v>
      </c>
      <c r="AN2589" t="s">
        <v>1765</v>
      </c>
      <c r="AV2589" s="8">
        <v>43598</v>
      </c>
      <c r="AW2589">
        <v>1</v>
      </c>
    </row>
    <row r="2590" spans="1:49" x14ac:dyDescent="0.25">
      <c r="A2590">
        <v>42</v>
      </c>
      <c r="B2590" t="s">
        <v>89</v>
      </c>
      <c r="C2590" t="s">
        <v>58</v>
      </c>
      <c r="G2590" s="1" t="s">
        <v>187</v>
      </c>
      <c r="I2590" s="1" t="s">
        <v>80</v>
      </c>
      <c r="J2590">
        <v>19</v>
      </c>
      <c r="K2590" s="1" t="s">
        <v>60</v>
      </c>
      <c r="W2590" s="1" t="s">
        <v>620</v>
      </c>
      <c r="AB2590" t="s">
        <v>86</v>
      </c>
      <c r="AC2590" t="str">
        <f t="shared" si="53"/>
        <v>A2-19SO-A6</v>
      </c>
      <c r="AF2590" t="s">
        <v>244</v>
      </c>
    </row>
    <row r="2591" spans="1:49" x14ac:dyDescent="0.25">
      <c r="A2591">
        <v>43</v>
      </c>
      <c r="B2591" t="s">
        <v>89</v>
      </c>
      <c r="C2591" t="s">
        <v>58</v>
      </c>
      <c r="G2591" s="1" t="s">
        <v>187</v>
      </c>
      <c r="I2591" s="1" t="s">
        <v>80</v>
      </c>
      <c r="J2591">
        <v>19</v>
      </c>
      <c r="K2591" s="1" t="s">
        <v>60</v>
      </c>
      <c r="W2591" s="1" t="s">
        <v>620</v>
      </c>
      <c r="AB2591" t="s">
        <v>86</v>
      </c>
      <c r="AC2591" t="str">
        <f t="shared" si="53"/>
        <v>A2-19SO-A7</v>
      </c>
      <c r="AF2591" t="s">
        <v>164</v>
      </c>
    </row>
    <row r="2592" spans="1:49" x14ac:dyDescent="0.25">
      <c r="A2592">
        <v>44</v>
      </c>
      <c r="B2592" t="s">
        <v>89</v>
      </c>
      <c r="C2592" t="s">
        <v>58</v>
      </c>
      <c r="G2592" s="1" t="s">
        <v>187</v>
      </c>
      <c r="I2592" s="1" t="s">
        <v>80</v>
      </c>
      <c r="J2592">
        <v>19</v>
      </c>
      <c r="K2592" s="1" t="s">
        <v>60</v>
      </c>
      <c r="W2592" s="1" t="s">
        <v>620</v>
      </c>
      <c r="AB2592" t="s">
        <v>86</v>
      </c>
      <c r="AC2592" t="str">
        <f t="shared" si="53"/>
        <v>A2-19SO-A8</v>
      </c>
      <c r="AF2592" t="s">
        <v>166</v>
      </c>
    </row>
    <row r="2593" spans="1:49" x14ac:dyDescent="0.25">
      <c r="A2593">
        <v>45</v>
      </c>
      <c r="B2593" t="s">
        <v>89</v>
      </c>
      <c r="C2593" t="s">
        <v>58</v>
      </c>
      <c r="G2593" s="1" t="s">
        <v>187</v>
      </c>
      <c r="I2593" s="1" t="s">
        <v>80</v>
      </c>
      <c r="J2593">
        <v>19</v>
      </c>
      <c r="K2593" s="1" t="s">
        <v>60</v>
      </c>
      <c r="W2593" s="1" t="s">
        <v>620</v>
      </c>
      <c r="X2593" s="8">
        <v>43528</v>
      </c>
      <c r="AB2593" t="s">
        <v>86</v>
      </c>
      <c r="AC2593" t="str">
        <f t="shared" si="53"/>
        <v>A2-19SO-A9</v>
      </c>
      <c r="AD2593" s="8">
        <v>43592</v>
      </c>
      <c r="AE2593" s="84">
        <f>AD2593-X2593</f>
        <v>64</v>
      </c>
      <c r="AF2593" t="s">
        <v>133</v>
      </c>
      <c r="AG2593" t="s">
        <v>956</v>
      </c>
      <c r="AN2593" t="s">
        <v>1765</v>
      </c>
      <c r="AV2593" s="8">
        <v>43592</v>
      </c>
      <c r="AW2593">
        <v>1</v>
      </c>
    </row>
    <row r="2594" spans="1:49" x14ac:dyDescent="0.25">
      <c r="A2594">
        <v>46</v>
      </c>
      <c r="B2594" t="s">
        <v>89</v>
      </c>
      <c r="C2594" t="s">
        <v>58</v>
      </c>
      <c r="G2594" s="1" t="s">
        <v>187</v>
      </c>
      <c r="I2594" s="1" t="s">
        <v>80</v>
      </c>
      <c r="J2594">
        <v>19</v>
      </c>
      <c r="K2594" s="1" t="s">
        <v>60</v>
      </c>
      <c r="W2594" s="1" t="s">
        <v>620</v>
      </c>
      <c r="X2594" s="8">
        <v>43528</v>
      </c>
      <c r="AB2594" t="s">
        <v>86</v>
      </c>
      <c r="AC2594" t="str">
        <f t="shared" si="53"/>
        <v>A2-19SO-A10</v>
      </c>
      <c r="AD2594" s="8">
        <v>43588</v>
      </c>
      <c r="AE2594" s="84">
        <f>AD2594-X2594</f>
        <v>60</v>
      </c>
      <c r="AF2594" t="s">
        <v>138</v>
      </c>
      <c r="AG2594" t="s">
        <v>956</v>
      </c>
      <c r="AN2594" t="s">
        <v>1765</v>
      </c>
      <c r="AV2594" s="8">
        <v>43588</v>
      </c>
      <c r="AW2594">
        <v>1</v>
      </c>
    </row>
    <row r="2595" spans="1:49" x14ac:dyDescent="0.25">
      <c r="A2595">
        <v>47</v>
      </c>
      <c r="B2595" t="s">
        <v>89</v>
      </c>
      <c r="C2595" t="s">
        <v>58</v>
      </c>
      <c r="G2595" s="1" t="s">
        <v>187</v>
      </c>
      <c r="I2595" s="1" t="s">
        <v>80</v>
      </c>
      <c r="J2595">
        <v>19</v>
      </c>
      <c r="K2595" s="1" t="s">
        <v>60</v>
      </c>
      <c r="W2595" s="1" t="s">
        <v>620</v>
      </c>
      <c r="X2595" s="8">
        <v>43528</v>
      </c>
      <c r="AB2595" t="s">
        <v>86</v>
      </c>
      <c r="AC2595" t="str">
        <f t="shared" si="53"/>
        <v>A2-19SO-A11</v>
      </c>
      <c r="AD2595" s="8">
        <v>43585</v>
      </c>
      <c r="AE2595" s="84">
        <v>57</v>
      </c>
      <c r="AF2595" t="s">
        <v>237</v>
      </c>
      <c r="AG2595" t="s">
        <v>956</v>
      </c>
      <c r="AN2595" t="s">
        <v>1765</v>
      </c>
      <c r="AV2595" s="8">
        <v>43585</v>
      </c>
      <c r="AW2595">
        <v>1</v>
      </c>
    </row>
    <row r="2596" spans="1:49" x14ac:dyDescent="0.25">
      <c r="A2596">
        <v>48</v>
      </c>
      <c r="B2596" t="s">
        <v>89</v>
      </c>
      <c r="C2596" t="s">
        <v>58</v>
      </c>
      <c r="G2596" s="1" t="s">
        <v>187</v>
      </c>
      <c r="I2596" s="1" t="s">
        <v>80</v>
      </c>
      <c r="J2596">
        <v>19</v>
      </c>
      <c r="K2596" s="1" t="s">
        <v>60</v>
      </c>
      <c r="W2596" s="1" t="s">
        <v>620</v>
      </c>
      <c r="AB2596" t="s">
        <v>86</v>
      </c>
      <c r="AC2596" t="str">
        <f t="shared" si="53"/>
        <v>A2-19SO-A12</v>
      </c>
      <c r="AF2596" t="s">
        <v>284</v>
      </c>
    </row>
    <row r="2597" spans="1:49" x14ac:dyDescent="0.25">
      <c r="A2597">
        <v>49</v>
      </c>
      <c r="B2597" t="s">
        <v>89</v>
      </c>
      <c r="C2597" t="s">
        <v>58</v>
      </c>
      <c r="G2597" s="1" t="s">
        <v>187</v>
      </c>
      <c r="I2597" s="1" t="s">
        <v>80</v>
      </c>
      <c r="J2597">
        <v>19</v>
      </c>
      <c r="K2597" s="1" t="s">
        <v>60</v>
      </c>
      <c r="W2597" s="1" t="s">
        <v>620</v>
      </c>
      <c r="AB2597" t="s">
        <v>86</v>
      </c>
      <c r="AC2597" t="str">
        <f t="shared" si="53"/>
        <v>A2-19SO-A13</v>
      </c>
      <c r="AF2597" t="s">
        <v>1168</v>
      </c>
    </row>
    <row r="2598" spans="1:49" x14ac:dyDescent="0.25">
      <c r="A2598">
        <v>50</v>
      </c>
      <c r="B2598" t="s">
        <v>89</v>
      </c>
      <c r="C2598" t="s">
        <v>58</v>
      </c>
      <c r="G2598" s="1" t="s">
        <v>187</v>
      </c>
      <c r="I2598" s="1" t="s">
        <v>80</v>
      </c>
      <c r="J2598">
        <v>19</v>
      </c>
      <c r="K2598" s="1" t="s">
        <v>60</v>
      </c>
      <c r="W2598" s="1" t="s">
        <v>620</v>
      </c>
      <c r="X2598" s="8">
        <v>43528</v>
      </c>
      <c r="AB2598" t="s">
        <v>86</v>
      </c>
      <c r="AC2598" t="str">
        <f t="shared" si="53"/>
        <v>A2-19SO-C1</v>
      </c>
      <c r="AD2598" s="8">
        <v>43628</v>
      </c>
      <c r="AE2598" s="84">
        <f>AD2598-X2598</f>
        <v>100</v>
      </c>
      <c r="AF2598" t="s">
        <v>146</v>
      </c>
      <c r="AG2598" t="s">
        <v>593</v>
      </c>
      <c r="AH2598" s="8">
        <v>43628</v>
      </c>
      <c r="AI2598">
        <v>25</v>
      </c>
      <c r="AJ2598">
        <v>1</v>
      </c>
      <c r="AK2598" s="53">
        <v>0.5</v>
      </c>
    </row>
    <row r="2599" spans="1:49" x14ac:dyDescent="0.25">
      <c r="A2599">
        <v>51</v>
      </c>
      <c r="B2599" t="s">
        <v>89</v>
      </c>
      <c r="C2599" t="s">
        <v>58</v>
      </c>
      <c r="G2599" s="1" t="s">
        <v>187</v>
      </c>
      <c r="I2599" s="1" t="s">
        <v>80</v>
      </c>
      <c r="J2599">
        <v>19</v>
      </c>
      <c r="K2599" s="1" t="s">
        <v>60</v>
      </c>
      <c r="W2599" s="1" t="s">
        <v>620</v>
      </c>
      <c r="X2599" s="8">
        <v>43528</v>
      </c>
      <c r="AB2599" t="s">
        <v>86</v>
      </c>
      <c r="AC2599" t="str">
        <f t="shared" si="53"/>
        <v>A2-19SO-C2</v>
      </c>
      <c r="AD2599" s="8">
        <v>43578</v>
      </c>
      <c r="AE2599" s="84">
        <f>AD2599-X2599</f>
        <v>50</v>
      </c>
      <c r="AF2599" t="s">
        <v>149</v>
      </c>
      <c r="AG2599" t="s">
        <v>956</v>
      </c>
      <c r="AH2599" s="8">
        <v>43586</v>
      </c>
      <c r="AI2599">
        <v>24</v>
      </c>
      <c r="AJ2599">
        <v>2</v>
      </c>
      <c r="AK2599" s="53">
        <v>0.54513888888888895</v>
      </c>
      <c r="AL2599" s="8">
        <v>43594</v>
      </c>
      <c r="AM2599" s="53">
        <v>0.8125</v>
      </c>
      <c r="AN2599" t="s">
        <v>1895</v>
      </c>
      <c r="AO2599">
        <v>6</v>
      </c>
      <c r="AP2599">
        <v>25</v>
      </c>
      <c r="AQ2599" s="8">
        <v>43614</v>
      </c>
      <c r="AR2599" s="53">
        <v>0.83333333333333337</v>
      </c>
    </row>
    <row r="2600" spans="1:49" x14ac:dyDescent="0.25">
      <c r="A2600">
        <v>52</v>
      </c>
      <c r="B2600" t="s">
        <v>89</v>
      </c>
      <c r="C2600" t="s">
        <v>58</v>
      </c>
      <c r="G2600" s="1" t="s">
        <v>187</v>
      </c>
      <c r="I2600" s="1" t="s">
        <v>80</v>
      </c>
      <c r="J2600">
        <v>19</v>
      </c>
      <c r="K2600" s="1" t="s">
        <v>60</v>
      </c>
      <c r="W2600" s="1" t="s">
        <v>620</v>
      </c>
      <c r="AB2600" t="s">
        <v>86</v>
      </c>
      <c r="AC2600" t="str">
        <f t="shared" si="53"/>
        <v>A2-19SO-C3</v>
      </c>
      <c r="AF2600" t="s">
        <v>301</v>
      </c>
    </row>
    <row r="2601" spans="1:49" x14ac:dyDescent="0.25">
      <c r="A2601">
        <v>53</v>
      </c>
      <c r="B2601" t="s">
        <v>89</v>
      </c>
      <c r="C2601" t="s">
        <v>58</v>
      </c>
      <c r="G2601" s="1" t="s">
        <v>187</v>
      </c>
      <c r="I2601" s="1" t="s">
        <v>80</v>
      </c>
      <c r="J2601">
        <v>19</v>
      </c>
      <c r="K2601" s="1" t="s">
        <v>60</v>
      </c>
      <c r="W2601" s="1" t="s">
        <v>620</v>
      </c>
      <c r="X2601" s="8">
        <v>43528</v>
      </c>
      <c r="AB2601" t="s">
        <v>86</v>
      </c>
      <c r="AC2601" t="str">
        <f t="shared" si="53"/>
        <v>A2-19SO-C4</v>
      </c>
      <c r="AD2601" s="8">
        <v>43581</v>
      </c>
      <c r="AE2601" s="84">
        <v>53</v>
      </c>
      <c r="AF2601" t="s">
        <v>161</v>
      </c>
      <c r="AG2601" t="s">
        <v>956</v>
      </c>
      <c r="AN2601" t="s">
        <v>2017</v>
      </c>
      <c r="AV2601" s="8">
        <v>43626</v>
      </c>
      <c r="AW2601">
        <v>1</v>
      </c>
    </row>
    <row r="2602" spans="1:49" x14ac:dyDescent="0.25">
      <c r="A2602">
        <v>54</v>
      </c>
      <c r="B2602" t="s">
        <v>89</v>
      </c>
      <c r="C2602" t="s">
        <v>58</v>
      </c>
      <c r="G2602" s="1" t="s">
        <v>187</v>
      </c>
      <c r="I2602" s="1" t="s">
        <v>80</v>
      </c>
      <c r="J2602">
        <v>19</v>
      </c>
      <c r="K2602" s="1" t="s">
        <v>60</v>
      </c>
      <c r="W2602" s="1" t="s">
        <v>620</v>
      </c>
      <c r="X2602" s="8">
        <v>43528</v>
      </c>
      <c r="AB2602" t="s">
        <v>86</v>
      </c>
      <c r="AC2602" t="s">
        <v>1908</v>
      </c>
      <c r="AD2602" s="8">
        <v>43585</v>
      </c>
      <c r="AE2602" s="84">
        <v>57</v>
      </c>
      <c r="AF2602" t="s">
        <v>123</v>
      </c>
      <c r="AG2602" t="s">
        <v>956</v>
      </c>
      <c r="AN2602" t="s">
        <v>1909</v>
      </c>
      <c r="AV2602" s="8">
        <v>43585</v>
      </c>
      <c r="AW2602">
        <v>1</v>
      </c>
    </row>
    <row r="2603" spans="1:49" x14ac:dyDescent="0.25">
      <c r="A2603">
        <v>1</v>
      </c>
      <c r="B2603" t="s">
        <v>293</v>
      </c>
      <c r="C2603" t="s">
        <v>201</v>
      </c>
      <c r="D2603">
        <v>10.522</v>
      </c>
      <c r="E2603" s="1" t="s">
        <v>1193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0.35472222222222222</v>
      </c>
      <c r="N2603">
        <v>0.1394234</v>
      </c>
      <c r="O2603">
        <v>10.069000000000001</v>
      </c>
      <c r="P2603" s="53">
        <v>0.63402777777777775</v>
      </c>
      <c r="Q2603" s="18">
        <v>0.40758101851851852</v>
      </c>
      <c r="R2603" s="19">
        <v>7.5342770000000003E-2</v>
      </c>
      <c r="W2603" s="1" t="s">
        <v>626</v>
      </c>
      <c r="X2603" s="8">
        <v>43532</v>
      </c>
      <c r="AB2603" t="s">
        <v>86</v>
      </c>
      <c r="AC2603" t="s">
        <v>1295</v>
      </c>
      <c r="AD2603" s="8">
        <v>43594</v>
      </c>
      <c r="AE2603" s="84">
        <f>AD2603-X2603</f>
        <v>62</v>
      </c>
      <c r="AF2603" t="s">
        <v>249</v>
      </c>
      <c r="AG2603" t="s">
        <v>956</v>
      </c>
      <c r="AH2603" s="8">
        <v>43594</v>
      </c>
      <c r="AI2603">
        <v>2</v>
      </c>
      <c r="AJ2603">
        <v>1</v>
      </c>
      <c r="AK2603" s="53">
        <v>0.6875</v>
      </c>
      <c r="AL2603" s="8">
        <v>43605</v>
      </c>
      <c r="AM2603" s="53">
        <v>0.88541666666666663</v>
      </c>
      <c r="AO2603">
        <v>3</v>
      </c>
      <c r="AP2603">
        <v>28</v>
      </c>
      <c r="AQ2603" s="8">
        <v>43605</v>
      </c>
      <c r="AR2603" s="53">
        <v>0.88541666666666663</v>
      </c>
      <c r="AS2603" s="8">
        <v>43633</v>
      </c>
      <c r="AT2603" s="53">
        <v>0.84722222222222221</v>
      </c>
      <c r="AV2603" s="85">
        <v>43633</v>
      </c>
      <c r="AW2603">
        <v>0</v>
      </c>
    </row>
    <row r="2604" spans="1:49" x14ac:dyDescent="0.25">
      <c r="A2604">
        <v>2</v>
      </c>
      <c r="B2604" t="s">
        <v>293</v>
      </c>
      <c r="C2604" t="s">
        <v>201</v>
      </c>
      <c r="D2604">
        <v>11.590999999999999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0.35553240740740738</v>
      </c>
      <c r="N2604">
        <v>0.1028796</v>
      </c>
      <c r="O2604">
        <v>11.032</v>
      </c>
      <c r="Q2604" s="18">
        <v>0.40839120370370369</v>
      </c>
      <c r="R2604" s="19">
        <v>6.273302E-2</v>
      </c>
      <c r="S2604" s="74">
        <v>10.997999999999999</v>
      </c>
      <c r="T2604" s="53">
        <v>0.42083333333333334</v>
      </c>
      <c r="U2604" s="18">
        <v>0.71879629629629627</v>
      </c>
      <c r="V2604">
        <v>0.1168848</v>
      </c>
      <c r="W2604" s="1" t="s">
        <v>626</v>
      </c>
      <c r="AB2604" t="s">
        <v>85</v>
      </c>
      <c r="AC2604" t="s">
        <v>1296</v>
      </c>
      <c r="AF2604" t="s">
        <v>162</v>
      </c>
    </row>
    <row r="2605" spans="1:49" x14ac:dyDescent="0.25">
      <c r="A2605">
        <v>3</v>
      </c>
      <c r="B2605" t="s">
        <v>293</v>
      </c>
      <c r="C2605" t="s">
        <v>201</v>
      </c>
      <c r="D2605">
        <v>10.590999999999999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0.35634259259259254</v>
      </c>
      <c r="N2605">
        <v>0.18954090000000001</v>
      </c>
      <c r="O2605">
        <v>9.9550000000000001</v>
      </c>
      <c r="Q2605" s="18">
        <v>0.40918981481481481</v>
      </c>
      <c r="R2605" s="19">
        <v>6.836689E-2</v>
      </c>
      <c r="S2605" s="74">
        <v>9.9149999999999991</v>
      </c>
      <c r="U2605" s="18">
        <v>0.71959490740740739</v>
      </c>
      <c r="V2605">
        <v>0.183258</v>
      </c>
      <c r="W2605" s="1" t="s">
        <v>626</v>
      </c>
      <c r="AB2605" t="s">
        <v>85</v>
      </c>
      <c r="AC2605" t="s">
        <v>1297</v>
      </c>
      <c r="AF2605" t="s">
        <v>247</v>
      </c>
    </row>
    <row r="2606" spans="1:49" x14ac:dyDescent="0.25">
      <c r="A2606">
        <v>4</v>
      </c>
      <c r="B2606" t="s">
        <v>293</v>
      </c>
      <c r="C2606" t="s">
        <v>201</v>
      </c>
      <c r="D2606">
        <v>9.0269999999999992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0.35722222222222227</v>
      </c>
      <c r="N2606" s="19">
        <v>9.2462539999999996E-2</v>
      </c>
      <c r="O2606">
        <v>8.7439999999999998</v>
      </c>
      <c r="Q2606" s="18">
        <v>0.41001157407407413</v>
      </c>
      <c r="R2606" s="19">
        <v>3.2999279999999999E-2</v>
      </c>
      <c r="W2606" s="1" t="s">
        <v>626</v>
      </c>
      <c r="AB2606" t="s">
        <v>84</v>
      </c>
      <c r="AC2606" t="s">
        <v>1298</v>
      </c>
    </row>
    <row r="2607" spans="1:49" x14ac:dyDescent="0.25">
      <c r="A2607">
        <v>5</v>
      </c>
      <c r="B2607" t="s">
        <v>293</v>
      </c>
      <c r="C2607" t="s">
        <v>201</v>
      </c>
      <c r="D2607">
        <v>9.66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0.35856481481481484</v>
      </c>
      <c r="N2607" s="19">
        <v>5.1080790000000001E-2</v>
      </c>
      <c r="O2607">
        <v>9.06</v>
      </c>
      <c r="Q2607" s="18">
        <v>0.41077546296296297</v>
      </c>
      <c r="R2607" s="19">
        <v>7.4187710000000004E-2</v>
      </c>
      <c r="W2607" s="1" t="s">
        <v>626</v>
      </c>
      <c r="X2607" s="8">
        <v>43532</v>
      </c>
      <c r="AB2607" t="s">
        <v>86</v>
      </c>
      <c r="AC2607" t="s">
        <v>1299</v>
      </c>
      <c r="AD2607" s="8">
        <v>43611</v>
      </c>
      <c r="AE2607" s="84">
        <v>79</v>
      </c>
      <c r="AF2607" t="s">
        <v>173</v>
      </c>
      <c r="AG2607" t="s">
        <v>956</v>
      </c>
      <c r="AH2607" s="8">
        <v>43630</v>
      </c>
      <c r="AI2607">
        <v>23</v>
      </c>
      <c r="AJ2607">
        <v>2</v>
      </c>
      <c r="AK2607" s="53">
        <v>0.74305555555555547</v>
      </c>
    </row>
    <row r="2608" spans="1:49" x14ac:dyDescent="0.25">
      <c r="A2608">
        <v>6</v>
      </c>
      <c r="B2608" t="s">
        <v>293</v>
      </c>
      <c r="C2608" t="s">
        <v>201</v>
      </c>
      <c r="D2608">
        <v>7.4470000000000001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0.35938657407407404</v>
      </c>
      <c r="N2608">
        <v>0.1620248</v>
      </c>
      <c r="O2608">
        <v>7.1310000000000002</v>
      </c>
      <c r="Q2608" s="18">
        <v>0.41158564814814813</v>
      </c>
      <c r="R2608">
        <v>0.22138179999999999</v>
      </c>
      <c r="U2608" s="18"/>
      <c r="V2608" s="19"/>
      <c r="W2608" s="1" t="s">
        <v>626</v>
      </c>
      <c r="AB2608" t="s">
        <v>84</v>
      </c>
      <c r="AC2608" t="s">
        <v>1300</v>
      </c>
    </row>
    <row r="2609" spans="1:49" x14ac:dyDescent="0.25">
      <c r="A2609">
        <v>7</v>
      </c>
      <c r="B2609" t="s">
        <v>293</v>
      </c>
      <c r="C2609" t="s">
        <v>201</v>
      </c>
      <c r="D2609">
        <v>5.9429999999999996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0.3602893518518519</v>
      </c>
      <c r="N2609">
        <v>0.76144060000000002</v>
      </c>
      <c r="O2609">
        <v>5.0919999999999996</v>
      </c>
      <c r="Q2609" s="18">
        <v>0.41244212962962962</v>
      </c>
      <c r="R2609" s="19">
        <v>7.5268989999999994E-2</v>
      </c>
      <c r="W2609" s="1" t="s">
        <v>626</v>
      </c>
      <c r="AB2609" t="s">
        <v>84</v>
      </c>
      <c r="AC2609" t="s">
        <v>1301</v>
      </c>
    </row>
    <row r="2610" spans="1:49" x14ac:dyDescent="0.25">
      <c r="A2610">
        <v>8</v>
      </c>
      <c r="B2610" t="s">
        <v>293</v>
      </c>
      <c r="C2610" t="s">
        <v>201</v>
      </c>
      <c r="D2610">
        <v>7.226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0.36122685185185183</v>
      </c>
      <c r="N2610" s="19">
        <v>5.0274319999999997E-2</v>
      </c>
      <c r="O2610">
        <v>7.0129999999999999</v>
      </c>
      <c r="Q2610" s="18">
        <v>0.41334490740740742</v>
      </c>
      <c r="R2610" s="19">
        <v>4.8036179999999998E-2</v>
      </c>
      <c r="W2610" s="1" t="s">
        <v>626</v>
      </c>
      <c r="AB2610" t="s">
        <v>84</v>
      </c>
      <c r="AC2610" t="s">
        <v>1302</v>
      </c>
    </row>
    <row r="2611" spans="1:49" x14ac:dyDescent="0.25">
      <c r="A2611">
        <v>9</v>
      </c>
      <c r="B2611" t="s">
        <v>293</v>
      </c>
      <c r="C2611" t="s">
        <v>201</v>
      </c>
      <c r="D2611">
        <v>6.8760000000000003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0.36199074074074072</v>
      </c>
      <c r="N2611">
        <v>0.20005029999999999</v>
      </c>
      <c r="O2611">
        <v>6.4550000000000001</v>
      </c>
      <c r="Q2611" s="18">
        <v>0.41412037037037036</v>
      </c>
      <c r="R2611" s="19">
        <v>9.0478509999999998E-2</v>
      </c>
      <c r="W2611" s="1" t="s">
        <v>626</v>
      </c>
      <c r="AB2611" t="s">
        <v>84</v>
      </c>
      <c r="AC2611" t="s">
        <v>1303</v>
      </c>
    </row>
    <row r="2612" spans="1:49" x14ac:dyDescent="0.25">
      <c r="A2612">
        <v>10</v>
      </c>
      <c r="B2612" t="s">
        <v>293</v>
      </c>
      <c r="C2612" t="s">
        <v>201</v>
      </c>
      <c r="D2612">
        <v>5.875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0.36274305555555553</v>
      </c>
      <c r="N2612" s="19">
        <v>7.236513E-2</v>
      </c>
      <c r="O2612">
        <v>5.8159999999999998</v>
      </c>
      <c r="Q2612" s="18">
        <v>0.41495370370370371</v>
      </c>
      <c r="R2612" s="19">
        <v>8.1425410000000004E-2</v>
      </c>
      <c r="W2612" s="1" t="s">
        <v>626</v>
      </c>
      <c r="AB2612" t="s">
        <v>86</v>
      </c>
      <c r="AC2612" t="s">
        <v>1304</v>
      </c>
      <c r="AF2612" t="s">
        <v>136</v>
      </c>
    </row>
    <row r="2613" spans="1:49" x14ac:dyDescent="0.25">
      <c r="A2613">
        <v>11</v>
      </c>
      <c r="B2613" t="s">
        <v>293</v>
      </c>
      <c r="C2613" t="s">
        <v>201</v>
      </c>
      <c r="D2613">
        <v>10.185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0.36358796296296297</v>
      </c>
      <c r="N2613">
        <v>0.1823333</v>
      </c>
      <c r="O2613">
        <v>9.9339999999999993</v>
      </c>
      <c r="Q2613" s="18">
        <v>0.41576388888888888</v>
      </c>
      <c r="R2613" s="19">
        <v>6.0978240000000003E-2</v>
      </c>
      <c r="W2613" s="1" t="s">
        <v>626</v>
      </c>
      <c r="X2613" s="8">
        <v>43532</v>
      </c>
      <c r="AB2613" t="s">
        <v>86</v>
      </c>
      <c r="AC2613" t="s">
        <v>1305</v>
      </c>
      <c r="AD2613" s="8">
        <v>43613</v>
      </c>
      <c r="AE2613" s="84">
        <v>81</v>
      </c>
      <c r="AF2613" t="s">
        <v>151</v>
      </c>
      <c r="AG2613" t="s">
        <v>956</v>
      </c>
      <c r="AH2613" s="8">
        <v>43613</v>
      </c>
      <c r="AI2613">
        <v>32</v>
      </c>
      <c r="AJ2613">
        <v>2</v>
      </c>
      <c r="AK2613" s="53">
        <v>0.83333333333333337</v>
      </c>
      <c r="AL2613" s="8">
        <v>43622</v>
      </c>
      <c r="AM2613" s="53">
        <v>0.83333333333333337</v>
      </c>
      <c r="AO2613">
        <v>6</v>
      </c>
      <c r="AP2613">
        <v>23</v>
      </c>
      <c r="AQ2613" s="8">
        <v>43622</v>
      </c>
      <c r="AR2613" s="53">
        <v>0.83333333333333337</v>
      </c>
    </row>
    <row r="2614" spans="1:49" x14ac:dyDescent="0.25">
      <c r="A2614">
        <v>12</v>
      </c>
      <c r="B2614" t="s">
        <v>293</v>
      </c>
      <c r="C2614" t="s">
        <v>201</v>
      </c>
      <c r="D2614">
        <v>7.0380000000000003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0.36440972222222223</v>
      </c>
      <c r="N2614" s="19">
        <v>6.213043E-2</v>
      </c>
      <c r="O2614">
        <v>6.7220000000000004</v>
      </c>
      <c r="Q2614" s="18">
        <v>0.4165625</v>
      </c>
      <c r="R2614" s="19">
        <v>5.338797E-2</v>
      </c>
      <c r="W2614" s="1" t="s">
        <v>626</v>
      </c>
      <c r="X2614" s="8">
        <v>43532</v>
      </c>
      <c r="AB2614" t="s">
        <v>86</v>
      </c>
      <c r="AC2614" t="s">
        <v>1306</v>
      </c>
      <c r="AD2614" s="8">
        <v>43600</v>
      </c>
      <c r="AE2614" s="84">
        <f>AD2614-X2614</f>
        <v>68</v>
      </c>
      <c r="AF2614" t="s">
        <v>371</v>
      </c>
      <c r="AG2614" t="s">
        <v>956</v>
      </c>
      <c r="AH2614" s="8">
        <v>43600</v>
      </c>
      <c r="AI2614">
        <v>25</v>
      </c>
      <c r="AJ2614">
        <v>2</v>
      </c>
      <c r="AK2614" s="53">
        <v>0.82500000000000007</v>
      </c>
      <c r="AL2614" s="8">
        <v>43609</v>
      </c>
      <c r="AM2614" s="53">
        <v>0.86111111111111116</v>
      </c>
      <c r="AO2614">
        <v>4</v>
      </c>
      <c r="AP2614">
        <v>23</v>
      </c>
      <c r="AQ2614" s="8">
        <v>43609</v>
      </c>
      <c r="AR2614" s="53">
        <v>0.86111111111111116</v>
      </c>
    </row>
    <row r="2615" spans="1:49" x14ac:dyDescent="0.25">
      <c r="A2615">
        <v>13</v>
      </c>
      <c r="B2615" t="s">
        <v>293</v>
      </c>
      <c r="C2615" t="s">
        <v>201</v>
      </c>
      <c r="D2615">
        <v>8.4629999999999992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0.36512731481481481</v>
      </c>
      <c r="N2615">
        <v>0.15124979999999999</v>
      </c>
      <c r="O2615">
        <v>8.1560000000000006</v>
      </c>
      <c r="Q2615" s="18">
        <v>0.41743055555555553</v>
      </c>
      <c r="R2615">
        <v>0.784578</v>
      </c>
      <c r="W2615" s="1" t="s">
        <v>626</v>
      </c>
      <c r="X2615" s="8">
        <v>43532</v>
      </c>
      <c r="AB2615" t="s">
        <v>86</v>
      </c>
      <c r="AC2615" t="s">
        <v>1307</v>
      </c>
      <c r="AD2615" s="8">
        <v>43619</v>
      </c>
      <c r="AE2615" s="84">
        <f>AD2615-X2615</f>
        <v>87</v>
      </c>
      <c r="AF2615" t="s">
        <v>162</v>
      </c>
      <c r="AG2615" t="s">
        <v>956</v>
      </c>
      <c r="AH2615" s="8">
        <v>43619</v>
      </c>
      <c r="AI2615">
        <v>1</v>
      </c>
      <c r="AJ2615">
        <v>1</v>
      </c>
      <c r="AK2615" s="53">
        <v>0.84027777777777779</v>
      </c>
      <c r="AL2615" s="8">
        <v>43630</v>
      </c>
      <c r="AM2615" s="53">
        <v>0.72222222222222221</v>
      </c>
      <c r="AV2615" s="8">
        <v>43630</v>
      </c>
      <c r="AW2615">
        <v>0</v>
      </c>
    </row>
    <row r="2616" spans="1:49" x14ac:dyDescent="0.25">
      <c r="A2616">
        <v>14</v>
      </c>
      <c r="B2616" t="s">
        <v>293</v>
      </c>
      <c r="C2616" t="s">
        <v>201</v>
      </c>
      <c r="D2616">
        <v>5.5739999999999998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0.36605324074074069</v>
      </c>
      <c r="N2616">
        <v>0.13883670000000001</v>
      </c>
      <c r="O2616">
        <v>5.4279999999999999</v>
      </c>
      <c r="Q2616" s="18">
        <v>0.4183796296296296</v>
      </c>
      <c r="R2616" s="19">
        <v>6.5037139999999993E-2</v>
      </c>
      <c r="W2616" s="1" t="s">
        <v>626</v>
      </c>
      <c r="AB2616" t="s">
        <v>84</v>
      </c>
      <c r="AC2616" t="s">
        <v>1308</v>
      </c>
    </row>
    <row r="2617" spans="1:49" x14ac:dyDescent="0.25">
      <c r="A2617">
        <v>15</v>
      </c>
      <c r="B2617" t="s">
        <v>293</v>
      </c>
      <c r="C2617" t="s">
        <v>201</v>
      </c>
      <c r="D2617">
        <v>7.59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0.36687500000000001</v>
      </c>
      <c r="N2617">
        <v>0.1334803</v>
      </c>
      <c r="O2617">
        <v>7.1849999999999996</v>
      </c>
      <c r="Q2617" s="18">
        <v>0.41918981481481482</v>
      </c>
      <c r="R2617" s="19">
        <v>8.8323289999999999E-2</v>
      </c>
      <c r="W2617" s="1" t="s">
        <v>626</v>
      </c>
      <c r="X2617" s="8">
        <v>43532</v>
      </c>
      <c r="AB2617" t="s">
        <v>86</v>
      </c>
      <c r="AC2617" t="s">
        <v>1309</v>
      </c>
      <c r="AD2617" s="8">
        <v>43611</v>
      </c>
      <c r="AE2617" s="84">
        <v>79</v>
      </c>
      <c r="AF2617" t="s">
        <v>284</v>
      </c>
      <c r="AG2617" t="s">
        <v>956</v>
      </c>
      <c r="AH2617" s="8">
        <v>43611</v>
      </c>
      <c r="AI2617">
        <v>12</v>
      </c>
      <c r="AJ2617">
        <v>1</v>
      </c>
      <c r="AK2617" s="53">
        <v>0.94791666666666663</v>
      </c>
      <c r="AL2617" s="8">
        <v>43619</v>
      </c>
      <c r="AM2617" s="53">
        <v>0.84027777777777779</v>
      </c>
      <c r="AO2617">
        <v>3</v>
      </c>
      <c r="AP2617">
        <v>2</v>
      </c>
      <c r="AQ2617" s="8">
        <v>43619</v>
      </c>
      <c r="AR2617" s="53">
        <v>0.84027777777777779</v>
      </c>
    </row>
    <row r="2618" spans="1:49" x14ac:dyDescent="0.25">
      <c r="A2618">
        <v>16</v>
      </c>
      <c r="B2618" t="s">
        <v>293</v>
      </c>
      <c r="C2618" t="s">
        <v>201</v>
      </c>
      <c r="D2618">
        <v>5.4710000000000001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0.36766203703703698</v>
      </c>
      <c r="N2618" s="19">
        <v>6.5268930000000003E-2</v>
      </c>
      <c r="O2618">
        <v>5.3739999999999997</v>
      </c>
      <c r="Q2618" s="18">
        <v>0.41996527777777781</v>
      </c>
      <c r="R2618" s="19">
        <v>4.0738139999999999E-2</v>
      </c>
      <c r="W2618" s="1" t="s">
        <v>626</v>
      </c>
      <c r="AB2618" t="s">
        <v>84</v>
      </c>
      <c r="AC2618" t="s">
        <v>1310</v>
      </c>
    </row>
    <row r="2619" spans="1:49" x14ac:dyDescent="0.25">
      <c r="A2619">
        <v>17</v>
      </c>
      <c r="B2619" t="s">
        <v>293</v>
      </c>
      <c r="C2619" t="s">
        <v>201</v>
      </c>
      <c r="D2619">
        <v>10.784000000000001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0.36846064814814811</v>
      </c>
      <c r="N2619">
        <v>0.16019520000000001</v>
      </c>
      <c r="O2619">
        <v>10.407999999999999</v>
      </c>
      <c r="Q2619" s="18">
        <v>0.42113425925925929</v>
      </c>
      <c r="R2619" s="19">
        <v>2.8180340000000002E-2</v>
      </c>
      <c r="S2619" s="74">
        <v>10.366</v>
      </c>
      <c r="U2619" s="18">
        <v>0.72077546296296291</v>
      </c>
      <c r="V2619">
        <v>0.1222877</v>
      </c>
      <c r="W2619" s="1" t="s">
        <v>626</v>
      </c>
      <c r="AB2619" t="s">
        <v>85</v>
      </c>
      <c r="AC2619" t="s">
        <v>1311</v>
      </c>
      <c r="AF2619" t="s">
        <v>167</v>
      </c>
    </row>
    <row r="2620" spans="1:49" x14ac:dyDescent="0.25">
      <c r="A2620">
        <v>18</v>
      </c>
      <c r="B2620" t="s">
        <v>293</v>
      </c>
      <c r="C2620" t="s">
        <v>201</v>
      </c>
      <c r="D2620">
        <v>7.8440000000000003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0.36931712962962965</v>
      </c>
      <c r="N2620">
        <v>0.1300694</v>
      </c>
      <c r="O2620">
        <v>7.58</v>
      </c>
      <c r="Q2620" s="18">
        <v>0.42188657407407404</v>
      </c>
      <c r="R2620" s="19">
        <v>8.4088250000000003E-2</v>
      </c>
      <c r="W2620" s="1" t="s">
        <v>626</v>
      </c>
      <c r="AB2620" t="s">
        <v>84</v>
      </c>
      <c r="AC2620" t="s">
        <v>1312</v>
      </c>
    </row>
    <row r="2621" spans="1:49" x14ac:dyDescent="0.25">
      <c r="A2621">
        <v>19</v>
      </c>
      <c r="B2621" t="s">
        <v>293</v>
      </c>
      <c r="C2621" t="s">
        <v>201</v>
      </c>
      <c r="D2621">
        <v>8.98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0.37030092592592595</v>
      </c>
      <c r="N2621">
        <v>0.16274040000000001</v>
      </c>
      <c r="O2621">
        <v>8.4209999999999994</v>
      </c>
      <c r="Q2621" s="18">
        <v>0.42285879629629625</v>
      </c>
      <c r="R2621" s="19">
        <v>5.6742590000000002E-2</v>
      </c>
      <c r="W2621" s="1" t="s">
        <v>626</v>
      </c>
      <c r="X2621" s="8">
        <v>43532</v>
      </c>
      <c r="AB2621" t="s">
        <v>86</v>
      </c>
      <c r="AC2621" t="s">
        <v>1313</v>
      </c>
      <c r="AD2621" s="8">
        <v>43606</v>
      </c>
      <c r="AE2621" s="84">
        <v>74</v>
      </c>
      <c r="AF2621" t="s">
        <v>131</v>
      </c>
      <c r="AG2621" t="s">
        <v>956</v>
      </c>
      <c r="AH2621" s="8">
        <v>43607</v>
      </c>
      <c r="AI2621">
        <v>32</v>
      </c>
      <c r="AJ2621">
        <v>1</v>
      </c>
      <c r="AK2621" s="53">
        <v>0.83680555555555547</v>
      </c>
      <c r="AL2621" s="8">
        <v>43619</v>
      </c>
      <c r="AM2621" s="53">
        <v>0.72569444444444453</v>
      </c>
      <c r="AV2621" s="8">
        <v>43619</v>
      </c>
      <c r="AW2621">
        <v>0</v>
      </c>
    </row>
    <row r="2622" spans="1:49" x14ac:dyDescent="0.25">
      <c r="A2622">
        <v>20</v>
      </c>
      <c r="B2622" t="s">
        <v>293</v>
      </c>
      <c r="C2622" t="s">
        <v>201</v>
      </c>
      <c r="D2622">
        <v>9.2189999999999994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0.3712037037037037</v>
      </c>
      <c r="N2622" s="19">
        <v>8.2575040000000002E-2</v>
      </c>
      <c r="O2622">
        <v>8.6539999999999999</v>
      </c>
      <c r="Q2622" s="18">
        <v>0.42372685185185183</v>
      </c>
      <c r="R2622" s="19">
        <v>6.9987919999999995E-2</v>
      </c>
      <c r="W2622" s="1" t="s">
        <v>626</v>
      </c>
      <c r="X2622" s="8">
        <v>43532</v>
      </c>
      <c r="AB2622" t="s">
        <v>86</v>
      </c>
      <c r="AC2622" t="s">
        <v>1314</v>
      </c>
      <c r="AD2622" s="8">
        <v>43615</v>
      </c>
      <c r="AE2622" s="84">
        <v>83</v>
      </c>
      <c r="AF2622" t="s">
        <v>251</v>
      </c>
      <c r="AG2622" t="s">
        <v>956</v>
      </c>
      <c r="AH2622" s="8">
        <v>43615</v>
      </c>
      <c r="AI2622">
        <v>24</v>
      </c>
      <c r="AJ2622">
        <v>2</v>
      </c>
      <c r="AK2622" s="53">
        <v>0.72569444444444453</v>
      </c>
      <c r="AL2622" s="8">
        <v>43626</v>
      </c>
      <c r="AM2622" s="53">
        <v>0.83333333333333337</v>
      </c>
      <c r="AO2622">
        <v>7</v>
      </c>
      <c r="AP2622">
        <v>23</v>
      </c>
      <c r="AQ2622" s="8">
        <v>43626</v>
      </c>
      <c r="AR2622" s="53">
        <v>0.83333333333333337</v>
      </c>
    </row>
    <row r="2623" spans="1:49" x14ac:dyDescent="0.25">
      <c r="A2623">
        <v>21</v>
      </c>
      <c r="B2623" t="s">
        <v>293</v>
      </c>
      <c r="C2623" t="s">
        <v>201</v>
      </c>
      <c r="D2623">
        <v>5.5220000000000002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0.37216435185185182</v>
      </c>
      <c r="N2623">
        <v>0.1236163</v>
      </c>
      <c r="O2623">
        <v>5.3470000000000004</v>
      </c>
      <c r="Q2623" s="18">
        <v>0.42451388888888886</v>
      </c>
      <c r="R2623" s="19">
        <v>8.1687880000000004E-2</v>
      </c>
      <c r="W2623" s="1" t="s">
        <v>626</v>
      </c>
      <c r="AB2623" t="s">
        <v>84</v>
      </c>
      <c r="AC2623" t="s">
        <v>1315</v>
      </c>
    </row>
    <row r="2624" spans="1:49" x14ac:dyDescent="0.25">
      <c r="A2624">
        <v>22</v>
      </c>
      <c r="B2624" t="s">
        <v>293</v>
      </c>
      <c r="C2624" t="s">
        <v>201</v>
      </c>
      <c r="D2624">
        <v>11.34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0.37300925925925926</v>
      </c>
      <c r="N2624">
        <v>0.183585</v>
      </c>
      <c r="O2624">
        <v>11.031000000000001</v>
      </c>
      <c r="Q2624" s="18">
        <v>0.4255902777777778</v>
      </c>
      <c r="R2624" s="19">
        <v>4.1919959999999999E-2</v>
      </c>
      <c r="S2624" s="74">
        <v>10.994</v>
      </c>
      <c r="U2624" s="18">
        <v>0.72200231481481481</v>
      </c>
      <c r="V2624">
        <v>0.16047110000000001</v>
      </c>
      <c r="W2624" s="1" t="s">
        <v>626</v>
      </c>
      <c r="AB2624" t="s">
        <v>85</v>
      </c>
      <c r="AC2624" t="s">
        <v>1316</v>
      </c>
      <c r="AF2624" t="s">
        <v>121</v>
      </c>
    </row>
    <row r="2625" spans="1:49" x14ac:dyDescent="0.25">
      <c r="A2625">
        <v>23</v>
      </c>
      <c r="B2625" t="s">
        <v>293</v>
      </c>
      <c r="C2625" t="s">
        <v>201</v>
      </c>
      <c r="D2625">
        <v>7.2480000000000002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0.37401620370370375</v>
      </c>
      <c r="N2625" s="19">
        <v>8.9257669999999997E-2</v>
      </c>
      <c r="Q2625" s="18">
        <v>0.42670138888888887</v>
      </c>
      <c r="R2625" s="19">
        <v>4.5110509999999999E-2</v>
      </c>
      <c r="W2625" s="1" t="s">
        <v>626</v>
      </c>
      <c r="AB2625" t="s">
        <v>86</v>
      </c>
      <c r="AC2625" t="s">
        <v>1317</v>
      </c>
      <c r="AF2625" t="s">
        <v>285</v>
      </c>
    </row>
    <row r="2626" spans="1:49" x14ac:dyDescent="0.25">
      <c r="A2626">
        <v>24</v>
      </c>
      <c r="B2626" t="s">
        <v>293</v>
      </c>
      <c r="C2626" t="s">
        <v>201</v>
      </c>
      <c r="D2626">
        <v>11.336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0.37487268518518518</v>
      </c>
      <c r="N2626">
        <v>1.5783860000000001</v>
      </c>
      <c r="O2626">
        <v>10.801</v>
      </c>
      <c r="Q2626" s="18">
        <v>0.42739583333333336</v>
      </c>
      <c r="R2626" s="19">
        <v>5.8062860000000001E-2</v>
      </c>
      <c r="W2626" s="1" t="s">
        <v>626</v>
      </c>
      <c r="AB2626" t="s">
        <v>86</v>
      </c>
      <c r="AC2626" t="s">
        <v>1318</v>
      </c>
      <c r="AF2626" t="s">
        <v>145</v>
      </c>
    </row>
    <row r="2627" spans="1:49" x14ac:dyDescent="0.25">
      <c r="A2627">
        <v>25</v>
      </c>
      <c r="B2627" t="s">
        <v>293</v>
      </c>
      <c r="C2627" t="s">
        <v>201</v>
      </c>
      <c r="D2627">
        <v>8.2590000000000003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0.37582175925925926</v>
      </c>
      <c r="N2627">
        <v>1.0387249999999999</v>
      </c>
      <c r="O2627">
        <v>7.9669999999999996</v>
      </c>
      <c r="Q2627" s="18">
        <v>0.42855324074074069</v>
      </c>
      <c r="R2627" s="19">
        <v>6.6395609999999994E-2</v>
      </c>
      <c r="W2627" s="1" t="s">
        <v>626</v>
      </c>
      <c r="AB2627" t="s">
        <v>86</v>
      </c>
      <c r="AC2627" t="s">
        <v>1319</v>
      </c>
      <c r="AF2627" t="s">
        <v>157</v>
      </c>
    </row>
    <row r="2628" spans="1:49" x14ac:dyDescent="0.25">
      <c r="A2628">
        <v>26</v>
      </c>
      <c r="B2628" t="s">
        <v>293</v>
      </c>
      <c r="C2628" t="s">
        <v>201</v>
      </c>
      <c r="D2628">
        <v>6.99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0.37678240740740737</v>
      </c>
      <c r="N2628">
        <v>0.13627130000000001</v>
      </c>
      <c r="O2628">
        <v>6.5880000000000001</v>
      </c>
      <c r="Q2628" s="18">
        <v>0.42979166666666663</v>
      </c>
      <c r="R2628" s="19">
        <v>4.8014080000000001E-2</v>
      </c>
      <c r="W2628" s="1" t="s">
        <v>626</v>
      </c>
      <c r="AB2628" t="s">
        <v>86</v>
      </c>
      <c r="AC2628" t="s">
        <v>1320</v>
      </c>
      <c r="AF2628" t="s">
        <v>165</v>
      </c>
    </row>
    <row r="2629" spans="1:49" x14ac:dyDescent="0.25">
      <c r="A2629">
        <v>27</v>
      </c>
      <c r="B2629" t="s">
        <v>293</v>
      </c>
      <c r="C2629" t="s">
        <v>201</v>
      </c>
      <c r="D2629">
        <v>4.8079999999999998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0.37759259259259265</v>
      </c>
      <c r="N2629" s="19">
        <v>8.1867229999999999E-2</v>
      </c>
      <c r="O2629">
        <v>4.7480000000000002</v>
      </c>
      <c r="Q2629" s="18">
        <v>0.43065972222222221</v>
      </c>
      <c r="R2629" s="19">
        <v>5.0106659999999997E-2</v>
      </c>
      <c r="S2629" s="74">
        <v>4.7140000000000004</v>
      </c>
      <c r="U2629" s="18">
        <v>0.72295138888888888</v>
      </c>
      <c r="V2629">
        <v>0.11621040000000001</v>
      </c>
      <c r="W2629" s="1" t="s">
        <v>626</v>
      </c>
      <c r="AB2629" t="s">
        <v>85</v>
      </c>
      <c r="AC2629" t="s">
        <v>1321</v>
      </c>
      <c r="AF2629" t="s">
        <v>155</v>
      </c>
    </row>
    <row r="2630" spans="1:49" x14ac:dyDescent="0.25">
      <c r="A2630">
        <v>28</v>
      </c>
      <c r="B2630" t="s">
        <v>293</v>
      </c>
      <c r="C2630" t="s">
        <v>201</v>
      </c>
      <c r="D2630">
        <v>9.5169999999999995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0.37836805555555553</v>
      </c>
      <c r="N2630">
        <v>0.1949197</v>
      </c>
      <c r="O2630">
        <v>9.0649999999999995</v>
      </c>
      <c r="Q2630" s="18">
        <v>0.43153935185185183</v>
      </c>
      <c r="R2630">
        <v>0.61850579999999999</v>
      </c>
      <c r="W2630" s="1" t="s">
        <v>626</v>
      </c>
      <c r="AB2630" t="s">
        <v>84</v>
      </c>
      <c r="AC2630" t="s">
        <v>1322</v>
      </c>
    </row>
    <row r="2631" spans="1:49" x14ac:dyDescent="0.25">
      <c r="A2631">
        <v>29</v>
      </c>
      <c r="B2631" t="s">
        <v>293</v>
      </c>
      <c r="C2631" t="s">
        <v>201</v>
      </c>
      <c r="D2631">
        <v>4.2240000000000002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0.37928240740740743</v>
      </c>
      <c r="N2631" s="19">
        <v>5.8215030000000001E-2</v>
      </c>
      <c r="O2631">
        <v>4.1150000000000002</v>
      </c>
      <c r="Q2631" s="18">
        <v>0.43254629629629626</v>
      </c>
      <c r="R2631" s="19">
        <v>3.4084549999999998E-2</v>
      </c>
      <c r="W2631" s="1" t="s">
        <v>626</v>
      </c>
      <c r="AB2631" t="s">
        <v>84</v>
      </c>
      <c r="AC2631" t="s">
        <v>1323</v>
      </c>
    </row>
    <row r="2632" spans="1:49" x14ac:dyDescent="0.25">
      <c r="A2632">
        <v>30</v>
      </c>
      <c r="B2632" t="s">
        <v>293</v>
      </c>
      <c r="C2632" t="s">
        <v>201</v>
      </c>
      <c r="D2632">
        <v>8.6379999999999999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0.38003472222222223</v>
      </c>
      <c r="N2632">
        <v>0.18173110000000001</v>
      </c>
      <c r="O2632">
        <v>8.3439999999999994</v>
      </c>
      <c r="Q2632" s="18">
        <v>0.4334837962962963</v>
      </c>
      <c r="R2632" s="19">
        <v>4.6319329999999999E-2</v>
      </c>
      <c r="S2632" s="74">
        <v>8.3089999999999993</v>
      </c>
      <c r="U2632" s="18">
        <v>0.72379629629629638</v>
      </c>
      <c r="V2632">
        <v>0.13022249999999999</v>
      </c>
      <c r="W2632" s="1" t="s">
        <v>626</v>
      </c>
      <c r="AB2632" t="s">
        <v>85</v>
      </c>
      <c r="AC2632" t="s">
        <v>1324</v>
      </c>
      <c r="AF2632" t="s">
        <v>175</v>
      </c>
    </row>
    <row r="2633" spans="1:49" x14ac:dyDescent="0.25">
      <c r="A2633">
        <v>31</v>
      </c>
      <c r="B2633" t="s">
        <v>293</v>
      </c>
      <c r="C2633" t="s">
        <v>201</v>
      </c>
      <c r="D2633">
        <v>6.9809999999999999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0.38090277777777781</v>
      </c>
      <c r="N2633">
        <v>9.52649E-2</v>
      </c>
      <c r="O2633">
        <v>6.4930000000000003</v>
      </c>
      <c r="Q2633" s="18">
        <v>0.43430555555555556</v>
      </c>
      <c r="R2633" s="19">
        <v>5.9212430000000003E-2</v>
      </c>
      <c r="W2633" s="1" t="s">
        <v>626</v>
      </c>
      <c r="AB2633" t="s">
        <v>84</v>
      </c>
      <c r="AC2633" t="s">
        <v>1325</v>
      </c>
    </row>
    <row r="2634" spans="1:49" x14ac:dyDescent="0.25">
      <c r="A2634">
        <v>32</v>
      </c>
      <c r="B2634" t="s">
        <v>293</v>
      </c>
      <c r="C2634" t="s">
        <v>201</v>
      </c>
      <c r="D2634">
        <v>4.835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6262</v>
      </c>
      <c r="M2634" s="18">
        <v>0.38168981481481484</v>
      </c>
      <c r="N2634" s="19">
        <v>7.5206369999999995E-2</v>
      </c>
      <c r="O2634">
        <v>4.6589999999999998</v>
      </c>
      <c r="Q2634" s="18">
        <v>0.43515046296296295</v>
      </c>
      <c r="R2634" s="19">
        <v>6.0023350000000003E-2</v>
      </c>
      <c r="S2634" s="74">
        <v>4.6150000000000002</v>
      </c>
      <c r="U2634" s="18">
        <v>0.72479166666666661</v>
      </c>
      <c r="V2634">
        <v>0.10749110000000001</v>
      </c>
      <c r="W2634" s="1" t="s">
        <v>626</v>
      </c>
      <c r="AB2634" t="s">
        <v>85</v>
      </c>
      <c r="AC2634" t="s">
        <v>1326</v>
      </c>
      <c r="AF2634" t="s">
        <v>143</v>
      </c>
    </row>
    <row r="2635" spans="1:49" x14ac:dyDescent="0.25">
      <c r="A2635">
        <v>33</v>
      </c>
      <c r="B2635" t="s">
        <v>293</v>
      </c>
      <c r="C2635" t="s">
        <v>201</v>
      </c>
      <c r="D2635">
        <v>9.6850000000000005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6262</v>
      </c>
      <c r="M2635" s="18">
        <v>0.38252314814814814</v>
      </c>
      <c r="N2635">
        <v>0.14704690000000001</v>
      </c>
      <c r="O2635">
        <v>9.2989999999999995</v>
      </c>
      <c r="Q2635" s="18">
        <v>0.43603009259259262</v>
      </c>
      <c r="R2635" s="19">
        <v>5.6922489999999999E-2</v>
      </c>
      <c r="W2635" s="1" t="s">
        <v>626</v>
      </c>
      <c r="X2635" s="8">
        <v>43532</v>
      </c>
      <c r="AB2635" t="s">
        <v>86</v>
      </c>
      <c r="AC2635" t="s">
        <v>1327</v>
      </c>
      <c r="AD2635" s="8">
        <v>43592</v>
      </c>
      <c r="AE2635" s="84">
        <f>AD2635-X2635</f>
        <v>60</v>
      </c>
      <c r="AF2635" t="s">
        <v>138</v>
      </c>
      <c r="AG2635" t="s">
        <v>956</v>
      </c>
      <c r="AH2635" s="8">
        <v>43592</v>
      </c>
      <c r="AI2635">
        <v>12</v>
      </c>
      <c r="AJ2635">
        <v>2</v>
      </c>
      <c r="AK2635" s="53">
        <v>0.8125</v>
      </c>
      <c r="AL2635" s="8">
        <v>43601</v>
      </c>
      <c r="AM2635" s="53">
        <v>0.83333333333333337</v>
      </c>
      <c r="AO2635">
        <v>3</v>
      </c>
      <c r="AP2635">
        <v>11</v>
      </c>
      <c r="AQ2635" s="8">
        <v>43601</v>
      </c>
      <c r="AR2635" s="53">
        <v>0.83333333333333337</v>
      </c>
    </row>
    <row r="2636" spans="1:49" x14ac:dyDescent="0.25">
      <c r="A2636">
        <v>34</v>
      </c>
      <c r="B2636" t="s">
        <v>293</v>
      </c>
      <c r="C2636" t="s">
        <v>201</v>
      </c>
      <c r="D2636">
        <v>7.415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6262</v>
      </c>
      <c r="M2636" s="18">
        <v>0.38335648148148144</v>
      </c>
      <c r="N2636">
        <v>0.17751710000000001</v>
      </c>
      <c r="O2636">
        <v>7.06</v>
      </c>
      <c r="Q2636" s="18">
        <v>0.43695601851851856</v>
      </c>
      <c r="R2636">
        <v>6.6913399999999998E-2</v>
      </c>
      <c r="S2636" s="74">
        <v>7.0090000000000003</v>
      </c>
      <c r="U2636" s="18">
        <v>0.72583333333333344</v>
      </c>
      <c r="V2636">
        <v>0.13686039999999999</v>
      </c>
      <c r="W2636" s="1" t="s">
        <v>626</v>
      </c>
      <c r="AB2636" t="s">
        <v>85</v>
      </c>
      <c r="AC2636" t="s">
        <v>1328</v>
      </c>
      <c r="AD2636" s="8">
        <v>43444</v>
      </c>
      <c r="AE2636" s="83">
        <f>AD2636-I2636</f>
        <v>77</v>
      </c>
      <c r="AF2636" t="s">
        <v>249</v>
      </c>
      <c r="AG2636" t="s">
        <v>956</v>
      </c>
      <c r="AH2636" s="8">
        <v>43444</v>
      </c>
      <c r="AI2636">
        <v>2</v>
      </c>
      <c r="AJ2636">
        <v>1</v>
      </c>
      <c r="AK2636" s="53">
        <v>0.50347222222222221</v>
      </c>
      <c r="AL2636" s="8">
        <v>43468</v>
      </c>
      <c r="AM2636" s="53">
        <v>0.83333333333333337</v>
      </c>
      <c r="AO2636">
        <v>4</v>
      </c>
      <c r="AP2636">
        <v>32</v>
      </c>
      <c r="AQ2636" s="8">
        <v>43468</v>
      </c>
      <c r="AR2636" s="53">
        <v>0.83333333333333337</v>
      </c>
      <c r="AS2636" s="8">
        <v>43530</v>
      </c>
      <c r="AT2636" s="53">
        <v>0.83333333333333337</v>
      </c>
      <c r="AV2636" s="8">
        <v>43530</v>
      </c>
      <c r="AW2636">
        <v>0</v>
      </c>
    </row>
    <row r="2637" spans="1:49" x14ac:dyDescent="0.25">
      <c r="A2637">
        <v>35</v>
      </c>
      <c r="B2637" t="s">
        <v>293</v>
      </c>
      <c r="C2637" t="s">
        <v>201</v>
      </c>
      <c r="D2637">
        <v>7.9219999999999997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6262</v>
      </c>
      <c r="M2637" s="18">
        <v>0.38427083333333334</v>
      </c>
      <c r="N2637">
        <v>0.1010554</v>
      </c>
      <c r="O2637">
        <v>7.52</v>
      </c>
      <c r="Q2637" s="18">
        <v>0.43789351851851849</v>
      </c>
      <c r="R2637" s="19">
        <v>6.7081119999999994E-2</v>
      </c>
      <c r="S2637" s="74">
        <v>7.47</v>
      </c>
      <c r="U2637" s="18">
        <v>0.72718749999999999</v>
      </c>
      <c r="V2637">
        <v>0.13841580000000001</v>
      </c>
      <c r="W2637" s="1" t="s">
        <v>626</v>
      </c>
      <c r="AB2637" t="s">
        <v>85</v>
      </c>
      <c r="AC2637" t="s">
        <v>1329</v>
      </c>
      <c r="AD2637" s="8">
        <v>43444</v>
      </c>
      <c r="AE2637" s="84">
        <v>77</v>
      </c>
      <c r="AF2637" t="s">
        <v>288</v>
      </c>
      <c r="AG2637" t="s">
        <v>956</v>
      </c>
      <c r="AH2637" s="8">
        <v>43444</v>
      </c>
      <c r="AI2637">
        <v>5</v>
      </c>
      <c r="AJ2637">
        <v>1</v>
      </c>
      <c r="AK2637" s="53">
        <v>0.50347222222222221</v>
      </c>
      <c r="AL2637" s="8">
        <v>43454</v>
      </c>
      <c r="AM2637" s="53">
        <v>0.83333333333333337</v>
      </c>
      <c r="AO2637">
        <v>5</v>
      </c>
      <c r="AP2637">
        <v>13</v>
      </c>
      <c r="AQ2637" s="8">
        <v>43454</v>
      </c>
      <c r="AR2637" s="53">
        <v>0.83333333333333337</v>
      </c>
      <c r="AS2637" s="8">
        <v>43592</v>
      </c>
      <c r="AT2637" s="53">
        <v>0.83333333333333337</v>
      </c>
      <c r="AU2637" t="s">
        <v>1939</v>
      </c>
      <c r="AV2637" s="8">
        <v>43592</v>
      </c>
      <c r="AW2637">
        <v>1</v>
      </c>
    </row>
    <row r="2638" spans="1:49" x14ac:dyDescent="0.25">
      <c r="A2638">
        <v>36</v>
      </c>
      <c r="B2638" t="s">
        <v>293</v>
      </c>
      <c r="C2638" t="s">
        <v>201</v>
      </c>
      <c r="D2638">
        <v>5.6130000000000004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6262</v>
      </c>
      <c r="M2638" s="18">
        <v>0.38511574074074079</v>
      </c>
      <c r="N2638">
        <v>0.10676480000000001</v>
      </c>
      <c r="O2638">
        <v>5.391</v>
      </c>
      <c r="Q2638" s="18">
        <v>0.43881944444444443</v>
      </c>
      <c r="R2638" s="19">
        <v>4.7806069999999999E-2</v>
      </c>
      <c r="S2638" s="74">
        <v>5.3570000000000002</v>
      </c>
      <c r="U2638" s="18">
        <v>0.7281481481481481</v>
      </c>
      <c r="V2638">
        <v>0.10360080000000001</v>
      </c>
      <c r="W2638" s="1" t="s">
        <v>626</v>
      </c>
      <c r="AB2638" t="s">
        <v>85</v>
      </c>
      <c r="AC2638" t="s">
        <v>1330</v>
      </c>
      <c r="AF2638" t="s">
        <v>163</v>
      </c>
    </row>
    <row r="2639" spans="1:49" x14ac:dyDescent="0.25">
      <c r="A2639">
        <v>37</v>
      </c>
      <c r="B2639" t="s">
        <v>293</v>
      </c>
      <c r="C2639" t="s">
        <v>201</v>
      </c>
      <c r="D2639">
        <v>10.192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6262</v>
      </c>
      <c r="M2639" s="18">
        <v>0.38584490740740746</v>
      </c>
      <c r="N2639">
        <v>0.16936570000000001</v>
      </c>
      <c r="O2639">
        <v>9.7789999999999999</v>
      </c>
      <c r="Q2639" s="18">
        <v>0.43965277777777773</v>
      </c>
      <c r="R2639" s="19">
        <v>3.9715149999999998E-2</v>
      </c>
      <c r="W2639" s="1" t="s">
        <v>626</v>
      </c>
      <c r="X2639" s="8">
        <v>43532</v>
      </c>
      <c r="AB2639" t="s">
        <v>86</v>
      </c>
      <c r="AC2639" t="s">
        <v>1331</v>
      </c>
      <c r="AD2639" s="8">
        <v>43586</v>
      </c>
      <c r="AE2639" s="84">
        <f>AD2639-X2639</f>
        <v>54</v>
      </c>
      <c r="AF2639" t="s">
        <v>170</v>
      </c>
      <c r="AG2639" t="s">
        <v>956</v>
      </c>
      <c r="AH2639" s="8">
        <v>43586</v>
      </c>
      <c r="AI2639">
        <v>29</v>
      </c>
      <c r="AJ2639">
        <v>1</v>
      </c>
      <c r="AK2639" s="53">
        <v>0.54513888888888895</v>
      </c>
      <c r="AL2639" s="8">
        <v>43594</v>
      </c>
      <c r="AM2639" s="53">
        <v>0.8125</v>
      </c>
      <c r="AO2639">
        <v>4</v>
      </c>
      <c r="AP2639">
        <v>1</v>
      </c>
      <c r="AQ2639" s="8">
        <v>43594</v>
      </c>
      <c r="AR2639" s="53">
        <v>0.83333333333333337</v>
      </c>
      <c r="AS2639" s="8">
        <v>43619</v>
      </c>
      <c r="AT2639" s="53">
        <v>0.84027777777777779</v>
      </c>
      <c r="AV2639" s="8">
        <v>43619</v>
      </c>
      <c r="AW2639">
        <v>0</v>
      </c>
    </row>
    <row r="2640" spans="1:49" x14ac:dyDescent="0.25">
      <c r="A2640">
        <v>38</v>
      </c>
      <c r="B2640" t="s">
        <v>293</v>
      </c>
      <c r="C2640" t="s">
        <v>201</v>
      </c>
      <c r="D2640">
        <v>11.553000000000001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6262</v>
      </c>
      <c r="M2640" s="18">
        <v>0.38670138888888889</v>
      </c>
      <c r="N2640">
        <v>0.2338008</v>
      </c>
      <c r="O2640">
        <v>10.865</v>
      </c>
      <c r="Q2640" s="18">
        <v>0.44053240740740746</v>
      </c>
      <c r="R2640" s="19">
        <v>6.8099660000000006E-2</v>
      </c>
      <c r="W2640" s="1" t="s">
        <v>626</v>
      </c>
      <c r="X2640" s="8">
        <v>43532</v>
      </c>
      <c r="AB2640" t="s">
        <v>86</v>
      </c>
      <c r="AC2640" t="s">
        <v>1332</v>
      </c>
      <c r="AD2640" s="8">
        <v>43602</v>
      </c>
      <c r="AE2640" s="84">
        <v>70</v>
      </c>
      <c r="AF2640" t="s">
        <v>154</v>
      </c>
      <c r="AG2640" t="s">
        <v>956</v>
      </c>
      <c r="AH2640" s="8">
        <v>43602</v>
      </c>
      <c r="AI2640">
        <v>27</v>
      </c>
      <c r="AJ2640">
        <v>2</v>
      </c>
      <c r="AK2640" s="53">
        <v>0.80555555555555547</v>
      </c>
      <c r="AL2640" s="8">
        <v>43611</v>
      </c>
      <c r="AM2640" s="53">
        <v>0.84027777777777779</v>
      </c>
      <c r="AO2640">
        <v>5</v>
      </c>
      <c r="AP2640">
        <v>12</v>
      </c>
      <c r="AQ2640" s="8">
        <v>43611</v>
      </c>
      <c r="AR2640" s="53">
        <v>0.84027777777777779</v>
      </c>
      <c r="AS2640" s="8">
        <v>43630</v>
      </c>
      <c r="AT2640" s="53">
        <v>0.94791666666666663</v>
      </c>
      <c r="AV2640" s="8">
        <v>43630</v>
      </c>
      <c r="AW2640">
        <v>0</v>
      </c>
    </row>
    <row r="2641" spans="1:49" x14ac:dyDescent="0.25">
      <c r="A2641">
        <v>39</v>
      </c>
      <c r="B2641" t="s">
        <v>293</v>
      </c>
      <c r="C2641" t="s">
        <v>201</v>
      </c>
      <c r="D2641">
        <v>4.5549999999999997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6262</v>
      </c>
      <c r="M2641" s="18">
        <v>0.38755787037037037</v>
      </c>
      <c r="N2641" s="19">
        <v>4.1107009999999999E-2</v>
      </c>
      <c r="O2641">
        <v>4.391</v>
      </c>
      <c r="Q2641" s="18">
        <v>0.44168981481481479</v>
      </c>
      <c r="R2641" s="19">
        <v>3.6289620000000002E-2</v>
      </c>
      <c r="W2641" s="1" t="s">
        <v>626</v>
      </c>
      <c r="AB2641" t="s">
        <v>84</v>
      </c>
      <c r="AC2641" t="s">
        <v>1333</v>
      </c>
    </row>
    <row r="2642" spans="1:49" x14ac:dyDescent="0.25">
      <c r="A2642">
        <v>40</v>
      </c>
      <c r="B2642" t="s">
        <v>293</v>
      </c>
      <c r="C2642" t="s">
        <v>201</v>
      </c>
      <c r="D2642">
        <v>7.3410000000000002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6262</v>
      </c>
      <c r="M2642" s="18">
        <v>0.38833333333333336</v>
      </c>
      <c r="N2642">
        <v>0.1052157</v>
      </c>
      <c r="O2642">
        <v>7</v>
      </c>
      <c r="Q2642" s="18">
        <v>0.44255787037037037</v>
      </c>
      <c r="R2642" s="19">
        <v>3.9396439999999998E-2</v>
      </c>
      <c r="S2642" s="74">
        <v>6.9530000000000003</v>
      </c>
      <c r="U2642" s="18">
        <v>0.72905092592592602</v>
      </c>
      <c r="V2642" s="19">
        <v>7.0237179999999996E-2</v>
      </c>
      <c r="W2642" s="1" t="s">
        <v>626</v>
      </c>
      <c r="AB2642" t="s">
        <v>85</v>
      </c>
      <c r="AC2642" t="s">
        <v>1334</v>
      </c>
      <c r="AF2642" t="s">
        <v>245</v>
      </c>
    </row>
    <row r="2643" spans="1:49" x14ac:dyDescent="0.25">
      <c r="A2643">
        <v>41</v>
      </c>
      <c r="B2643" t="s">
        <v>293</v>
      </c>
      <c r="C2643" t="s">
        <v>201</v>
      </c>
      <c r="D2643">
        <v>10.496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6262</v>
      </c>
      <c r="M2643" s="18">
        <v>0.38912037037037034</v>
      </c>
      <c r="N2643">
        <v>0.17500270000000001</v>
      </c>
      <c r="O2643">
        <v>9.9489999999999998</v>
      </c>
      <c r="Q2643" s="18">
        <v>0.44329861111111107</v>
      </c>
      <c r="R2643">
        <v>0.1123276</v>
      </c>
      <c r="W2643" s="1" t="s">
        <v>626</v>
      </c>
      <c r="X2643" s="8">
        <v>43532</v>
      </c>
      <c r="AB2643" t="s">
        <v>86</v>
      </c>
      <c r="AC2643" t="s">
        <v>1335</v>
      </c>
      <c r="AD2643" s="8">
        <v>43605</v>
      </c>
      <c r="AE2643" s="84">
        <v>73</v>
      </c>
      <c r="AF2643" t="s">
        <v>153</v>
      </c>
      <c r="AG2643" t="s">
        <v>956</v>
      </c>
      <c r="AH2643" s="8">
        <v>43605</v>
      </c>
      <c r="AI2643">
        <v>4</v>
      </c>
      <c r="AJ2643">
        <v>1</v>
      </c>
      <c r="AK2643" s="53">
        <v>0.97222222222222221</v>
      </c>
      <c r="AL2643" s="8">
        <v>43614</v>
      </c>
      <c r="AM2643" s="53">
        <v>0.83333333333333337</v>
      </c>
      <c r="AO2643">
        <v>5</v>
      </c>
      <c r="AP2643">
        <v>18</v>
      </c>
      <c r="AQ2643" s="8">
        <v>43614</v>
      </c>
      <c r="AR2643" s="53">
        <v>0.83333333333333337</v>
      </c>
    </row>
    <row r="2644" spans="1:49" x14ac:dyDescent="0.25">
      <c r="A2644">
        <v>42</v>
      </c>
      <c r="B2644" t="s">
        <v>293</v>
      </c>
      <c r="C2644" t="s">
        <v>201</v>
      </c>
      <c r="D2644">
        <v>5.6420000000000003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6262</v>
      </c>
      <c r="M2644" s="18">
        <v>0.39005787037037037</v>
      </c>
      <c r="N2644">
        <v>1.22841</v>
      </c>
      <c r="O2644">
        <v>4.93</v>
      </c>
      <c r="Q2644" s="18">
        <v>0.44421296296296298</v>
      </c>
      <c r="R2644" s="19">
        <v>3.7879089999999997E-2</v>
      </c>
      <c r="W2644" s="1" t="s">
        <v>626</v>
      </c>
      <c r="AB2644" t="s">
        <v>84</v>
      </c>
      <c r="AC2644" t="s">
        <v>1336</v>
      </c>
    </row>
    <row r="2645" spans="1:49" x14ac:dyDescent="0.25">
      <c r="A2645">
        <v>43</v>
      </c>
      <c r="B2645" t="s">
        <v>293</v>
      </c>
      <c r="C2645" t="s">
        <v>201</v>
      </c>
      <c r="D2645">
        <v>9.4209999999999994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6262</v>
      </c>
      <c r="M2645" s="18">
        <v>0.39109953703703698</v>
      </c>
      <c r="N2645">
        <v>0.22641919999999999</v>
      </c>
      <c r="O2645">
        <v>8.9489999999999998</v>
      </c>
      <c r="Q2645" s="18">
        <v>0.44526620370370368</v>
      </c>
      <c r="R2645" s="19">
        <v>9.7197169999999999E-2</v>
      </c>
      <c r="S2645" s="74">
        <v>8.9109999999999996</v>
      </c>
      <c r="U2645" s="18">
        <v>0.72998842592592583</v>
      </c>
      <c r="V2645">
        <v>0.1350479</v>
      </c>
      <c r="W2645" s="1" t="s">
        <v>626</v>
      </c>
      <c r="AB2645" t="s">
        <v>85</v>
      </c>
      <c r="AC2645" t="s">
        <v>1337</v>
      </c>
      <c r="AF2645" t="s">
        <v>301</v>
      </c>
    </row>
    <row r="2646" spans="1:49" x14ac:dyDescent="0.25">
      <c r="A2646">
        <v>44</v>
      </c>
      <c r="B2646" t="s">
        <v>293</v>
      </c>
      <c r="C2646" t="s">
        <v>201</v>
      </c>
      <c r="D2646">
        <v>7.016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6262</v>
      </c>
      <c r="M2646" s="18">
        <v>0.39203703703703702</v>
      </c>
      <c r="N2646">
        <v>0.14198630000000001</v>
      </c>
      <c r="O2646">
        <v>6.6</v>
      </c>
      <c r="Q2646" s="18">
        <v>0.44618055555555558</v>
      </c>
      <c r="R2646">
        <v>0.27988839999999998</v>
      </c>
      <c r="W2646" s="1" t="s">
        <v>626</v>
      </c>
      <c r="AB2646" t="s">
        <v>84</v>
      </c>
      <c r="AC2646" t="s">
        <v>1338</v>
      </c>
    </row>
    <row r="2647" spans="1:49" x14ac:dyDescent="0.25">
      <c r="A2647">
        <v>45</v>
      </c>
      <c r="B2647" t="s">
        <v>293</v>
      </c>
      <c r="C2647" t="s">
        <v>201</v>
      </c>
      <c r="D2647">
        <v>9.2469999999999999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6262</v>
      </c>
      <c r="M2647" s="18">
        <v>0.39305555555555555</v>
      </c>
      <c r="N2647">
        <v>2.085153</v>
      </c>
      <c r="O2647">
        <v>7.84</v>
      </c>
      <c r="Q2647" s="18">
        <v>0.44717592592592598</v>
      </c>
      <c r="R2647" s="19">
        <v>4.3622670000000002E-2</v>
      </c>
      <c r="W2647" s="1" t="s">
        <v>626</v>
      </c>
      <c r="AB2647" t="s">
        <v>86</v>
      </c>
      <c r="AC2647" t="s">
        <v>1339</v>
      </c>
      <c r="AF2647" t="s">
        <v>175</v>
      </c>
    </row>
    <row r="2648" spans="1:49" x14ac:dyDescent="0.25">
      <c r="A2648">
        <v>46</v>
      </c>
      <c r="B2648" t="s">
        <v>293</v>
      </c>
      <c r="C2648" t="s">
        <v>608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6262</v>
      </c>
      <c r="M2648" s="18">
        <v>0.39457175925925925</v>
      </c>
      <c r="N2648" s="19">
        <v>9.6080860000000001E-3</v>
      </c>
      <c r="Q2648" s="18">
        <v>0.44851851851851854</v>
      </c>
      <c r="R2648" s="19">
        <v>9.5190099999999996E-3</v>
      </c>
      <c r="U2648" s="18">
        <v>0.73123842592592592</v>
      </c>
      <c r="V2648" s="19">
        <v>1.6675010000000001E-2</v>
      </c>
      <c r="W2648" s="1" t="s">
        <v>626</v>
      </c>
    </row>
    <row r="2649" spans="1:49" x14ac:dyDescent="0.25">
      <c r="A2649">
        <v>47</v>
      </c>
      <c r="B2649" t="s">
        <v>293</v>
      </c>
      <c r="C2649" t="s">
        <v>608</v>
      </c>
      <c r="E2649" s="1" t="s">
        <v>1194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6262</v>
      </c>
      <c r="M2649" s="18">
        <v>0.39540509259259254</v>
      </c>
      <c r="N2649" s="19">
        <v>9.6444479999999999E-3</v>
      </c>
      <c r="P2649" s="53">
        <v>0.64097222222222217</v>
      </c>
      <c r="Q2649" s="18">
        <v>0.4494097222222222</v>
      </c>
      <c r="R2649" s="19">
        <v>8.9476669999999994E-3</v>
      </c>
      <c r="T2649" s="53">
        <v>0.42291666666666666</v>
      </c>
      <c r="U2649" s="18">
        <v>0.73241898148148143</v>
      </c>
      <c r="V2649" s="19">
        <v>1.4112680000000001E-2</v>
      </c>
      <c r="W2649" s="1" t="s">
        <v>626</v>
      </c>
    </row>
    <row r="2650" spans="1:49" x14ac:dyDescent="0.25">
      <c r="A2650">
        <v>1</v>
      </c>
      <c r="B2650" t="s">
        <v>89</v>
      </c>
      <c r="C2650" t="s">
        <v>201</v>
      </c>
      <c r="D2650">
        <v>7.4619999999999997</v>
      </c>
      <c r="E2650" s="53">
        <v>0.52152777777777781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0.35472222222222222</v>
      </c>
      <c r="N2650" s="19">
        <v>8.5540210000000005E-2</v>
      </c>
      <c r="O2650">
        <v>7.2249999999999996</v>
      </c>
      <c r="P2650" s="53">
        <v>0.62638888888888888</v>
      </c>
      <c r="Q2650" s="18">
        <v>0.40758101851851852</v>
      </c>
      <c r="R2650" s="19">
        <v>6.727901E-2</v>
      </c>
      <c r="W2650" s="1" t="s">
        <v>626</v>
      </c>
      <c r="AB2650" t="s">
        <v>84</v>
      </c>
      <c r="AC2650" t="s">
        <v>1340</v>
      </c>
    </row>
    <row r="2651" spans="1:49" x14ac:dyDescent="0.25">
      <c r="A2651">
        <v>2</v>
      </c>
      <c r="B2651" t="s">
        <v>89</v>
      </c>
      <c r="C2651" t="s">
        <v>201</v>
      </c>
      <c r="D2651">
        <v>7.5650000000000004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0.35553240740740738</v>
      </c>
      <c r="N2651" s="19">
        <v>9.4095139999999994E-2</v>
      </c>
      <c r="O2651">
        <v>7.2590000000000003</v>
      </c>
      <c r="Q2651" s="18">
        <v>0.40839120370370369</v>
      </c>
      <c r="R2651" s="19">
        <v>6.4897750000000004E-2</v>
      </c>
      <c r="S2651" s="74">
        <v>7.2220000000000004</v>
      </c>
      <c r="T2651" s="53">
        <v>0.42291666666666666</v>
      </c>
      <c r="U2651" s="18">
        <v>0.71879629629629627</v>
      </c>
      <c r="V2651" s="19">
        <v>7.3609439999999998E-2</v>
      </c>
      <c r="W2651" s="1" t="s">
        <v>626</v>
      </c>
      <c r="AB2651" t="s">
        <v>85</v>
      </c>
      <c r="AC2651" t="s">
        <v>1341</v>
      </c>
      <c r="AF2651" t="s">
        <v>286</v>
      </c>
    </row>
    <row r="2652" spans="1:49" x14ac:dyDescent="0.25">
      <c r="A2652">
        <v>3</v>
      </c>
      <c r="B2652" t="s">
        <v>89</v>
      </c>
      <c r="C2652" t="s">
        <v>201</v>
      </c>
      <c r="D2652">
        <v>9.1189999999999998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0.35634259259259254</v>
      </c>
      <c r="N2652">
        <v>0.1230971</v>
      </c>
      <c r="O2652">
        <v>8.7430000000000003</v>
      </c>
      <c r="Q2652" s="18">
        <v>0.40918981481481481</v>
      </c>
      <c r="R2652">
        <v>0.1023244</v>
      </c>
      <c r="S2652" s="74">
        <v>8.7170000000000005</v>
      </c>
      <c r="U2652" s="18">
        <v>0.71959490740740739</v>
      </c>
      <c r="V2652" s="19">
        <v>5.0744119999999997E-2</v>
      </c>
      <c r="W2652" s="1" t="s">
        <v>626</v>
      </c>
      <c r="AB2652" t="s">
        <v>85</v>
      </c>
      <c r="AC2652" t="s">
        <v>1342</v>
      </c>
      <c r="AF2652" t="s">
        <v>126</v>
      </c>
    </row>
    <row r="2653" spans="1:49" x14ac:dyDescent="0.25">
      <c r="A2653">
        <v>4</v>
      </c>
      <c r="B2653" t="s">
        <v>89</v>
      </c>
      <c r="C2653" t="s">
        <v>201</v>
      </c>
      <c r="D2653">
        <v>5.1029999999999998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0.35722222222222227</v>
      </c>
      <c r="N2653">
        <v>5.0703100000000001E-2</v>
      </c>
      <c r="O2653">
        <v>5</v>
      </c>
      <c r="Q2653" s="18">
        <v>0.41001157407407413</v>
      </c>
      <c r="R2653">
        <v>5.11507E-2</v>
      </c>
      <c r="W2653" s="1" t="s">
        <v>626</v>
      </c>
      <c r="AB2653" t="s">
        <v>84</v>
      </c>
      <c r="AC2653" t="s">
        <v>1343</v>
      </c>
    </row>
    <row r="2654" spans="1:49" x14ac:dyDescent="0.25">
      <c r="A2654">
        <v>5</v>
      </c>
      <c r="B2654" t="s">
        <v>89</v>
      </c>
      <c r="C2654" t="s">
        <v>201</v>
      </c>
      <c r="D2654">
        <v>6.1509999999999998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0.35856481481481484</v>
      </c>
      <c r="N2654" s="19">
        <v>6.8618960000000007E-2</v>
      </c>
      <c r="O2654">
        <v>6.0730000000000004</v>
      </c>
      <c r="Q2654" s="18">
        <v>0.41077546296296297</v>
      </c>
      <c r="R2654" s="19">
        <v>6.7117430000000006E-2</v>
      </c>
      <c r="S2654" s="74">
        <v>6.0540000000000003</v>
      </c>
      <c r="U2654" s="18">
        <v>0.72077546296296291</v>
      </c>
      <c r="V2654" s="19">
        <v>4.6000640000000002E-2</v>
      </c>
      <c r="W2654" s="1" t="s">
        <v>626</v>
      </c>
      <c r="AB2654" t="s">
        <v>85</v>
      </c>
      <c r="AC2654" t="s">
        <v>1344</v>
      </c>
      <c r="AF2654" t="s">
        <v>131</v>
      </c>
    </row>
    <row r="2655" spans="1:49" x14ac:dyDescent="0.25">
      <c r="A2655">
        <v>6</v>
      </c>
      <c r="B2655" t="s">
        <v>89</v>
      </c>
      <c r="C2655" t="s">
        <v>201</v>
      </c>
      <c r="D2655">
        <v>6.7220000000000004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0.35938657407407404</v>
      </c>
      <c r="N2655">
        <v>0.99938680000000002</v>
      </c>
      <c r="O2655">
        <v>5.76</v>
      </c>
      <c r="Q2655" s="18">
        <v>0.41158564814814813</v>
      </c>
      <c r="R2655">
        <v>0.10510750000000001</v>
      </c>
      <c r="W2655" s="1" t="s">
        <v>626</v>
      </c>
      <c r="X2655" s="8">
        <v>43532</v>
      </c>
      <c r="AB2655" t="s">
        <v>86</v>
      </c>
      <c r="AC2655" t="s">
        <v>1345</v>
      </c>
      <c r="AD2655" s="8">
        <v>43636</v>
      </c>
      <c r="AE2655" s="84">
        <f>AD2655-X2655</f>
        <v>104</v>
      </c>
      <c r="AF2655" t="s">
        <v>127</v>
      </c>
      <c r="AG2655" t="s">
        <v>593</v>
      </c>
    </row>
    <row r="2656" spans="1:49" x14ac:dyDescent="0.25">
      <c r="A2656">
        <v>7</v>
      </c>
      <c r="B2656" t="s">
        <v>89</v>
      </c>
      <c r="C2656" t="s">
        <v>201</v>
      </c>
      <c r="D2656">
        <v>6.2910000000000004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0.3602893518518519</v>
      </c>
      <c r="N2656" s="19">
        <v>6.5074590000000002E-2</v>
      </c>
      <c r="O2656">
        <v>6.2320000000000002</v>
      </c>
      <c r="Q2656" s="18">
        <v>0.41244212962962962</v>
      </c>
      <c r="R2656">
        <v>0.17995729999999999</v>
      </c>
      <c r="W2656" s="1" t="s">
        <v>626</v>
      </c>
      <c r="X2656" s="8">
        <v>43532</v>
      </c>
      <c r="AB2656" t="s">
        <v>86</v>
      </c>
      <c r="AC2656" t="s">
        <v>1346</v>
      </c>
      <c r="AD2656" s="8">
        <v>43605</v>
      </c>
      <c r="AE2656" s="84">
        <v>73</v>
      </c>
      <c r="AF2656" t="s">
        <v>128</v>
      </c>
      <c r="AG2656" t="s">
        <v>956</v>
      </c>
      <c r="AN2656" t="s">
        <v>1803</v>
      </c>
      <c r="AV2656" s="8">
        <v>43605</v>
      </c>
      <c r="AW2656">
        <v>0</v>
      </c>
    </row>
    <row r="2657" spans="1:49" x14ac:dyDescent="0.25">
      <c r="A2657">
        <v>8</v>
      </c>
      <c r="B2657" t="s">
        <v>89</v>
      </c>
      <c r="C2657" t="s">
        <v>201</v>
      </c>
      <c r="D2657">
        <v>7.4169999999999998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0.36122685185185183</v>
      </c>
      <c r="N2657" s="19">
        <v>7.3960970000000001E-2</v>
      </c>
      <c r="O2657">
        <v>7.1040000000000001</v>
      </c>
      <c r="Q2657" s="18">
        <v>0.41334490740740742</v>
      </c>
      <c r="R2657" s="19">
        <v>7.9019649999999997E-2</v>
      </c>
      <c r="W2657" s="1" t="s">
        <v>626</v>
      </c>
      <c r="X2657" s="8">
        <v>43532</v>
      </c>
      <c r="AB2657" t="s">
        <v>86</v>
      </c>
      <c r="AC2657" t="s">
        <v>1347</v>
      </c>
      <c r="AD2657" s="8">
        <v>43598</v>
      </c>
      <c r="AE2657" s="84">
        <v>66</v>
      </c>
      <c r="AF2657" t="s">
        <v>241</v>
      </c>
      <c r="AG2657" t="s">
        <v>956</v>
      </c>
      <c r="AH2657" s="8">
        <v>43598</v>
      </c>
      <c r="AI2657">
        <v>1</v>
      </c>
      <c r="AJ2657">
        <v>1</v>
      </c>
      <c r="AK2657" s="53">
        <v>0.82291666666666663</v>
      </c>
      <c r="AL2657" s="8">
        <v>43601</v>
      </c>
      <c r="AM2657" s="53">
        <v>0.70833333333333337</v>
      </c>
      <c r="AV2657" s="8">
        <v>43601</v>
      </c>
      <c r="AW2657">
        <v>0</v>
      </c>
    </row>
    <row r="2658" spans="1:49" x14ac:dyDescent="0.25">
      <c r="A2658">
        <v>9</v>
      </c>
      <c r="B2658" t="s">
        <v>89</v>
      </c>
      <c r="C2658" t="s">
        <v>201</v>
      </c>
      <c r="D2658">
        <v>10.34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0.36199074074074072</v>
      </c>
      <c r="N2658">
        <v>6.4765000000000003E-2</v>
      </c>
      <c r="O2658">
        <v>9.8279999999999994</v>
      </c>
      <c r="Q2658" s="18">
        <v>0.41412037037037036</v>
      </c>
      <c r="R2658">
        <v>0.16802690000000001</v>
      </c>
      <c r="W2658" s="1" t="s">
        <v>626</v>
      </c>
      <c r="X2658" s="8">
        <v>43532</v>
      </c>
      <c r="AB2658" t="s">
        <v>86</v>
      </c>
      <c r="AC2658" t="s">
        <v>1348</v>
      </c>
      <c r="AD2658" s="8">
        <v>43600</v>
      </c>
      <c r="AE2658" s="84">
        <v>68</v>
      </c>
      <c r="AF2658" t="s">
        <v>152</v>
      </c>
      <c r="AG2658" t="s">
        <v>956</v>
      </c>
      <c r="AH2658" s="8">
        <v>43600</v>
      </c>
      <c r="AI2658">
        <v>12</v>
      </c>
      <c r="AJ2658">
        <v>1</v>
      </c>
      <c r="AK2658" s="53">
        <v>0.82500000000000007</v>
      </c>
      <c r="AL2658" s="8">
        <v>43611</v>
      </c>
      <c r="AM2658" s="53">
        <v>0.84027777777777779</v>
      </c>
      <c r="AO2658">
        <v>5</v>
      </c>
      <c r="AP2658">
        <v>7</v>
      </c>
      <c r="AQ2658" s="8">
        <v>43611</v>
      </c>
      <c r="AR2658" s="53">
        <v>0.84027777777777779</v>
      </c>
      <c r="AS2658" s="8">
        <v>43633</v>
      </c>
      <c r="AT2658" s="53">
        <v>0.84722222222222221</v>
      </c>
      <c r="AV2658" s="8">
        <v>43633</v>
      </c>
      <c r="AW2658">
        <v>0</v>
      </c>
    </row>
    <row r="2659" spans="1:49" x14ac:dyDescent="0.25">
      <c r="A2659">
        <v>10</v>
      </c>
      <c r="B2659" t="s">
        <v>89</v>
      </c>
      <c r="C2659" t="s">
        <v>201</v>
      </c>
      <c r="D2659">
        <v>8.702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0.36274305555555553</v>
      </c>
      <c r="N2659">
        <v>0.10284939999999999</v>
      </c>
      <c r="O2659">
        <v>8.5060000000000002</v>
      </c>
      <c r="Q2659" s="18">
        <v>0.41495370370370371</v>
      </c>
      <c r="R2659" s="19">
        <v>7.6106419999999994E-2</v>
      </c>
      <c r="W2659" s="1" t="s">
        <v>626</v>
      </c>
      <c r="X2659" s="8">
        <v>43532</v>
      </c>
      <c r="AB2659" t="s">
        <v>86</v>
      </c>
      <c r="AC2659" t="s">
        <v>1349</v>
      </c>
      <c r="AD2659" s="8">
        <v>43622</v>
      </c>
      <c r="AE2659" s="84">
        <f>AD2659-X2659</f>
        <v>90</v>
      </c>
      <c r="AF2659" t="s">
        <v>171</v>
      </c>
      <c r="AG2659" t="s">
        <v>956</v>
      </c>
      <c r="AH2659" s="8">
        <v>43622</v>
      </c>
      <c r="AI2659">
        <v>28</v>
      </c>
      <c r="AJ2659">
        <v>1</v>
      </c>
      <c r="AK2659" s="53">
        <v>0.82847222222222217</v>
      </c>
      <c r="AL2659" s="8">
        <v>43630</v>
      </c>
      <c r="AM2659" s="53">
        <v>0.94791666666666663</v>
      </c>
      <c r="AO2659">
        <v>4</v>
      </c>
      <c r="AP2659">
        <v>4</v>
      </c>
      <c r="AQ2659" s="8">
        <v>43630</v>
      </c>
      <c r="AR2659" s="53">
        <v>0.94791666666666663</v>
      </c>
    </row>
    <row r="2660" spans="1:49" x14ac:dyDescent="0.25">
      <c r="A2660">
        <v>11</v>
      </c>
      <c r="B2660" t="s">
        <v>89</v>
      </c>
      <c r="C2660" t="s">
        <v>201</v>
      </c>
      <c r="D2660">
        <v>6.5309999999999997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0.36358796296296297</v>
      </c>
      <c r="N2660">
        <v>7.2522500000000004E-2</v>
      </c>
      <c r="O2660">
        <v>6.3769999999999998</v>
      </c>
      <c r="Q2660" s="18">
        <v>0.41576388888888888</v>
      </c>
      <c r="R2660">
        <v>0.1284728</v>
      </c>
      <c r="W2660" s="1" t="s">
        <v>626</v>
      </c>
      <c r="AB2660" t="s">
        <v>84</v>
      </c>
      <c r="AC2660" t="s">
        <v>1350</v>
      </c>
    </row>
    <row r="2661" spans="1:49" x14ac:dyDescent="0.25">
      <c r="A2661">
        <v>12</v>
      </c>
      <c r="B2661" t="s">
        <v>89</v>
      </c>
      <c r="C2661" t="s">
        <v>201</v>
      </c>
      <c r="D2661">
        <v>8.8819999999999997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0.36440972222222223</v>
      </c>
      <c r="N2661" s="19">
        <v>9.6233579999999999E-2</v>
      </c>
      <c r="O2661">
        <v>8.4329999999999998</v>
      </c>
      <c r="Q2661" s="18">
        <v>0.4165625</v>
      </c>
      <c r="R2661">
        <v>0.1057911</v>
      </c>
      <c r="S2661" s="74">
        <v>8.3979999999999997</v>
      </c>
      <c r="U2661" s="18">
        <v>0.72200231481481481</v>
      </c>
      <c r="V2661" s="19">
        <v>7.4173530000000001E-2</v>
      </c>
      <c r="W2661" s="1" t="s">
        <v>626</v>
      </c>
      <c r="AB2661" t="s">
        <v>85</v>
      </c>
      <c r="AC2661" t="s">
        <v>1351</v>
      </c>
      <c r="AF2661" t="s">
        <v>127</v>
      </c>
    </row>
    <row r="2662" spans="1:49" x14ac:dyDescent="0.25">
      <c r="A2662">
        <v>13</v>
      </c>
      <c r="B2662" t="s">
        <v>89</v>
      </c>
      <c r="C2662" t="s">
        <v>201</v>
      </c>
      <c r="D2662">
        <v>9.8379999999999992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0.36512731481481481</v>
      </c>
      <c r="N2662">
        <v>0.1052119</v>
      </c>
      <c r="O2662">
        <v>9.4559999999999995</v>
      </c>
      <c r="Q2662" s="18">
        <v>0.41743055555555553</v>
      </c>
      <c r="R2662">
        <v>0.1040042</v>
      </c>
      <c r="W2662" s="1" t="s">
        <v>626</v>
      </c>
      <c r="AB2662" t="s">
        <v>86</v>
      </c>
      <c r="AC2662" t="s">
        <v>1352</v>
      </c>
      <c r="AF2662" t="s">
        <v>156</v>
      </c>
    </row>
    <row r="2663" spans="1:49" x14ac:dyDescent="0.25">
      <c r="A2663">
        <v>14</v>
      </c>
      <c r="B2663" t="s">
        <v>89</v>
      </c>
      <c r="C2663" t="s">
        <v>201</v>
      </c>
      <c r="D2663">
        <v>11.355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0.36605324074074069</v>
      </c>
      <c r="N2663">
        <v>0.1226693</v>
      </c>
      <c r="O2663">
        <v>10.986000000000001</v>
      </c>
      <c r="Q2663" s="18">
        <v>0.4183796296296296</v>
      </c>
      <c r="R2663" s="19">
        <v>9.7840389999999999E-2</v>
      </c>
      <c r="W2663" s="1" t="s">
        <v>626</v>
      </c>
      <c r="AB2663" t="s">
        <v>84</v>
      </c>
      <c r="AC2663" t="s">
        <v>1353</v>
      </c>
    </row>
    <row r="2664" spans="1:49" x14ac:dyDescent="0.25">
      <c r="A2664">
        <v>15</v>
      </c>
      <c r="B2664" t="s">
        <v>89</v>
      </c>
      <c r="C2664" t="s">
        <v>201</v>
      </c>
      <c r="D2664">
        <v>9.4939999999999998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0.36687500000000001</v>
      </c>
      <c r="N2664" s="19">
        <v>9.6721150000000006E-2</v>
      </c>
      <c r="O2664">
        <v>8.9580000000000002</v>
      </c>
      <c r="Q2664" s="18">
        <v>0.41918981481481482</v>
      </c>
      <c r="R2664" s="19">
        <v>9.6025730000000004E-2</v>
      </c>
      <c r="W2664" s="1" t="s">
        <v>626</v>
      </c>
      <c r="X2664" s="8">
        <v>43532</v>
      </c>
      <c r="AB2664" t="s">
        <v>86</v>
      </c>
      <c r="AC2664" t="s">
        <v>1354</v>
      </c>
      <c r="AD2664" s="8">
        <v>43599</v>
      </c>
      <c r="AE2664" s="84">
        <v>67</v>
      </c>
      <c r="AF2664" t="s">
        <v>155</v>
      </c>
      <c r="AG2664" t="s">
        <v>956</v>
      </c>
      <c r="AH2664" s="8">
        <v>43599</v>
      </c>
      <c r="AI2664">
        <v>32</v>
      </c>
      <c r="AJ2664">
        <v>2</v>
      </c>
      <c r="AK2664" s="53">
        <v>0.74305555555555547</v>
      </c>
      <c r="AL2664" s="8">
        <v>43607</v>
      </c>
      <c r="AM2664" s="53">
        <v>0.83680555555555547</v>
      </c>
      <c r="AO2664">
        <v>3</v>
      </c>
      <c r="AP2664">
        <v>6</v>
      </c>
      <c r="AQ2664" s="8">
        <v>43607</v>
      </c>
      <c r="AR2664" s="53">
        <v>0.83680555555555547</v>
      </c>
      <c r="AS2664" s="8">
        <v>43633</v>
      </c>
      <c r="AT2664" s="53">
        <v>0.84722222222222221</v>
      </c>
      <c r="AV2664" s="8">
        <v>43633</v>
      </c>
      <c r="AW2664">
        <v>0</v>
      </c>
    </row>
    <row r="2665" spans="1:49" x14ac:dyDescent="0.25">
      <c r="A2665">
        <v>16</v>
      </c>
      <c r="B2665" t="s">
        <v>89</v>
      </c>
      <c r="C2665" t="s">
        <v>201</v>
      </c>
      <c r="D2665">
        <v>7.2629999999999999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0.36766203703703698</v>
      </c>
      <c r="N2665" s="19">
        <v>7.7350559999999999E-2</v>
      </c>
      <c r="O2665">
        <v>7.2069999999999999</v>
      </c>
      <c r="Q2665" s="18">
        <v>0.41996527777777781</v>
      </c>
      <c r="R2665" s="19">
        <v>4.5231859999999999E-2</v>
      </c>
      <c r="W2665" s="1" t="s">
        <v>626</v>
      </c>
      <c r="AB2665" t="s">
        <v>84</v>
      </c>
      <c r="AC2665" t="s">
        <v>1355</v>
      </c>
    </row>
    <row r="2666" spans="1:49" x14ac:dyDescent="0.25">
      <c r="A2666">
        <v>17</v>
      </c>
      <c r="B2666" t="s">
        <v>89</v>
      </c>
      <c r="C2666" t="s">
        <v>201</v>
      </c>
      <c r="D2666">
        <v>6.8929999999999998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0.36846064814814811</v>
      </c>
      <c r="N2666" s="19">
        <v>6.1492659999999998E-2</v>
      </c>
      <c r="O2666">
        <v>6.75</v>
      </c>
      <c r="Q2666" s="18">
        <v>0.42113425925925929</v>
      </c>
      <c r="R2666" s="19">
        <v>7.0269719999999994E-2</v>
      </c>
      <c r="S2666" s="74">
        <v>6.7409999999999997</v>
      </c>
      <c r="U2666" s="18">
        <v>0.72295138888888888</v>
      </c>
      <c r="V2666" s="19">
        <v>4.4404470000000001E-2</v>
      </c>
      <c r="W2666" s="1" t="s">
        <v>626</v>
      </c>
      <c r="AB2666" t="s">
        <v>85</v>
      </c>
      <c r="AC2666" t="s">
        <v>1356</v>
      </c>
      <c r="AF2666" t="s">
        <v>248</v>
      </c>
    </row>
    <row r="2667" spans="1:49" x14ac:dyDescent="0.25">
      <c r="A2667">
        <v>18</v>
      </c>
      <c r="B2667" t="s">
        <v>89</v>
      </c>
      <c r="C2667" t="s">
        <v>201</v>
      </c>
      <c r="D2667">
        <v>8.4540000000000006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0.36931712962962965</v>
      </c>
      <c r="N2667" s="19">
        <v>7.9379039999999998E-2</v>
      </c>
      <c r="O2667">
        <v>8.0809999999999995</v>
      </c>
      <c r="Q2667" s="18">
        <v>0.42188657407407404</v>
      </c>
      <c r="R2667" s="19">
        <v>8.7448789999999998E-2</v>
      </c>
      <c r="W2667" s="1" t="s">
        <v>626</v>
      </c>
      <c r="X2667" s="8">
        <v>43532</v>
      </c>
      <c r="AB2667" t="s">
        <v>86</v>
      </c>
      <c r="AC2667" t="s">
        <v>1357</v>
      </c>
      <c r="AD2667" s="8">
        <v>43605</v>
      </c>
      <c r="AE2667" s="84">
        <v>73</v>
      </c>
      <c r="AF2667" t="s">
        <v>305</v>
      </c>
      <c r="AG2667" t="s">
        <v>956</v>
      </c>
      <c r="AH2667" s="8">
        <v>43605</v>
      </c>
      <c r="AI2667">
        <v>9</v>
      </c>
      <c r="AJ2667">
        <v>1</v>
      </c>
      <c r="AK2667" s="53">
        <v>0.97222222222222221</v>
      </c>
      <c r="AL2667" s="8">
        <v>43614</v>
      </c>
      <c r="AM2667" s="53">
        <v>0.83333333333333337</v>
      </c>
      <c r="AO2667">
        <v>5</v>
      </c>
      <c r="AP2667">
        <v>13</v>
      </c>
      <c r="AQ2667" s="8">
        <v>43614</v>
      </c>
      <c r="AR2667" s="53">
        <v>0.83333333333333337</v>
      </c>
    </row>
    <row r="2668" spans="1:49" x14ac:dyDescent="0.25">
      <c r="A2668">
        <v>19</v>
      </c>
      <c r="B2668" t="s">
        <v>89</v>
      </c>
      <c r="C2668" t="s">
        <v>201</v>
      </c>
      <c r="D2668">
        <v>9.7690000000000001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0.37030092592592595</v>
      </c>
      <c r="N2668" s="19">
        <v>6.7368739999999996E-2</v>
      </c>
      <c r="O2668">
        <v>9.5180000000000007</v>
      </c>
      <c r="Q2668" s="18">
        <v>0.42285879629629625</v>
      </c>
      <c r="R2668" s="19">
        <v>6.5933350000000002E-2</v>
      </c>
      <c r="W2668" s="1" t="s">
        <v>626</v>
      </c>
      <c r="X2668" s="8">
        <v>43532</v>
      </c>
      <c r="AB2668" t="s">
        <v>86</v>
      </c>
      <c r="AC2668" t="s">
        <v>1358</v>
      </c>
      <c r="AD2668" s="8">
        <v>43606</v>
      </c>
      <c r="AE2668" s="84">
        <v>74</v>
      </c>
      <c r="AF2668" t="s">
        <v>125</v>
      </c>
      <c r="AG2668" t="s">
        <v>956</v>
      </c>
      <c r="AH2668" s="8">
        <v>43607</v>
      </c>
      <c r="AI2668">
        <v>24</v>
      </c>
      <c r="AJ2668">
        <v>1</v>
      </c>
      <c r="AK2668" s="53">
        <v>0.83680555555555547</v>
      </c>
      <c r="AL2668" s="8">
        <v>43619</v>
      </c>
      <c r="AM2668" s="53">
        <v>0.84027777777777779</v>
      </c>
      <c r="AO2668">
        <v>6</v>
      </c>
      <c r="AP2668">
        <v>3</v>
      </c>
      <c r="AQ2668" s="8">
        <v>43619</v>
      </c>
      <c r="AR2668" s="53">
        <v>0.84027777777777779</v>
      </c>
      <c r="AS2668" s="8">
        <v>43630</v>
      </c>
      <c r="AT2668" s="53">
        <v>0.94791666666666663</v>
      </c>
      <c r="AV2668" s="8">
        <v>43630</v>
      </c>
      <c r="AW2668">
        <v>0</v>
      </c>
    </row>
    <row r="2669" spans="1:49" x14ac:dyDescent="0.25">
      <c r="A2669">
        <v>20</v>
      </c>
      <c r="B2669" t="s">
        <v>89</v>
      </c>
      <c r="C2669" t="s">
        <v>201</v>
      </c>
      <c r="D2669">
        <v>11.478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0.3712037037037037</v>
      </c>
      <c r="N2669">
        <v>0.1174188</v>
      </c>
      <c r="O2669">
        <v>11.006</v>
      </c>
      <c r="Q2669" s="18">
        <v>0.42372685185185183</v>
      </c>
      <c r="R2669" s="19">
        <v>6.040761E-2</v>
      </c>
      <c r="S2669" s="74">
        <v>10.967000000000001</v>
      </c>
      <c r="U2669" s="18">
        <v>0.72379629629629638</v>
      </c>
      <c r="V2669" s="19">
        <v>5.7050089999999998E-2</v>
      </c>
      <c r="W2669" s="1" t="s">
        <v>626</v>
      </c>
      <c r="AB2669" t="s">
        <v>85</v>
      </c>
      <c r="AC2669" t="s">
        <v>1359</v>
      </c>
      <c r="AF2669" t="s">
        <v>123</v>
      </c>
    </row>
    <row r="2670" spans="1:49" x14ac:dyDescent="0.25">
      <c r="A2670">
        <v>21</v>
      </c>
      <c r="B2670" t="s">
        <v>89</v>
      </c>
      <c r="C2670" t="s">
        <v>201</v>
      </c>
      <c r="D2670">
        <v>12.223000000000001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0.37216435185185182</v>
      </c>
      <c r="N2670">
        <v>0.1580154</v>
      </c>
      <c r="O2670">
        <v>11.481999999999999</v>
      </c>
      <c r="Q2670" s="18">
        <v>0.42451388888888886</v>
      </c>
      <c r="R2670" s="19">
        <v>6.6152580000000002E-2</v>
      </c>
      <c r="W2670" s="1" t="s">
        <v>626</v>
      </c>
      <c r="X2670" s="8">
        <v>43532</v>
      </c>
      <c r="AB2670" t="s">
        <v>86</v>
      </c>
      <c r="AC2670" t="s">
        <v>1360</v>
      </c>
      <c r="AD2670" s="8">
        <v>43595</v>
      </c>
      <c r="AE2670" s="84">
        <f>AD2670-X2670</f>
        <v>63</v>
      </c>
      <c r="AF2670" t="s">
        <v>160</v>
      </c>
      <c r="AG2670" t="s">
        <v>956</v>
      </c>
      <c r="AH2670" s="8">
        <v>43595</v>
      </c>
      <c r="AI2670">
        <v>5</v>
      </c>
      <c r="AJ2670">
        <v>1</v>
      </c>
      <c r="AK2670" s="53">
        <v>0.41180555555555554</v>
      </c>
      <c r="AL2670" s="8">
        <v>43605</v>
      </c>
      <c r="AM2670" s="53">
        <v>0.88541666666666663</v>
      </c>
      <c r="AO2670">
        <v>3</v>
      </c>
      <c r="AP2670">
        <v>25</v>
      </c>
      <c r="AQ2670" s="8">
        <v>43605</v>
      </c>
      <c r="AR2670" s="53">
        <v>0.88541666666666663</v>
      </c>
      <c r="AS2670" s="8">
        <v>43626</v>
      </c>
      <c r="AT2670" s="53">
        <v>0.83333333333333337</v>
      </c>
      <c r="AV2670" s="8">
        <v>43626</v>
      </c>
      <c r="AW2670">
        <v>0</v>
      </c>
    </row>
    <row r="2671" spans="1:49" x14ac:dyDescent="0.25">
      <c r="A2671">
        <v>22</v>
      </c>
      <c r="B2671" t="s">
        <v>89</v>
      </c>
      <c r="C2671" t="s">
        <v>201</v>
      </c>
      <c r="D2671">
        <v>6.617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0.37300925925925926</v>
      </c>
      <c r="N2671">
        <v>0.1109383</v>
      </c>
      <c r="O2671">
        <v>6.3</v>
      </c>
      <c r="Q2671" s="18">
        <v>0.4255902777777778</v>
      </c>
      <c r="R2671" s="19">
        <v>9.5342979999999994E-2</v>
      </c>
      <c r="S2671" s="74">
        <v>6.28</v>
      </c>
      <c r="U2671" s="18">
        <v>0.72479166666666661</v>
      </c>
      <c r="V2671" s="19">
        <v>7.7114489999999994E-2</v>
      </c>
      <c r="W2671" s="1" t="s">
        <v>626</v>
      </c>
      <c r="AB2671" t="s">
        <v>85</v>
      </c>
      <c r="AC2671" t="s">
        <v>1361</v>
      </c>
      <c r="AF2671" t="s">
        <v>148</v>
      </c>
    </row>
    <row r="2672" spans="1:49" x14ac:dyDescent="0.25">
      <c r="A2672">
        <v>23</v>
      </c>
      <c r="B2672" t="s">
        <v>89</v>
      </c>
      <c r="C2672" t="s">
        <v>201</v>
      </c>
      <c r="D2672">
        <v>8.6050000000000004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0.37401620370370375</v>
      </c>
      <c r="N2672" s="19">
        <v>7.3501269999999994E-2</v>
      </c>
      <c r="O2672">
        <v>8.3040000000000003</v>
      </c>
      <c r="Q2672" s="18">
        <v>0.42670138888888887</v>
      </c>
      <c r="R2672" s="19">
        <v>8.1243410000000002E-3</v>
      </c>
      <c r="S2672" s="74">
        <v>8.2799999999999994</v>
      </c>
      <c r="U2672" s="18">
        <v>0.72583333333333344</v>
      </c>
      <c r="V2672">
        <v>3.7704700000000001E-2</v>
      </c>
      <c r="W2672" s="1" t="s">
        <v>626</v>
      </c>
      <c r="AB2672" t="s">
        <v>85</v>
      </c>
      <c r="AC2672" t="s">
        <v>1362</v>
      </c>
      <c r="AF2672" t="s">
        <v>146</v>
      </c>
    </row>
    <row r="2673" spans="1:49" x14ac:dyDescent="0.25">
      <c r="A2673">
        <v>24</v>
      </c>
      <c r="B2673" t="s">
        <v>89</v>
      </c>
      <c r="C2673" t="s">
        <v>201</v>
      </c>
      <c r="D2673">
        <v>6.9580000000000002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0.37487268518518518</v>
      </c>
      <c r="N2673" s="19">
        <v>8.1280160000000004E-2</v>
      </c>
      <c r="O2673">
        <v>6.6319999999999997</v>
      </c>
      <c r="Q2673" s="18">
        <v>0.42739583333333336</v>
      </c>
      <c r="R2673">
        <v>1.308597</v>
      </c>
      <c r="W2673" s="1" t="s">
        <v>626</v>
      </c>
      <c r="X2673" s="8">
        <v>43532</v>
      </c>
      <c r="AB2673" t="s">
        <v>86</v>
      </c>
      <c r="AC2673" t="s">
        <v>1363</v>
      </c>
      <c r="AD2673" s="8">
        <v>43598</v>
      </c>
      <c r="AE2673" s="84">
        <f>AD2673-X2673</f>
        <v>66</v>
      </c>
      <c r="AF2673" t="s">
        <v>142</v>
      </c>
      <c r="AG2673" t="s">
        <v>956</v>
      </c>
      <c r="AH2673" s="8">
        <v>43598</v>
      </c>
      <c r="AI2673">
        <v>26</v>
      </c>
      <c r="AJ2673">
        <v>2</v>
      </c>
      <c r="AK2673" s="53">
        <v>0.82291666666666663</v>
      </c>
      <c r="AL2673" s="8">
        <v>43607</v>
      </c>
      <c r="AM2673" s="53">
        <v>0.72916666666666663</v>
      </c>
      <c r="AN2673" t="s">
        <v>1917</v>
      </c>
      <c r="AV2673" s="8">
        <v>43607</v>
      </c>
      <c r="AW2673">
        <v>1</v>
      </c>
    </row>
    <row r="2674" spans="1:49" x14ac:dyDescent="0.25">
      <c r="A2674">
        <v>25</v>
      </c>
      <c r="B2674" t="s">
        <v>89</v>
      </c>
      <c r="C2674" t="s">
        <v>201</v>
      </c>
      <c r="D2674">
        <v>8.5660000000000007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0.37582175925925926</v>
      </c>
      <c r="N2674" s="19">
        <v>5.5286059999999998E-2</v>
      </c>
      <c r="O2674">
        <v>8.2349999999999994</v>
      </c>
      <c r="Q2674" s="18">
        <v>0.42855324074074069</v>
      </c>
      <c r="R2674">
        <v>1.039291</v>
      </c>
      <c r="W2674" s="1" t="s">
        <v>626</v>
      </c>
      <c r="AB2674" t="s">
        <v>86</v>
      </c>
      <c r="AC2674" t="s">
        <v>1364</v>
      </c>
      <c r="AF2674" t="s">
        <v>286</v>
      </c>
    </row>
    <row r="2675" spans="1:49" x14ac:dyDescent="0.25">
      <c r="A2675">
        <v>26</v>
      </c>
      <c r="B2675" t="s">
        <v>89</v>
      </c>
      <c r="C2675" t="s">
        <v>201</v>
      </c>
      <c r="D2675">
        <v>5.9809999999999999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0.37678240740740737</v>
      </c>
      <c r="N2675" s="19">
        <v>7.2498989999999999E-2</v>
      </c>
      <c r="O2675">
        <v>5.758</v>
      </c>
      <c r="Q2675" s="18">
        <v>0.42979166666666663</v>
      </c>
      <c r="R2675" s="19">
        <v>7.6093869999999994E-2</v>
      </c>
      <c r="W2675" s="1" t="s">
        <v>626</v>
      </c>
      <c r="AB2675" t="s">
        <v>84</v>
      </c>
      <c r="AC2675" t="s">
        <v>1365</v>
      </c>
    </row>
    <row r="2676" spans="1:49" x14ac:dyDescent="0.25">
      <c r="A2676">
        <v>27</v>
      </c>
      <c r="B2676" t="s">
        <v>89</v>
      </c>
      <c r="C2676" t="s">
        <v>201</v>
      </c>
      <c r="D2676">
        <v>6.0110000000000001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0.37759259259259265</v>
      </c>
      <c r="N2676" s="19">
        <v>6.3259469999999998E-2</v>
      </c>
      <c r="O2676">
        <v>5.7610000000000001</v>
      </c>
      <c r="Q2676" s="18">
        <v>0.43065972222222221</v>
      </c>
      <c r="R2676" s="19">
        <v>4.9177619999999998E-2</v>
      </c>
      <c r="S2676" s="74">
        <v>5.7279999999999998</v>
      </c>
      <c r="U2676" s="18">
        <v>0.72718749999999999</v>
      </c>
      <c r="V2676">
        <v>4.4926800000000003E-2</v>
      </c>
      <c r="W2676" s="1" t="s">
        <v>626</v>
      </c>
      <c r="AB2676" t="s">
        <v>85</v>
      </c>
      <c r="AC2676" t="s">
        <v>1366</v>
      </c>
      <c r="AF2676" t="s">
        <v>287</v>
      </c>
    </row>
    <row r="2677" spans="1:49" x14ac:dyDescent="0.25">
      <c r="A2677">
        <v>28</v>
      </c>
      <c r="B2677" t="s">
        <v>89</v>
      </c>
      <c r="C2677" t="s">
        <v>201</v>
      </c>
      <c r="D2677">
        <v>8.1980000000000004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0.37836805555555553</v>
      </c>
      <c r="N2677">
        <v>0.67292379999999996</v>
      </c>
      <c r="O2677">
        <v>7.73</v>
      </c>
      <c r="Q2677" s="18">
        <v>0.43153935185185183</v>
      </c>
      <c r="R2677">
        <v>0.15953039999999999</v>
      </c>
      <c r="W2677" s="1" t="s">
        <v>626</v>
      </c>
      <c r="AB2677" t="s">
        <v>86</v>
      </c>
      <c r="AC2677" t="s">
        <v>1367</v>
      </c>
      <c r="AF2677" t="s">
        <v>288</v>
      </c>
    </row>
    <row r="2678" spans="1:49" x14ac:dyDescent="0.25">
      <c r="A2678">
        <v>29</v>
      </c>
      <c r="B2678" t="s">
        <v>89</v>
      </c>
      <c r="C2678" t="s">
        <v>201</v>
      </c>
      <c r="D2678">
        <v>7.7320000000000002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0.37928240740740743</v>
      </c>
      <c r="N2678" s="19">
        <v>8.3976949999999995E-2</v>
      </c>
      <c r="O2678">
        <v>7.2679999999999998</v>
      </c>
      <c r="Q2678" s="18">
        <v>0.43254629629629626</v>
      </c>
      <c r="R2678" s="19">
        <v>4.0041050000000002E-2</v>
      </c>
      <c r="W2678" s="1" t="s">
        <v>626</v>
      </c>
      <c r="X2678" s="8">
        <v>43532</v>
      </c>
      <c r="AB2678" t="s">
        <v>86</v>
      </c>
      <c r="AC2678" t="s">
        <v>1368</v>
      </c>
      <c r="AD2678" s="8">
        <v>43605</v>
      </c>
      <c r="AE2678" s="84">
        <v>73</v>
      </c>
      <c r="AF2678" t="s">
        <v>337</v>
      </c>
      <c r="AG2678" t="s">
        <v>956</v>
      </c>
      <c r="AN2678" t="s">
        <v>1701</v>
      </c>
      <c r="AV2678" s="8">
        <v>43605</v>
      </c>
      <c r="AW2678">
        <v>0</v>
      </c>
    </row>
    <row r="2679" spans="1:49" x14ac:dyDescent="0.25">
      <c r="A2679">
        <v>30</v>
      </c>
      <c r="B2679" t="s">
        <v>89</v>
      </c>
      <c r="C2679" t="s">
        <v>201</v>
      </c>
      <c r="D2679">
        <v>9.9670000000000005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0.38003472222222223</v>
      </c>
      <c r="N2679" s="19">
        <v>7.3466459999999997E-2</v>
      </c>
      <c r="O2679">
        <v>9.3179999999999996</v>
      </c>
      <c r="Q2679" s="18">
        <v>0.4334837962962963</v>
      </c>
      <c r="R2679" s="19">
        <v>7.2296029999999997E-2</v>
      </c>
      <c r="W2679" s="1" t="s">
        <v>626</v>
      </c>
      <c r="AB2679" t="s">
        <v>84</v>
      </c>
      <c r="AC2679" t="s">
        <v>1369</v>
      </c>
    </row>
    <row r="2680" spans="1:49" x14ac:dyDescent="0.25">
      <c r="A2680">
        <v>31</v>
      </c>
      <c r="B2680" t="s">
        <v>89</v>
      </c>
      <c r="C2680" t="s">
        <v>201</v>
      </c>
      <c r="D2680">
        <v>9.9190000000000005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0.38090277777777781</v>
      </c>
      <c r="N2680">
        <v>0.1267701</v>
      </c>
      <c r="O2680">
        <v>9.2959999999999994</v>
      </c>
      <c r="Q2680" s="18">
        <v>0.43430555555555556</v>
      </c>
      <c r="R2680" s="19">
        <v>8.0650379999999994E-2</v>
      </c>
      <c r="W2680" s="1" t="s">
        <v>626</v>
      </c>
      <c r="AB2680" t="s">
        <v>84</v>
      </c>
      <c r="AC2680" t="s">
        <v>1370</v>
      </c>
    </row>
    <row r="2681" spans="1:49" x14ac:dyDescent="0.25">
      <c r="A2681">
        <v>32</v>
      </c>
      <c r="B2681" t="s">
        <v>89</v>
      </c>
      <c r="C2681" t="s">
        <v>201</v>
      </c>
      <c r="D2681">
        <v>5.9770000000000003</v>
      </c>
      <c r="G2681" s="1" t="s">
        <v>78</v>
      </c>
      <c r="H2681" s="1" t="s">
        <v>621</v>
      </c>
      <c r="I2681" s="1" t="s">
        <v>220</v>
      </c>
      <c r="J2681">
        <v>4</v>
      </c>
      <c r="K2681" s="1" t="s">
        <v>954</v>
      </c>
      <c r="L2681">
        <v>7000</v>
      </c>
      <c r="M2681" s="18">
        <v>0.38168981481481484</v>
      </c>
      <c r="N2681" s="19">
        <v>5.6128039999999997E-2</v>
      </c>
      <c r="O2681">
        <v>5.891</v>
      </c>
      <c r="Q2681" s="18">
        <v>0.43515046296296295</v>
      </c>
      <c r="R2681">
        <v>0.11080859999999999</v>
      </c>
      <c r="W2681" s="1" t="s">
        <v>626</v>
      </c>
      <c r="AB2681" t="s">
        <v>84</v>
      </c>
      <c r="AC2681" t="s">
        <v>1371</v>
      </c>
    </row>
    <row r="2682" spans="1:49" x14ac:dyDescent="0.25">
      <c r="A2682">
        <v>33</v>
      </c>
      <c r="B2682" t="s">
        <v>89</v>
      </c>
      <c r="C2682" t="s">
        <v>201</v>
      </c>
      <c r="D2682">
        <v>10.019</v>
      </c>
      <c r="G2682" s="1" t="s">
        <v>78</v>
      </c>
      <c r="H2682" s="1" t="s">
        <v>621</v>
      </c>
      <c r="I2682" s="1" t="s">
        <v>220</v>
      </c>
      <c r="J2682">
        <v>4</v>
      </c>
      <c r="K2682" s="1" t="s">
        <v>954</v>
      </c>
      <c r="L2682">
        <v>7000</v>
      </c>
      <c r="M2682" s="18">
        <v>0.38252314814814814</v>
      </c>
      <c r="N2682" s="19">
        <v>9.7441349999999996E-2</v>
      </c>
      <c r="O2682">
        <v>9.6720000000000006</v>
      </c>
      <c r="Q2682" s="18">
        <v>0.43603009259259262</v>
      </c>
      <c r="R2682">
        <v>0.101675</v>
      </c>
      <c r="S2682" s="74">
        <v>9.6259999999999994</v>
      </c>
      <c r="U2682" s="18">
        <v>0.7281481481481481</v>
      </c>
      <c r="V2682" s="19">
        <v>8.0489809999999995E-2</v>
      </c>
      <c r="W2682" s="1" t="s">
        <v>626</v>
      </c>
      <c r="AB2682" t="s">
        <v>85</v>
      </c>
      <c r="AC2682" t="s">
        <v>1372</v>
      </c>
      <c r="AF2682" t="s">
        <v>140</v>
      </c>
    </row>
    <row r="2683" spans="1:49" x14ac:dyDescent="0.25">
      <c r="A2683">
        <v>34</v>
      </c>
      <c r="B2683" t="s">
        <v>89</v>
      </c>
      <c r="C2683" t="s">
        <v>201</v>
      </c>
      <c r="D2683">
        <v>7.5890000000000004</v>
      </c>
      <c r="G2683" s="1" t="s">
        <v>78</v>
      </c>
      <c r="H2683" s="1" t="s">
        <v>621</v>
      </c>
      <c r="I2683" s="1" t="s">
        <v>220</v>
      </c>
      <c r="J2683">
        <v>4</v>
      </c>
      <c r="K2683" s="1" t="s">
        <v>954</v>
      </c>
      <c r="L2683">
        <v>7000</v>
      </c>
      <c r="M2683" s="18">
        <v>0.38335648148148144</v>
      </c>
      <c r="N2683" s="19">
        <v>8.7601639999999995E-2</v>
      </c>
      <c r="O2683">
        <v>7.37</v>
      </c>
      <c r="Q2683" s="18">
        <v>0.43695601851851856</v>
      </c>
      <c r="R2683" s="19">
        <v>6.8720039999999996E-2</v>
      </c>
      <c r="W2683" s="1" t="s">
        <v>626</v>
      </c>
      <c r="X2683" s="8">
        <v>43532</v>
      </c>
      <c r="AB2683" t="s">
        <v>86</v>
      </c>
      <c r="AC2683" t="s">
        <v>1373</v>
      </c>
      <c r="AD2683" s="8">
        <v>43609</v>
      </c>
      <c r="AE2683" s="84">
        <v>77</v>
      </c>
      <c r="AF2683" t="s">
        <v>290</v>
      </c>
      <c r="AG2683" t="s">
        <v>956</v>
      </c>
      <c r="AN2683" t="s">
        <v>1808</v>
      </c>
      <c r="AV2683" s="8">
        <v>43613</v>
      </c>
      <c r="AW2683">
        <v>0</v>
      </c>
    </row>
    <row r="2684" spans="1:49" x14ac:dyDescent="0.25">
      <c r="A2684">
        <v>35</v>
      </c>
      <c r="B2684" t="s">
        <v>89</v>
      </c>
      <c r="C2684" t="s">
        <v>201</v>
      </c>
      <c r="D2684">
        <v>7.8760000000000003</v>
      </c>
      <c r="G2684" s="1" t="s">
        <v>78</v>
      </c>
      <c r="H2684" s="1" t="s">
        <v>621</v>
      </c>
      <c r="I2684" s="1" t="s">
        <v>220</v>
      </c>
      <c r="J2684">
        <v>4</v>
      </c>
      <c r="K2684" s="1" t="s">
        <v>954</v>
      </c>
      <c r="L2684">
        <v>7000</v>
      </c>
      <c r="M2684" s="18">
        <v>0.38427083333333334</v>
      </c>
      <c r="N2684" s="19">
        <v>7.2398569999999995E-2</v>
      </c>
      <c r="O2684">
        <v>7.4459999999999997</v>
      </c>
      <c r="Q2684" s="18">
        <v>0.43789351851851849</v>
      </c>
      <c r="R2684" s="19">
        <v>5.3498860000000002E-2</v>
      </c>
      <c r="W2684" s="1" t="s">
        <v>626</v>
      </c>
      <c r="AB2684" t="s">
        <v>84</v>
      </c>
      <c r="AC2684" t="s">
        <v>1374</v>
      </c>
    </row>
    <row r="2685" spans="1:49" x14ac:dyDescent="0.25">
      <c r="A2685">
        <v>36</v>
      </c>
      <c r="B2685" t="s">
        <v>89</v>
      </c>
      <c r="C2685" t="s">
        <v>201</v>
      </c>
      <c r="D2685">
        <v>10.189</v>
      </c>
      <c r="G2685" s="1" t="s">
        <v>78</v>
      </c>
      <c r="H2685" s="1" t="s">
        <v>621</v>
      </c>
      <c r="I2685" s="1" t="s">
        <v>220</v>
      </c>
      <c r="J2685">
        <v>4</v>
      </c>
      <c r="K2685" s="1" t="s">
        <v>954</v>
      </c>
      <c r="L2685">
        <v>7000</v>
      </c>
      <c r="M2685" s="18">
        <v>0.38511574074074079</v>
      </c>
      <c r="N2685">
        <v>0.11629150000000001</v>
      </c>
      <c r="O2685">
        <v>9.875</v>
      </c>
      <c r="Q2685" s="18">
        <v>0.43881944444444443</v>
      </c>
      <c r="R2685" s="19">
        <v>7.5258729999999996E-2</v>
      </c>
      <c r="S2685" s="74">
        <v>9.8350000000000009</v>
      </c>
      <c r="U2685" s="18">
        <v>0.72905092592592602</v>
      </c>
      <c r="V2685" s="19">
        <v>9.7069740000000002E-2</v>
      </c>
      <c r="W2685" s="1" t="s">
        <v>626</v>
      </c>
      <c r="AB2685" t="s">
        <v>85</v>
      </c>
      <c r="AC2685" t="s">
        <v>1375</v>
      </c>
      <c r="AF2685" t="s">
        <v>338</v>
      </c>
    </row>
    <row r="2686" spans="1:49" x14ac:dyDescent="0.25">
      <c r="A2686">
        <v>37</v>
      </c>
      <c r="B2686" t="s">
        <v>89</v>
      </c>
      <c r="C2686" t="s">
        <v>201</v>
      </c>
      <c r="D2686">
        <v>6.0890000000000004</v>
      </c>
      <c r="G2686" s="1" t="s">
        <v>78</v>
      </c>
      <c r="H2686" s="1" t="s">
        <v>621</v>
      </c>
      <c r="I2686" s="1" t="s">
        <v>220</v>
      </c>
      <c r="J2686">
        <v>4</v>
      </c>
      <c r="K2686" s="1" t="s">
        <v>954</v>
      </c>
      <c r="L2686">
        <v>7000</v>
      </c>
      <c r="M2686" s="18">
        <v>0.38584490740740746</v>
      </c>
      <c r="N2686" s="19">
        <v>5.6730889999999999E-2</v>
      </c>
      <c r="O2686">
        <v>5.9189999999999996</v>
      </c>
      <c r="Q2686" s="18">
        <v>0.43965277777777773</v>
      </c>
      <c r="R2686">
        <v>0.1184177</v>
      </c>
      <c r="W2686" s="1" t="s">
        <v>626</v>
      </c>
      <c r="AB2686" t="s">
        <v>84</v>
      </c>
      <c r="AC2686" t="s">
        <v>1376</v>
      </c>
    </row>
    <row r="2687" spans="1:49" x14ac:dyDescent="0.25">
      <c r="A2687">
        <v>38</v>
      </c>
      <c r="B2687" t="s">
        <v>89</v>
      </c>
      <c r="C2687" t="s">
        <v>201</v>
      </c>
      <c r="D2687">
        <v>7.2409999999999997</v>
      </c>
      <c r="G2687" s="1" t="s">
        <v>78</v>
      </c>
      <c r="H2687" s="1" t="s">
        <v>621</v>
      </c>
      <c r="I2687" s="1" t="s">
        <v>220</v>
      </c>
      <c r="J2687">
        <v>4</v>
      </c>
      <c r="K2687" s="1" t="s">
        <v>954</v>
      </c>
      <c r="L2687">
        <v>7000</v>
      </c>
      <c r="M2687" s="18">
        <v>0.38670138888888889</v>
      </c>
      <c r="N2687" s="19">
        <v>5.4376470000000003E-2</v>
      </c>
      <c r="O2687">
        <v>7.0270000000000001</v>
      </c>
      <c r="Q2687" s="18">
        <v>0.44053240740740746</v>
      </c>
      <c r="R2687">
        <v>0.16190879999999999</v>
      </c>
      <c r="S2687" s="74">
        <v>6.99</v>
      </c>
      <c r="U2687" s="18">
        <v>0.72998842592592583</v>
      </c>
      <c r="V2687" s="19">
        <v>3.781093E-2</v>
      </c>
      <c r="W2687" s="1" t="s">
        <v>626</v>
      </c>
      <c r="AB2687" t="s">
        <v>85</v>
      </c>
      <c r="AC2687" t="s">
        <v>1377</v>
      </c>
      <c r="AF2687" t="s">
        <v>161</v>
      </c>
    </row>
    <row r="2688" spans="1:49" x14ac:dyDescent="0.25">
      <c r="A2688">
        <v>39</v>
      </c>
      <c r="B2688" t="s">
        <v>89</v>
      </c>
      <c r="C2688" t="s">
        <v>201</v>
      </c>
      <c r="D2688">
        <v>6.5119999999999996</v>
      </c>
      <c r="G2688" s="1" t="s">
        <v>78</v>
      </c>
      <c r="H2688" s="1" t="s">
        <v>621</v>
      </c>
      <c r="I2688" s="1" t="s">
        <v>220</v>
      </c>
      <c r="J2688">
        <v>4</v>
      </c>
      <c r="K2688" s="1" t="s">
        <v>954</v>
      </c>
      <c r="L2688">
        <v>7000</v>
      </c>
      <c r="M2688" s="18">
        <v>0.38755787037037037</v>
      </c>
      <c r="N2688" s="19">
        <v>5.5126139999999997E-2</v>
      </c>
      <c r="O2688">
        <v>6.319</v>
      </c>
      <c r="Q2688" s="18">
        <v>0.44168981481481479</v>
      </c>
      <c r="R2688" s="19">
        <v>3.425073E-2</v>
      </c>
      <c r="W2688" s="1" t="s">
        <v>626</v>
      </c>
      <c r="AB2688" t="s">
        <v>86</v>
      </c>
      <c r="AC2688" t="s">
        <v>1378</v>
      </c>
      <c r="AF2688" t="s">
        <v>143</v>
      </c>
    </row>
    <row r="2689" spans="1:49" x14ac:dyDescent="0.25">
      <c r="A2689">
        <v>40</v>
      </c>
      <c r="B2689" t="s">
        <v>89</v>
      </c>
      <c r="C2689" t="s">
        <v>201</v>
      </c>
      <c r="D2689">
        <v>8.9239999999999995</v>
      </c>
      <c r="G2689" s="1" t="s">
        <v>78</v>
      </c>
      <c r="H2689" s="1" t="s">
        <v>621</v>
      </c>
      <c r="I2689" s="1" t="s">
        <v>220</v>
      </c>
      <c r="J2689">
        <v>4</v>
      </c>
      <c r="K2689" s="1" t="s">
        <v>954</v>
      </c>
      <c r="L2689">
        <v>7000</v>
      </c>
      <c r="M2689" s="18">
        <v>0.38833333333333336</v>
      </c>
      <c r="N2689" s="19">
        <v>7.7672169999999999E-2</v>
      </c>
      <c r="O2689">
        <v>8.843</v>
      </c>
      <c r="Q2689" s="18">
        <v>0.44255787037037037</v>
      </c>
      <c r="R2689" s="19">
        <v>5.5743729999999998E-2</v>
      </c>
      <c r="W2689" s="1" t="s">
        <v>626</v>
      </c>
      <c r="X2689" s="8">
        <v>43532</v>
      </c>
      <c r="AB2689" t="s">
        <v>86</v>
      </c>
      <c r="AC2689" t="s">
        <v>1379</v>
      </c>
      <c r="AD2689" s="8">
        <v>43598</v>
      </c>
      <c r="AE2689" s="84">
        <v>66</v>
      </c>
      <c r="AF2689" t="s">
        <v>159</v>
      </c>
      <c r="AG2689" t="s">
        <v>956</v>
      </c>
      <c r="AH2689" s="8">
        <v>43598</v>
      </c>
      <c r="AI2689">
        <v>15</v>
      </c>
      <c r="AJ2689">
        <v>1</v>
      </c>
      <c r="AK2689" s="53">
        <v>0.82291666666666663</v>
      </c>
      <c r="AL2689" s="8">
        <v>43607</v>
      </c>
      <c r="AM2689" s="53">
        <v>0.83680555555555547</v>
      </c>
      <c r="AO2689">
        <v>3</v>
      </c>
      <c r="AP2689">
        <v>19</v>
      </c>
      <c r="AQ2689" s="8">
        <v>43607</v>
      </c>
      <c r="AR2689" s="53">
        <v>0.83680555555555547</v>
      </c>
    </row>
    <row r="2690" spans="1:49" x14ac:dyDescent="0.25">
      <c r="A2690">
        <v>41</v>
      </c>
      <c r="B2690" t="s">
        <v>89</v>
      </c>
      <c r="C2690" t="s">
        <v>201</v>
      </c>
      <c r="D2690">
        <v>11.125</v>
      </c>
      <c r="G2690" s="1" t="s">
        <v>78</v>
      </c>
      <c r="H2690" s="1" t="s">
        <v>621</v>
      </c>
      <c r="I2690" s="1" t="s">
        <v>220</v>
      </c>
      <c r="J2690">
        <v>4</v>
      </c>
      <c r="K2690" s="1" t="s">
        <v>954</v>
      </c>
      <c r="L2690">
        <v>7000</v>
      </c>
      <c r="M2690" s="18">
        <v>0.38912037037037034</v>
      </c>
      <c r="N2690" s="19">
        <v>8.4636740000000002E-2</v>
      </c>
      <c r="O2690">
        <v>10.731999999999999</v>
      </c>
      <c r="Q2690" s="18">
        <v>0.44329861111111107</v>
      </c>
      <c r="R2690" s="19">
        <v>5.8885750000000001E-2</v>
      </c>
      <c r="S2690" s="74">
        <v>10.689</v>
      </c>
      <c r="U2690" s="18">
        <v>0.73123842592592592</v>
      </c>
      <c r="V2690" s="19">
        <v>8.2239439999999997E-2</v>
      </c>
      <c r="W2690" s="1" t="s">
        <v>626</v>
      </c>
      <c r="AB2690" t="s">
        <v>85</v>
      </c>
      <c r="AC2690" t="s">
        <v>1380</v>
      </c>
      <c r="AF2690" t="s">
        <v>128</v>
      </c>
    </row>
    <row r="2691" spans="1:49" x14ac:dyDescent="0.25">
      <c r="A2691">
        <v>42</v>
      </c>
      <c r="B2691" t="s">
        <v>89</v>
      </c>
      <c r="C2691" t="s">
        <v>201</v>
      </c>
      <c r="D2691">
        <v>6.681</v>
      </c>
      <c r="G2691" s="1" t="s">
        <v>78</v>
      </c>
      <c r="H2691" s="1" t="s">
        <v>621</v>
      </c>
      <c r="I2691" s="1" t="s">
        <v>220</v>
      </c>
      <c r="J2691">
        <v>4</v>
      </c>
      <c r="K2691" s="1" t="s">
        <v>954</v>
      </c>
      <c r="L2691">
        <v>7000</v>
      </c>
      <c r="M2691" s="18">
        <v>0.39005787037037037</v>
      </c>
      <c r="N2691" s="19">
        <v>5.760175E-2</v>
      </c>
      <c r="O2691">
        <v>6.6070000000000002</v>
      </c>
      <c r="Q2691" s="18">
        <v>0.44421296296296298</v>
      </c>
      <c r="R2691">
        <v>0.28645530000000002</v>
      </c>
      <c r="W2691" s="1" t="s">
        <v>626</v>
      </c>
      <c r="AB2691" t="s">
        <v>84</v>
      </c>
      <c r="AC2691" t="s">
        <v>1381</v>
      </c>
    </row>
    <row r="2692" spans="1:49" x14ac:dyDescent="0.25">
      <c r="A2692">
        <v>43</v>
      </c>
      <c r="B2692" t="s">
        <v>89</v>
      </c>
      <c r="C2692" t="s">
        <v>201</v>
      </c>
      <c r="D2692">
        <v>6.6740000000000004</v>
      </c>
      <c r="G2692" s="1" t="s">
        <v>78</v>
      </c>
      <c r="H2692" s="1" t="s">
        <v>621</v>
      </c>
      <c r="I2692" s="1" t="s">
        <v>220</v>
      </c>
      <c r="J2692">
        <v>4</v>
      </c>
      <c r="K2692" s="1" t="s">
        <v>954</v>
      </c>
      <c r="L2692">
        <v>7000</v>
      </c>
      <c r="M2692" s="18">
        <v>0.39109953703703698</v>
      </c>
      <c r="N2692" s="19">
        <v>6.788516E-2</v>
      </c>
      <c r="O2692">
        <v>6.3819999999999997</v>
      </c>
      <c r="Q2692" s="18">
        <v>0.44526620370370368</v>
      </c>
      <c r="R2692">
        <v>0.1132749</v>
      </c>
      <c r="W2692" s="1" t="s">
        <v>626</v>
      </c>
      <c r="X2692" s="8">
        <v>43532</v>
      </c>
      <c r="AB2692" t="s">
        <v>86</v>
      </c>
      <c r="AC2692" t="s">
        <v>1382</v>
      </c>
      <c r="AD2692" s="8">
        <v>43611</v>
      </c>
      <c r="AE2692" s="84">
        <f>AD2692-X2692</f>
        <v>79</v>
      </c>
      <c r="AF2692" t="s">
        <v>148</v>
      </c>
      <c r="AG2692" t="s">
        <v>956</v>
      </c>
      <c r="AH2692" s="8">
        <v>43627</v>
      </c>
      <c r="AI2692">
        <v>13</v>
      </c>
      <c r="AJ2692">
        <v>1</v>
      </c>
      <c r="AK2692" s="53">
        <v>0.75</v>
      </c>
    </row>
    <row r="2693" spans="1:49" x14ac:dyDescent="0.25">
      <c r="A2693">
        <v>44</v>
      </c>
      <c r="B2693" t="s">
        <v>89</v>
      </c>
      <c r="C2693" t="s">
        <v>201</v>
      </c>
      <c r="D2693">
        <v>8.0459999999999994</v>
      </c>
      <c r="G2693" s="1" t="s">
        <v>78</v>
      </c>
      <c r="H2693" s="1" t="s">
        <v>621</v>
      </c>
      <c r="I2693" s="1" t="s">
        <v>220</v>
      </c>
      <c r="J2693">
        <v>4</v>
      </c>
      <c r="K2693" s="1" t="s">
        <v>954</v>
      </c>
      <c r="L2693">
        <v>7000</v>
      </c>
      <c r="M2693" s="18">
        <v>0.39203703703703702</v>
      </c>
      <c r="N2693">
        <v>0.27959879999999998</v>
      </c>
      <c r="O2693">
        <v>7.5990000000000002</v>
      </c>
      <c r="Q2693" s="18">
        <v>0.44618055555555558</v>
      </c>
      <c r="R2693" s="19">
        <v>8.7187769999999998E-2</v>
      </c>
      <c r="W2693" s="1" t="s">
        <v>626</v>
      </c>
      <c r="AB2693" t="s">
        <v>86</v>
      </c>
      <c r="AC2693" t="s">
        <v>1383</v>
      </c>
      <c r="AF2693" t="s">
        <v>179</v>
      </c>
    </row>
    <row r="2694" spans="1:49" x14ac:dyDescent="0.25">
      <c r="A2694">
        <v>45</v>
      </c>
      <c r="B2694" t="s">
        <v>89</v>
      </c>
      <c r="C2694" t="s">
        <v>201</v>
      </c>
      <c r="D2694">
        <v>6.4189999999999996</v>
      </c>
      <c r="G2694" s="1" t="s">
        <v>78</v>
      </c>
      <c r="H2694" s="1" t="s">
        <v>621</v>
      </c>
      <c r="I2694" s="1" t="s">
        <v>220</v>
      </c>
      <c r="J2694">
        <v>4</v>
      </c>
      <c r="K2694" s="1" t="s">
        <v>954</v>
      </c>
      <c r="L2694">
        <v>7000</v>
      </c>
      <c r="M2694" s="18">
        <v>0.39305555555555555</v>
      </c>
      <c r="N2694" s="19">
        <v>6.8724540000000001E-2</v>
      </c>
      <c r="O2694">
        <v>5.9610000000000003</v>
      </c>
      <c r="Q2694" s="18">
        <v>0.44717592592592598</v>
      </c>
      <c r="R2694">
        <v>0.86898520000000001</v>
      </c>
      <c r="W2694" s="1" t="s">
        <v>626</v>
      </c>
      <c r="AB2694" t="s">
        <v>84</v>
      </c>
      <c r="AC2694" t="s">
        <v>1384</v>
      </c>
    </row>
    <row r="2695" spans="1:49" x14ac:dyDescent="0.25">
      <c r="A2695">
        <v>46</v>
      </c>
      <c r="B2695" t="s">
        <v>89</v>
      </c>
      <c r="C2695" t="s">
        <v>608</v>
      </c>
      <c r="G2695" s="1" t="s">
        <v>78</v>
      </c>
      <c r="H2695" s="1" t="s">
        <v>621</v>
      </c>
      <c r="I2695" s="1" t="s">
        <v>220</v>
      </c>
      <c r="J2695">
        <v>4</v>
      </c>
      <c r="K2695" s="1" t="s">
        <v>954</v>
      </c>
      <c r="L2695">
        <v>7000</v>
      </c>
      <c r="M2695" s="18">
        <v>0.39457175925925925</v>
      </c>
      <c r="N2695" s="19">
        <v>9.0116160000000001E-3</v>
      </c>
      <c r="Q2695" s="18">
        <v>0.44851851851851854</v>
      </c>
      <c r="R2695" s="19">
        <v>1.134754E-2</v>
      </c>
      <c r="U2695" s="18">
        <v>0.73241898148148143</v>
      </c>
      <c r="V2695" s="19">
        <v>3.7294899999999998E-3</v>
      </c>
      <c r="W2695" s="1" t="s">
        <v>626</v>
      </c>
    </row>
    <row r="2696" spans="1:49" x14ac:dyDescent="0.25">
      <c r="A2696">
        <v>47</v>
      </c>
      <c r="B2696" t="s">
        <v>89</v>
      </c>
      <c r="C2696" t="s">
        <v>608</v>
      </c>
      <c r="E2696" s="1" t="s">
        <v>1195</v>
      </c>
      <c r="G2696" s="1" t="s">
        <v>78</v>
      </c>
      <c r="H2696" s="1" t="s">
        <v>621</v>
      </c>
      <c r="I2696" s="1" t="s">
        <v>220</v>
      </c>
      <c r="J2696">
        <v>4</v>
      </c>
      <c r="K2696" s="1" t="s">
        <v>954</v>
      </c>
      <c r="L2696">
        <v>7000</v>
      </c>
      <c r="M2696" s="18">
        <v>0.39540509259259254</v>
      </c>
      <c r="N2696" s="19">
        <v>7.9500479999999995E-3</v>
      </c>
      <c r="P2696" s="53">
        <v>0.63402777777777775</v>
      </c>
      <c r="Q2696" s="18">
        <v>0.4494097222222222</v>
      </c>
      <c r="R2696" s="19">
        <v>1.126864E-2</v>
      </c>
      <c r="T2696" s="53">
        <v>0.42499999999999999</v>
      </c>
      <c r="U2696" s="18">
        <v>0.73317129629629629</v>
      </c>
      <c r="V2696" s="19">
        <v>4.3854539999999996E-3</v>
      </c>
      <c r="W2696" s="1" t="s">
        <v>626</v>
      </c>
    </row>
    <row r="2697" spans="1:49" x14ac:dyDescent="0.25">
      <c r="A2697">
        <v>48</v>
      </c>
      <c r="G2697" s="1" t="s">
        <v>78</v>
      </c>
      <c r="H2697" s="1" t="s">
        <v>621</v>
      </c>
      <c r="I2697" s="1" t="s">
        <v>220</v>
      </c>
      <c r="J2697">
        <v>4</v>
      </c>
      <c r="K2697" s="1" t="s">
        <v>954</v>
      </c>
      <c r="M2697" s="18"/>
      <c r="N2697" s="19"/>
      <c r="P2697" s="53"/>
      <c r="Q2697" s="18"/>
      <c r="R2697" s="19"/>
      <c r="T2697" s="53"/>
      <c r="U2697" s="18"/>
      <c r="V2697" s="19"/>
      <c r="W2697" s="1" t="s">
        <v>626</v>
      </c>
      <c r="X2697" s="8">
        <v>43532</v>
      </c>
      <c r="AB2697" t="s">
        <v>86</v>
      </c>
      <c r="AC2697" t="s">
        <v>1959</v>
      </c>
      <c r="AD2697" s="8">
        <v>43605</v>
      </c>
      <c r="AE2697" s="84">
        <v>73</v>
      </c>
      <c r="AF2697" t="s">
        <v>178</v>
      </c>
      <c r="AG2697" t="s">
        <v>956</v>
      </c>
      <c r="AH2697" s="8">
        <v>43605</v>
      </c>
      <c r="AI2697">
        <v>2</v>
      </c>
      <c r="AJ2697">
        <v>1</v>
      </c>
      <c r="AK2697" s="53">
        <v>0.97222222222222221</v>
      </c>
      <c r="AL2697" s="8">
        <v>43609</v>
      </c>
      <c r="AM2697" s="53">
        <v>0.69791666666666663</v>
      </c>
      <c r="AV2697" s="8">
        <v>43609</v>
      </c>
      <c r="AW2697">
        <v>0</v>
      </c>
    </row>
    <row r="2698" spans="1:49" x14ac:dyDescent="0.25">
      <c r="A2698">
        <v>1</v>
      </c>
      <c r="C2698" t="s">
        <v>201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84</v>
      </c>
      <c r="AC2698" t="s">
        <v>1177</v>
      </c>
    </row>
    <row r="2699" spans="1:49" x14ac:dyDescent="0.25">
      <c r="A2699">
        <v>2</v>
      </c>
      <c r="C2699" t="s">
        <v>201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84</v>
      </c>
      <c r="AC2699" t="s">
        <v>1178</v>
      </c>
    </row>
    <row r="2700" spans="1:49" x14ac:dyDescent="0.25">
      <c r="A2700">
        <v>3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84</v>
      </c>
      <c r="AC2700" t="s">
        <v>1179</v>
      </c>
    </row>
    <row r="2701" spans="1:49" x14ac:dyDescent="0.25">
      <c r="A2701">
        <v>4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84</v>
      </c>
      <c r="AC2701" t="s">
        <v>1180</v>
      </c>
    </row>
    <row r="2702" spans="1:49" x14ac:dyDescent="0.25">
      <c r="A2702">
        <v>5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84</v>
      </c>
      <c r="AC2702" t="s">
        <v>1181</v>
      </c>
    </row>
    <row r="2703" spans="1:49" x14ac:dyDescent="0.25">
      <c r="A2703">
        <v>6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84</v>
      </c>
      <c r="AC2703" t="s">
        <v>1182</v>
      </c>
    </row>
    <row r="2704" spans="1:49" x14ac:dyDescent="0.25">
      <c r="A2704">
        <v>7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84</v>
      </c>
      <c r="AC2704" t="s">
        <v>1183</v>
      </c>
    </row>
    <row r="2705" spans="1:49" x14ac:dyDescent="0.25">
      <c r="A2705">
        <v>8</v>
      </c>
      <c r="C2705" t="s">
        <v>201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>"A2-20"&amp;AB2705&amp;"-"&amp;AF2705</f>
        <v>A2-20RT-A1</v>
      </c>
      <c r="AF2705" t="s">
        <v>247</v>
      </c>
    </row>
    <row r="2706" spans="1:49" x14ac:dyDescent="0.25">
      <c r="A2706">
        <v>9</v>
      </c>
      <c r="C2706" t="s">
        <v>201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ref="AC2706:AC2724" si="54">"A2-20"&amp;AB2706&amp;"-"&amp;AF2706</f>
        <v>A2-20RT-A2</v>
      </c>
      <c r="AD2706" s="8">
        <v>43394</v>
      </c>
      <c r="AE2706" s="84">
        <v>32</v>
      </c>
      <c r="AF2706" t="s">
        <v>120</v>
      </c>
      <c r="AG2706" t="s">
        <v>956</v>
      </c>
      <c r="AN2706" t="s">
        <v>1711</v>
      </c>
      <c r="AV2706" s="8">
        <v>43397</v>
      </c>
      <c r="AW2706">
        <v>0</v>
      </c>
    </row>
    <row r="2707" spans="1:49" x14ac:dyDescent="0.25">
      <c r="A2707">
        <v>10</v>
      </c>
      <c r="C2707" t="s">
        <v>201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85</v>
      </c>
      <c r="AC2707" t="str">
        <f t="shared" si="54"/>
        <v>A2-20RT-A3</v>
      </c>
      <c r="AD2707" s="8">
        <v>43415</v>
      </c>
      <c r="AE2707" s="83">
        <f>AD2707-I2707</f>
        <v>53</v>
      </c>
      <c r="AF2707" t="s">
        <v>245</v>
      </c>
      <c r="AG2707" t="s">
        <v>956</v>
      </c>
      <c r="AH2707" s="8">
        <v>43415</v>
      </c>
      <c r="AI2707">
        <v>15</v>
      </c>
      <c r="AJ2707">
        <v>2</v>
      </c>
      <c r="AK2707" s="53">
        <v>0.52430555555555558</v>
      </c>
      <c r="AL2707" s="8">
        <v>43430</v>
      </c>
      <c r="AM2707" s="53">
        <v>0.85416666666666663</v>
      </c>
      <c r="AO2707">
        <v>6</v>
      </c>
      <c r="AP2707">
        <v>19</v>
      </c>
      <c r="AQ2707" s="8">
        <v>43430</v>
      </c>
      <c r="AR2707" s="53">
        <v>0.85416666666666663</v>
      </c>
      <c r="AS2707" s="8">
        <v>43468</v>
      </c>
      <c r="AT2707" s="53">
        <v>0.83333333333333337</v>
      </c>
      <c r="AV2707" s="8">
        <v>43468</v>
      </c>
      <c r="AW2707">
        <v>0</v>
      </c>
    </row>
    <row r="2708" spans="1:49" x14ac:dyDescent="0.25">
      <c r="A2708">
        <v>11</v>
      </c>
      <c r="C2708" t="s">
        <v>58</v>
      </c>
      <c r="G2708" s="1" t="s">
        <v>187</v>
      </c>
      <c r="I2708" s="1" t="s">
        <v>81</v>
      </c>
      <c r="J2708">
        <v>19</v>
      </c>
      <c r="K2708" s="1" t="s">
        <v>60</v>
      </c>
      <c r="W2708" s="1" t="s">
        <v>621</v>
      </c>
      <c r="AB2708" t="s">
        <v>85</v>
      </c>
      <c r="AC2708" t="str">
        <f t="shared" si="54"/>
        <v>A2-20RT-A4</v>
      </c>
      <c r="AF2708" t="s">
        <v>252</v>
      </c>
    </row>
    <row r="2709" spans="1:49" x14ac:dyDescent="0.25">
      <c r="A2709">
        <v>12</v>
      </c>
      <c r="C2709" t="s">
        <v>58</v>
      </c>
      <c r="G2709" s="1" t="s">
        <v>187</v>
      </c>
      <c r="I2709" s="1" t="s">
        <v>81</v>
      </c>
      <c r="J2709">
        <v>19</v>
      </c>
      <c r="K2709" s="1" t="s">
        <v>60</v>
      </c>
      <c r="W2709" s="1" t="s">
        <v>621</v>
      </c>
      <c r="AB2709" t="s">
        <v>85</v>
      </c>
      <c r="AC2709" t="str">
        <f t="shared" si="54"/>
        <v>A2-20RT-A5</v>
      </c>
      <c r="AD2709" s="8">
        <v>43407</v>
      </c>
      <c r="AE2709" s="83" t="s">
        <v>1777</v>
      </c>
      <c r="AF2709" t="s">
        <v>246</v>
      </c>
      <c r="AG2709" t="s">
        <v>956</v>
      </c>
      <c r="AN2709" t="s">
        <v>1765</v>
      </c>
      <c r="AV2709" s="8">
        <v>43407</v>
      </c>
      <c r="AW2709">
        <v>1</v>
      </c>
    </row>
    <row r="2710" spans="1:49" x14ac:dyDescent="0.25">
      <c r="A2710">
        <v>13</v>
      </c>
      <c r="C2710" t="s">
        <v>58</v>
      </c>
      <c r="G2710" s="1" t="s">
        <v>187</v>
      </c>
      <c r="I2710" s="1" t="s">
        <v>81</v>
      </c>
      <c r="J2710">
        <v>19</v>
      </c>
      <c r="K2710" s="1" t="s">
        <v>60</v>
      </c>
      <c r="W2710" s="1" t="s">
        <v>621</v>
      </c>
      <c r="AB2710" t="s">
        <v>85</v>
      </c>
      <c r="AC2710" t="str">
        <f t="shared" si="54"/>
        <v>A2-20RT-A6</v>
      </c>
      <c r="AF2710" t="s">
        <v>244</v>
      </c>
    </row>
    <row r="2711" spans="1:49" x14ac:dyDescent="0.25">
      <c r="A2711">
        <v>14</v>
      </c>
      <c r="C2711" t="s">
        <v>58</v>
      </c>
      <c r="G2711" s="1" t="s">
        <v>187</v>
      </c>
      <c r="I2711" s="1" t="s">
        <v>81</v>
      </c>
      <c r="J2711">
        <v>19</v>
      </c>
      <c r="K2711" s="1" t="s">
        <v>60</v>
      </c>
      <c r="W2711" s="1" t="s">
        <v>621</v>
      </c>
      <c r="AB2711" t="s">
        <v>85</v>
      </c>
      <c r="AC2711" t="str">
        <f t="shared" si="54"/>
        <v>A2-20RT-A7</v>
      </c>
      <c r="AF2711" t="s">
        <v>164</v>
      </c>
    </row>
    <row r="2712" spans="1:49" x14ac:dyDescent="0.25">
      <c r="A2712">
        <v>15</v>
      </c>
      <c r="C2712" t="s">
        <v>58</v>
      </c>
      <c r="G2712" s="1" t="s">
        <v>187</v>
      </c>
      <c r="I2712" s="1" t="s">
        <v>81</v>
      </c>
      <c r="J2712">
        <v>19</v>
      </c>
      <c r="K2712" s="1" t="s">
        <v>60</v>
      </c>
      <c r="W2712" s="1" t="s">
        <v>621</v>
      </c>
      <c r="AB2712" t="s">
        <v>85</v>
      </c>
      <c r="AC2712" t="str">
        <f t="shared" si="54"/>
        <v>A2-20RT-A8</v>
      </c>
      <c r="AD2712" s="8">
        <v>43431</v>
      </c>
      <c r="AE2712" s="83">
        <f>AD2712-I2712</f>
        <v>69</v>
      </c>
      <c r="AF2712" t="s">
        <v>166</v>
      </c>
      <c r="AG2712" t="s">
        <v>956</v>
      </c>
      <c r="AN2712" t="s">
        <v>1765</v>
      </c>
      <c r="AV2712" s="8">
        <v>43474</v>
      </c>
      <c r="AW2712">
        <v>1</v>
      </c>
    </row>
    <row r="2713" spans="1:49" x14ac:dyDescent="0.25">
      <c r="A2713">
        <v>16</v>
      </c>
      <c r="C2713" t="s">
        <v>201</v>
      </c>
      <c r="G2713" s="1" t="s">
        <v>187</v>
      </c>
      <c r="I2713" s="1" t="s">
        <v>81</v>
      </c>
      <c r="J2713">
        <v>19</v>
      </c>
      <c r="K2713" s="1" t="s">
        <v>60</v>
      </c>
      <c r="W2713" s="1" t="s">
        <v>621</v>
      </c>
      <c r="X2713" s="8">
        <v>43528</v>
      </c>
      <c r="AB2713" t="s">
        <v>86</v>
      </c>
      <c r="AC2713" t="str">
        <f t="shared" si="54"/>
        <v>A2-20SO-A1</v>
      </c>
      <c r="AD2713" s="8">
        <v>43609</v>
      </c>
      <c r="AE2713" s="84">
        <f>AD2713-X2713</f>
        <v>81</v>
      </c>
      <c r="AF2713" t="s">
        <v>247</v>
      </c>
      <c r="AG2713" t="s">
        <v>956</v>
      </c>
      <c r="AN2713" t="s">
        <v>1765</v>
      </c>
      <c r="AV2713" s="8">
        <v>43609</v>
      </c>
      <c r="AW2713">
        <v>1</v>
      </c>
    </row>
    <row r="2714" spans="1:49" x14ac:dyDescent="0.25">
      <c r="A2714">
        <v>17</v>
      </c>
      <c r="C2714" t="s">
        <v>201</v>
      </c>
      <c r="G2714" s="1" t="s">
        <v>187</v>
      </c>
      <c r="I2714" s="1" t="s">
        <v>81</v>
      </c>
      <c r="J2714">
        <v>19</v>
      </c>
      <c r="K2714" s="1" t="s">
        <v>60</v>
      </c>
      <c r="W2714" s="1" t="s">
        <v>621</v>
      </c>
      <c r="X2714" s="8">
        <v>43528</v>
      </c>
      <c r="AB2714" t="s">
        <v>86</v>
      </c>
      <c r="AC2714" t="str">
        <f t="shared" si="54"/>
        <v>A2-20SO-A2</v>
      </c>
      <c r="AD2714" s="8">
        <v>43572</v>
      </c>
      <c r="AE2714" s="84">
        <f>AD2714-X2714</f>
        <v>44</v>
      </c>
      <c r="AF2714" t="s">
        <v>120</v>
      </c>
      <c r="AG2714" t="s">
        <v>956</v>
      </c>
      <c r="AH2714" s="8">
        <v>43572</v>
      </c>
      <c r="AI2714">
        <v>6</v>
      </c>
      <c r="AJ2714">
        <v>2</v>
      </c>
      <c r="AK2714" s="53">
        <v>0.86458333333333337</v>
      </c>
      <c r="AL2714" s="8">
        <v>43580</v>
      </c>
      <c r="AM2714" s="53">
        <v>0.83333333333333337</v>
      </c>
      <c r="AO2714">
        <v>6</v>
      </c>
      <c r="AP2714">
        <v>21</v>
      </c>
      <c r="AQ2714" s="8">
        <v>43580</v>
      </c>
      <c r="AR2714" s="53">
        <v>0.83333333333333337</v>
      </c>
      <c r="AS2714" s="8">
        <v>43611</v>
      </c>
      <c r="AT2714" s="53">
        <v>0.84027777777777779</v>
      </c>
      <c r="AU2714" t="s">
        <v>1765</v>
      </c>
      <c r="AV2714" s="8">
        <v>43611</v>
      </c>
      <c r="AW2714">
        <v>1</v>
      </c>
    </row>
    <row r="2715" spans="1:49" x14ac:dyDescent="0.25">
      <c r="A2715">
        <v>18</v>
      </c>
      <c r="C2715" t="s">
        <v>201</v>
      </c>
      <c r="G2715" s="1" t="s">
        <v>187</v>
      </c>
      <c r="I2715" s="1" t="s">
        <v>81</v>
      </c>
      <c r="J2715">
        <v>19</v>
      </c>
      <c r="K2715" s="1" t="s">
        <v>60</v>
      </c>
      <c r="W2715" s="1" t="s">
        <v>621</v>
      </c>
      <c r="AB2715" t="s">
        <v>86</v>
      </c>
      <c r="AC2715" t="str">
        <f t="shared" si="54"/>
        <v>A2-20SO-A3</v>
      </c>
      <c r="AF2715" t="s">
        <v>245</v>
      </c>
    </row>
    <row r="2716" spans="1:49" x14ac:dyDescent="0.25">
      <c r="A2716">
        <v>19</v>
      </c>
      <c r="C2716" t="s">
        <v>58</v>
      </c>
      <c r="G2716" s="1" t="s">
        <v>187</v>
      </c>
      <c r="I2716" s="1" t="s">
        <v>81</v>
      </c>
      <c r="J2716">
        <v>19</v>
      </c>
      <c r="K2716" s="1" t="s">
        <v>60</v>
      </c>
      <c r="W2716" s="1" t="s">
        <v>621</v>
      </c>
      <c r="AB2716" t="s">
        <v>86</v>
      </c>
      <c r="AC2716" t="str">
        <f t="shared" si="54"/>
        <v>A2-20SO-A4</v>
      </c>
      <c r="AF2716" t="s">
        <v>252</v>
      </c>
    </row>
    <row r="2717" spans="1:49" x14ac:dyDescent="0.25">
      <c r="A2717">
        <v>20</v>
      </c>
      <c r="C2717" t="s">
        <v>58</v>
      </c>
      <c r="G2717" s="1" t="s">
        <v>187</v>
      </c>
      <c r="I2717" s="1" t="s">
        <v>81</v>
      </c>
      <c r="J2717">
        <v>19</v>
      </c>
      <c r="K2717" s="1" t="s">
        <v>60</v>
      </c>
      <c r="W2717" s="1" t="s">
        <v>621</v>
      </c>
      <c r="X2717" s="8">
        <v>43528</v>
      </c>
      <c r="AB2717" t="s">
        <v>86</v>
      </c>
      <c r="AC2717" t="str">
        <f t="shared" si="54"/>
        <v>A2-20SO-A5</v>
      </c>
      <c r="AD2717" s="8">
        <v>43592</v>
      </c>
      <c r="AE2717" s="84">
        <f>AD2717-X2717</f>
        <v>64</v>
      </c>
      <c r="AF2717" t="s">
        <v>246</v>
      </c>
      <c r="AG2717" t="s">
        <v>956</v>
      </c>
      <c r="AN2717" t="s">
        <v>1765</v>
      </c>
      <c r="AV2717" s="8">
        <v>43592</v>
      </c>
      <c r="AW2717">
        <v>1</v>
      </c>
    </row>
    <row r="2718" spans="1:49" x14ac:dyDescent="0.25">
      <c r="A2718">
        <v>21</v>
      </c>
      <c r="C2718" t="s">
        <v>58</v>
      </c>
      <c r="G2718" s="1" t="s">
        <v>187</v>
      </c>
      <c r="I2718" s="1" t="s">
        <v>81</v>
      </c>
      <c r="J2718">
        <v>19</v>
      </c>
      <c r="K2718" s="1" t="s">
        <v>60</v>
      </c>
      <c r="W2718" s="1" t="s">
        <v>621</v>
      </c>
      <c r="AB2718" t="s">
        <v>86</v>
      </c>
      <c r="AC2718" t="str">
        <f t="shared" si="54"/>
        <v>A2-20SO-A6</v>
      </c>
      <c r="AF2718" t="s">
        <v>244</v>
      </c>
    </row>
    <row r="2719" spans="1:49" x14ac:dyDescent="0.25">
      <c r="A2719">
        <v>22</v>
      </c>
      <c r="C2719" t="s">
        <v>58</v>
      </c>
      <c r="G2719" s="1" t="s">
        <v>187</v>
      </c>
      <c r="I2719" s="1" t="s">
        <v>81</v>
      </c>
      <c r="J2719">
        <v>19</v>
      </c>
      <c r="K2719" s="1" t="s">
        <v>60</v>
      </c>
      <c r="W2719" s="1" t="s">
        <v>621</v>
      </c>
      <c r="AB2719" t="s">
        <v>86</v>
      </c>
      <c r="AC2719" t="str">
        <f t="shared" si="54"/>
        <v>A2-20SO-A7</v>
      </c>
      <c r="AF2719" t="s">
        <v>164</v>
      </c>
    </row>
    <row r="2720" spans="1:49" x14ac:dyDescent="0.25">
      <c r="A2720">
        <v>23</v>
      </c>
      <c r="C2720" t="s">
        <v>58</v>
      </c>
      <c r="G2720" s="1" t="s">
        <v>187</v>
      </c>
      <c r="I2720" s="1" t="s">
        <v>81</v>
      </c>
      <c r="J2720">
        <v>19</v>
      </c>
      <c r="K2720" s="1" t="s">
        <v>60</v>
      </c>
      <c r="W2720" s="1" t="s">
        <v>621</v>
      </c>
      <c r="X2720" s="8">
        <v>43528</v>
      </c>
      <c r="AB2720" t="s">
        <v>86</v>
      </c>
      <c r="AC2720" t="str">
        <f t="shared" si="54"/>
        <v>A2-20SO-A8</v>
      </c>
      <c r="AD2720" s="8">
        <v>43585</v>
      </c>
      <c r="AE2720" s="84">
        <f>AD2720-X2720</f>
        <v>57</v>
      </c>
      <c r="AF2720" t="s">
        <v>166</v>
      </c>
      <c r="AG2720" t="s">
        <v>956</v>
      </c>
      <c r="AN2720" t="s">
        <v>1765</v>
      </c>
      <c r="AV2720" s="8">
        <v>43585</v>
      </c>
      <c r="AW2720">
        <v>1</v>
      </c>
    </row>
    <row r="2721" spans="1:49" x14ac:dyDescent="0.25">
      <c r="A2721">
        <v>24</v>
      </c>
      <c r="C2721" t="s">
        <v>58</v>
      </c>
      <c r="G2721" s="1" t="s">
        <v>187</v>
      </c>
      <c r="I2721" s="1" t="s">
        <v>81</v>
      </c>
      <c r="J2721">
        <v>19</v>
      </c>
      <c r="K2721" s="1" t="s">
        <v>60</v>
      </c>
      <c r="W2721" s="1" t="s">
        <v>621</v>
      </c>
      <c r="AB2721" t="s">
        <v>85</v>
      </c>
      <c r="AC2721" t="str">
        <f t="shared" si="54"/>
        <v>A2-20RT-A9</v>
      </c>
      <c r="AD2721" s="8">
        <v>43396</v>
      </c>
      <c r="AE2721" s="84">
        <v>34</v>
      </c>
      <c r="AF2721" t="s">
        <v>133</v>
      </c>
      <c r="AG2721" t="s">
        <v>956</v>
      </c>
      <c r="AH2721" s="8">
        <v>43410</v>
      </c>
      <c r="AI2721">
        <v>13</v>
      </c>
      <c r="AJ2721">
        <v>1</v>
      </c>
      <c r="AK2721" s="53">
        <v>0.52430555555555558</v>
      </c>
      <c r="AL2721" s="8">
        <v>43452</v>
      </c>
      <c r="AM2721" s="53">
        <v>0.4236111111111111</v>
      </c>
      <c r="AV2721" s="8">
        <v>43452</v>
      </c>
      <c r="AW2721">
        <v>0</v>
      </c>
    </row>
    <row r="2722" spans="1:49" x14ac:dyDescent="0.25">
      <c r="A2722">
        <v>25</v>
      </c>
      <c r="C2722" t="s">
        <v>58</v>
      </c>
      <c r="G2722" s="1" t="s">
        <v>187</v>
      </c>
      <c r="I2722" s="1" t="s">
        <v>81</v>
      </c>
      <c r="J2722">
        <v>19</v>
      </c>
      <c r="K2722" s="1" t="s">
        <v>60</v>
      </c>
      <c r="W2722" s="1" t="s">
        <v>621</v>
      </c>
      <c r="AB2722" t="s">
        <v>85</v>
      </c>
      <c r="AC2722" t="str">
        <f t="shared" si="54"/>
        <v>A2-20RT-A11</v>
      </c>
      <c r="AD2722" s="8">
        <v>43392</v>
      </c>
      <c r="AE2722" s="84">
        <v>30</v>
      </c>
      <c r="AF2722" t="s">
        <v>237</v>
      </c>
      <c r="AG2722" t="s">
        <v>956</v>
      </c>
      <c r="AH2722" s="8">
        <v>43392</v>
      </c>
      <c r="AI2722">
        <v>29</v>
      </c>
      <c r="AJ2722">
        <v>1</v>
      </c>
      <c r="AK2722" s="53">
        <v>0.83333333333333337</v>
      </c>
      <c r="AL2722" s="8">
        <v>43402</v>
      </c>
      <c r="AM2722" s="53">
        <v>0.83333333333333337</v>
      </c>
      <c r="AN2722" t="s">
        <v>1742</v>
      </c>
      <c r="AO2722">
        <v>3</v>
      </c>
      <c r="AP2722">
        <v>16</v>
      </c>
      <c r="AQ2722" s="8">
        <v>43443</v>
      </c>
      <c r="AR2722" s="53">
        <v>0.83333333333333337</v>
      </c>
      <c r="AS2722" s="8">
        <v>43483</v>
      </c>
      <c r="AT2722" s="53">
        <v>0.85416666666666663</v>
      </c>
      <c r="AU2722" t="s">
        <v>1793</v>
      </c>
      <c r="AV2722" s="8">
        <v>43483</v>
      </c>
      <c r="AW2722">
        <v>0</v>
      </c>
    </row>
    <row r="2723" spans="1:49" x14ac:dyDescent="0.25">
      <c r="A2723">
        <v>26</v>
      </c>
      <c r="C2723" t="s">
        <v>58</v>
      </c>
      <c r="G2723" s="1" t="s">
        <v>187</v>
      </c>
      <c r="I2723" s="1" t="s">
        <v>81</v>
      </c>
      <c r="J2723">
        <v>19</v>
      </c>
      <c r="K2723" s="1" t="s">
        <v>60</v>
      </c>
      <c r="W2723" s="1" t="s">
        <v>621</v>
      </c>
      <c r="AB2723" t="s">
        <v>85</v>
      </c>
      <c r="AC2723" t="str">
        <f t="shared" si="54"/>
        <v>A2-20RT-C7</v>
      </c>
      <c r="AD2723" s="8">
        <v>43397</v>
      </c>
      <c r="AE2723" s="84">
        <v>35</v>
      </c>
      <c r="AF2723" t="s">
        <v>135</v>
      </c>
      <c r="AG2723" t="s">
        <v>956</v>
      </c>
      <c r="AK2723" s="53"/>
    </row>
    <row r="2724" spans="1:49" x14ac:dyDescent="0.25">
      <c r="A2724">
        <v>27</v>
      </c>
      <c r="C2724" t="s">
        <v>58</v>
      </c>
      <c r="G2724" s="1" t="s">
        <v>187</v>
      </c>
      <c r="I2724" s="1" t="s">
        <v>81</v>
      </c>
      <c r="J2724">
        <v>19</v>
      </c>
      <c r="K2724" s="1" t="s">
        <v>60</v>
      </c>
      <c r="W2724" s="1" t="s">
        <v>621</v>
      </c>
      <c r="AB2724" t="s">
        <v>85</v>
      </c>
      <c r="AC2724" t="str">
        <f t="shared" si="54"/>
        <v>A2-20RT-C10</v>
      </c>
      <c r="AD2724" s="8">
        <v>43394</v>
      </c>
      <c r="AE2724" s="84">
        <v>32</v>
      </c>
      <c r="AF2724" t="s">
        <v>126</v>
      </c>
      <c r="AG2724" t="s">
        <v>956</v>
      </c>
      <c r="AH2724" s="8">
        <v>43410</v>
      </c>
      <c r="AI2724">
        <v>23</v>
      </c>
      <c r="AJ2724">
        <v>1</v>
      </c>
      <c r="AK2724" s="53">
        <v>0.52430555555555558</v>
      </c>
      <c r="AL2724" s="8">
        <v>43468</v>
      </c>
      <c r="AM2724" s="53">
        <v>0.83333333333333337</v>
      </c>
      <c r="AV2724" s="8">
        <v>43468</v>
      </c>
      <c r="AW2724">
        <v>0</v>
      </c>
    </row>
    <row r="2725" spans="1:49" x14ac:dyDescent="0.25">
      <c r="A2725">
        <v>1</v>
      </c>
      <c r="B2725" t="s">
        <v>229</v>
      </c>
      <c r="C2725" t="s">
        <v>201</v>
      </c>
      <c r="D2725">
        <v>6.7640000000000002</v>
      </c>
      <c r="E2725" s="1" t="s">
        <v>1196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0.44391203703703702</v>
      </c>
      <c r="N2725">
        <v>0.1223759</v>
      </c>
      <c r="O2725">
        <v>6.3049999999999997</v>
      </c>
      <c r="P2725" s="53">
        <v>0.5541666666666667</v>
      </c>
      <c r="Q2725" s="18">
        <v>0.37131944444444448</v>
      </c>
      <c r="R2725" s="19">
        <v>7.5252260000000001E-2</v>
      </c>
      <c r="W2725" s="1" t="s">
        <v>961</v>
      </c>
      <c r="AB2725" t="s">
        <v>84</v>
      </c>
      <c r="AC2725" t="s">
        <v>1205</v>
      </c>
    </row>
    <row r="2726" spans="1:49" x14ac:dyDescent="0.25">
      <c r="A2726">
        <v>2</v>
      </c>
      <c r="B2726" t="s">
        <v>229</v>
      </c>
      <c r="C2726" t="s">
        <v>201</v>
      </c>
      <c r="D2726">
        <v>6.2510000000000003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0.44510416666666663</v>
      </c>
      <c r="N2726">
        <v>0.11185680000000001</v>
      </c>
      <c r="O2726">
        <v>6.1559999999999997</v>
      </c>
      <c r="Q2726" s="18">
        <v>0.37270833333333336</v>
      </c>
      <c r="R2726" s="19">
        <v>7.2320510000000005E-2</v>
      </c>
      <c r="W2726" s="1" t="s">
        <v>961</v>
      </c>
      <c r="X2726" s="8">
        <v>43535</v>
      </c>
      <c r="AB2726" t="s">
        <v>86</v>
      </c>
      <c r="AC2726" t="s">
        <v>1206</v>
      </c>
      <c r="AD2726" s="8">
        <v>43613</v>
      </c>
      <c r="AE2726" s="84">
        <f>AD2726-X2726</f>
        <v>78</v>
      </c>
      <c r="AF2726" t="s">
        <v>136</v>
      </c>
      <c r="AG2726" t="s">
        <v>956</v>
      </c>
      <c r="AN2726" t="s">
        <v>1808</v>
      </c>
      <c r="AV2726" s="8">
        <v>43619</v>
      </c>
      <c r="AW2726">
        <v>0</v>
      </c>
    </row>
    <row r="2727" spans="1:49" x14ac:dyDescent="0.25">
      <c r="A2727">
        <v>3</v>
      </c>
      <c r="B2727" t="s">
        <v>229</v>
      </c>
      <c r="C2727" t="s">
        <v>201</v>
      </c>
      <c r="D2727">
        <v>6.7549999999999999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0.44618055555555558</v>
      </c>
      <c r="N2727">
        <v>0.1640151</v>
      </c>
      <c r="O2727">
        <v>6.6</v>
      </c>
      <c r="Q2727" s="18">
        <v>0.37462962962962965</v>
      </c>
      <c r="R2727">
        <v>7.0881600000000003E-2</v>
      </c>
      <c r="W2727" s="1" t="s">
        <v>961</v>
      </c>
      <c r="AB2727" t="s">
        <v>84</v>
      </c>
      <c r="AC2727" t="s">
        <v>1207</v>
      </c>
    </row>
    <row r="2728" spans="1:49" x14ac:dyDescent="0.25">
      <c r="A2728">
        <v>4</v>
      </c>
      <c r="B2728" t="s">
        <v>229</v>
      </c>
      <c r="C2728" t="s">
        <v>201</v>
      </c>
      <c r="D2728">
        <v>9.1039999999999992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0.44734953703703706</v>
      </c>
      <c r="N2728">
        <v>0.17785599999999999</v>
      </c>
      <c r="O2728">
        <v>8.7569999999999997</v>
      </c>
      <c r="Q2728" s="18">
        <v>0.37547453703703698</v>
      </c>
      <c r="R2728">
        <v>0.1333715</v>
      </c>
      <c r="S2728" s="74">
        <v>8.7189999999999994</v>
      </c>
      <c r="T2728" s="53">
        <v>0.7993055555555556</v>
      </c>
      <c r="U2728" s="26">
        <v>0.50850694444444444</v>
      </c>
      <c r="V2728" s="19">
        <v>5.180655E-2</v>
      </c>
      <c r="W2728" s="1" t="s">
        <v>961</v>
      </c>
      <c r="AB2728" t="s">
        <v>85</v>
      </c>
      <c r="AC2728" t="s">
        <v>1208</v>
      </c>
      <c r="AF2728" t="s">
        <v>168</v>
      </c>
    </row>
    <row r="2729" spans="1:49" x14ac:dyDescent="0.25">
      <c r="A2729">
        <v>5</v>
      </c>
      <c r="B2729" t="s">
        <v>229</v>
      </c>
      <c r="C2729" t="s">
        <v>201</v>
      </c>
      <c r="D2729">
        <v>10.004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0.44829861111111113</v>
      </c>
      <c r="N2729">
        <v>0.15698490000000001</v>
      </c>
      <c r="O2729">
        <v>9.8379999999999992</v>
      </c>
      <c r="Q2729" s="18">
        <v>0.37628472222222226</v>
      </c>
      <c r="R2729">
        <v>0.13621900000000001</v>
      </c>
      <c r="W2729" s="1" t="s">
        <v>961</v>
      </c>
      <c r="AB2729" t="s">
        <v>84</v>
      </c>
      <c r="AC2729" t="s">
        <v>1209</v>
      </c>
    </row>
    <row r="2730" spans="1:49" x14ac:dyDescent="0.25">
      <c r="A2730">
        <v>6</v>
      </c>
      <c r="B2730" t="s">
        <v>229</v>
      </c>
      <c r="C2730" t="s">
        <v>201</v>
      </c>
      <c r="D2730">
        <v>7.2249999999999996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0.44931712962962966</v>
      </c>
      <c r="N2730">
        <v>0.17348259999999999</v>
      </c>
      <c r="O2730">
        <v>7.149</v>
      </c>
      <c r="Q2730" s="18">
        <v>0.3772800925925926</v>
      </c>
      <c r="R2730">
        <v>0.1128435</v>
      </c>
      <c r="W2730" s="1" t="s">
        <v>961</v>
      </c>
      <c r="X2730" s="8">
        <v>43535</v>
      </c>
      <c r="AB2730" t="s">
        <v>86</v>
      </c>
      <c r="AC2730" t="s">
        <v>1210</v>
      </c>
      <c r="AD2730" s="8">
        <v>43603</v>
      </c>
      <c r="AE2730" s="84">
        <v>68</v>
      </c>
      <c r="AF2730" t="s">
        <v>142</v>
      </c>
      <c r="AG2730" t="s">
        <v>956</v>
      </c>
      <c r="AH2730" s="8">
        <v>43603</v>
      </c>
      <c r="AI2730">
        <v>12</v>
      </c>
      <c r="AJ2730">
        <v>2</v>
      </c>
      <c r="AK2730" s="53">
        <v>0.55555555555555558</v>
      </c>
      <c r="AL2730" s="8">
        <v>43611</v>
      </c>
      <c r="AM2730" s="53">
        <v>0.84027777777777779</v>
      </c>
      <c r="AO2730">
        <v>5</v>
      </c>
      <c r="AP2730">
        <v>3</v>
      </c>
      <c r="AQ2730" s="8">
        <v>43611</v>
      </c>
      <c r="AR2730" s="53">
        <v>0.84027777777777779</v>
      </c>
    </row>
    <row r="2731" spans="1:49" x14ac:dyDescent="0.25">
      <c r="A2731">
        <v>7</v>
      </c>
      <c r="B2731" t="s">
        <v>229</v>
      </c>
      <c r="C2731" t="s">
        <v>201</v>
      </c>
      <c r="D2731">
        <v>6.6529999999999996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0.4502430555555556</v>
      </c>
      <c r="N2731">
        <v>0.2104307</v>
      </c>
      <c r="O2731">
        <v>6.2249999999999996</v>
      </c>
      <c r="Q2731" s="18">
        <v>0.37814814814814812</v>
      </c>
      <c r="R2731">
        <v>0.13149849999999999</v>
      </c>
      <c r="S2731" s="74">
        <v>6.1859999999999999</v>
      </c>
      <c r="U2731" s="26">
        <v>0.50938657407407406</v>
      </c>
      <c r="V2731">
        <v>0.1008603</v>
      </c>
      <c r="W2731" s="1" t="s">
        <v>961</v>
      </c>
      <c r="AB2731" t="s">
        <v>85</v>
      </c>
      <c r="AC2731" t="s">
        <v>1211</v>
      </c>
      <c r="AF2731" t="s">
        <v>160</v>
      </c>
    </row>
    <row r="2732" spans="1:49" x14ac:dyDescent="0.25">
      <c r="A2732">
        <v>8</v>
      </c>
      <c r="B2732" t="s">
        <v>229</v>
      </c>
      <c r="C2732" t="s">
        <v>201</v>
      </c>
      <c r="D2732">
        <v>8.1709999999999994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0.45113425925925926</v>
      </c>
      <c r="N2732">
        <v>0.21447620000000001</v>
      </c>
      <c r="O2732">
        <v>7.6980000000000004</v>
      </c>
      <c r="Q2732" s="18">
        <v>0.37908564814814816</v>
      </c>
      <c r="R2732" s="19">
        <v>8.1080260000000001E-2</v>
      </c>
      <c r="S2732" s="74">
        <v>7.65</v>
      </c>
      <c r="U2732" s="26">
        <v>0.5102430555555556</v>
      </c>
      <c r="V2732">
        <v>0.1108548</v>
      </c>
      <c r="W2732" s="1" t="s">
        <v>961</v>
      </c>
      <c r="AB2732" t="s">
        <v>85</v>
      </c>
      <c r="AC2732" t="s">
        <v>1212</v>
      </c>
      <c r="AF2732" t="s">
        <v>338</v>
      </c>
    </row>
    <row r="2733" spans="1:49" x14ac:dyDescent="0.25">
      <c r="A2733">
        <v>9</v>
      </c>
      <c r="B2733" t="s">
        <v>229</v>
      </c>
      <c r="C2733" t="s">
        <v>201</v>
      </c>
      <c r="D2733">
        <v>4.7140000000000004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0.4521296296296296</v>
      </c>
      <c r="N2733">
        <v>0.78953070000000003</v>
      </c>
      <c r="O2733">
        <v>4.593</v>
      </c>
      <c r="Q2733" s="18">
        <v>0.37987268518518519</v>
      </c>
      <c r="R2733">
        <v>0.6680334</v>
      </c>
      <c r="W2733" s="1" t="s">
        <v>961</v>
      </c>
      <c r="AB2733" t="s">
        <v>84</v>
      </c>
      <c r="AC2733" t="s">
        <v>1213</v>
      </c>
    </row>
    <row r="2734" spans="1:49" x14ac:dyDescent="0.25">
      <c r="A2734">
        <v>10</v>
      </c>
      <c r="B2734" t="s">
        <v>229</v>
      </c>
      <c r="C2734" t="s">
        <v>201</v>
      </c>
      <c r="D2734">
        <v>4.7140000000000004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0.45309027777777783</v>
      </c>
      <c r="N2734">
        <v>0.1918734</v>
      </c>
      <c r="O2734">
        <v>10.71</v>
      </c>
      <c r="Q2734" s="18">
        <v>0.38096064814814817</v>
      </c>
      <c r="R2734">
        <v>0.153526</v>
      </c>
      <c r="W2734" s="1" t="s">
        <v>961</v>
      </c>
      <c r="AB2734" t="s">
        <v>84</v>
      </c>
      <c r="AC2734" t="s">
        <v>1214</v>
      </c>
    </row>
    <row r="2735" spans="1:49" x14ac:dyDescent="0.25">
      <c r="A2735">
        <v>11</v>
      </c>
      <c r="B2735" t="s">
        <v>229</v>
      </c>
      <c r="C2735" t="s">
        <v>201</v>
      </c>
      <c r="D2735">
        <v>6.2240000000000002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0.4539583333333333</v>
      </c>
      <c r="N2735">
        <v>0.19770370000000001</v>
      </c>
      <c r="O2735">
        <v>6.1769999999999996</v>
      </c>
      <c r="Q2735" s="18">
        <v>0.38182870370370375</v>
      </c>
      <c r="R2735">
        <v>0.1256371</v>
      </c>
      <c r="W2735" s="1" t="s">
        <v>961</v>
      </c>
      <c r="AB2735" t="s">
        <v>84</v>
      </c>
      <c r="AC2735" t="s">
        <v>1215</v>
      </c>
    </row>
    <row r="2736" spans="1:49" x14ac:dyDescent="0.25">
      <c r="A2736">
        <v>12</v>
      </c>
      <c r="B2736" t="s">
        <v>229</v>
      </c>
      <c r="C2736" t="s">
        <v>201</v>
      </c>
      <c r="D2736">
        <v>4.2300000000000004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0.45497685185185183</v>
      </c>
      <c r="N2736">
        <v>0.27232709999999999</v>
      </c>
      <c r="O2736">
        <v>3.992</v>
      </c>
      <c r="Q2736" s="18">
        <v>0.38273148148148151</v>
      </c>
      <c r="R2736">
        <v>0.10184699999999999</v>
      </c>
      <c r="W2736" s="1" t="s">
        <v>961</v>
      </c>
      <c r="X2736" s="8">
        <v>43535</v>
      </c>
      <c r="AB2736" t="s">
        <v>86</v>
      </c>
      <c r="AC2736" t="s">
        <v>1216</v>
      </c>
      <c r="AD2736" s="8">
        <v>43629</v>
      </c>
      <c r="AE2736" s="84">
        <f>AD2736-X2736</f>
        <v>94</v>
      </c>
      <c r="AF2736" t="s">
        <v>238</v>
      </c>
      <c r="AG2736" t="s">
        <v>593</v>
      </c>
      <c r="AH2736" s="8">
        <v>43629</v>
      </c>
      <c r="AI2736">
        <v>18</v>
      </c>
      <c r="AJ2736">
        <v>1</v>
      </c>
      <c r="AK2736" s="53">
        <v>0.70486111111111116</v>
      </c>
    </row>
    <row r="2737" spans="1:49" x14ac:dyDescent="0.25">
      <c r="A2737">
        <v>13</v>
      </c>
      <c r="B2737" t="s">
        <v>229</v>
      </c>
      <c r="C2737" t="s">
        <v>201</v>
      </c>
      <c r="D2737">
        <v>8.3819999999999997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0.45582175925925927</v>
      </c>
      <c r="N2737">
        <v>0.14291799999999999</v>
      </c>
      <c r="O2737">
        <v>8.0359999999999996</v>
      </c>
      <c r="Q2737" s="18">
        <v>0.38353009259259258</v>
      </c>
      <c r="R2737" s="19">
        <v>8.4096829999999997E-2</v>
      </c>
      <c r="W2737" s="1" t="s">
        <v>961</v>
      </c>
      <c r="AB2737" t="s">
        <v>84</v>
      </c>
      <c r="AC2737" t="s">
        <v>1217</v>
      </c>
    </row>
    <row r="2738" spans="1:49" x14ac:dyDescent="0.25">
      <c r="A2738">
        <v>14</v>
      </c>
      <c r="B2738" t="s">
        <v>229</v>
      </c>
      <c r="C2738" t="s">
        <v>201</v>
      </c>
      <c r="D2738">
        <v>3.6019999999999999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0.45666666666666672</v>
      </c>
      <c r="N2738">
        <v>1.086265</v>
      </c>
      <c r="O2738">
        <v>3.3540000000000001</v>
      </c>
      <c r="Q2738" s="18">
        <v>0.38430555555555551</v>
      </c>
      <c r="R2738">
        <v>0.96277970000000002</v>
      </c>
      <c r="S2738" s="74">
        <v>3.0110000000000001</v>
      </c>
      <c r="U2738" s="26">
        <v>0.51111111111111118</v>
      </c>
      <c r="V2738">
        <v>1.5221629999999999</v>
      </c>
      <c r="W2738" s="1" t="s">
        <v>961</v>
      </c>
      <c r="AB2738" t="s">
        <v>85</v>
      </c>
      <c r="AC2738" t="s">
        <v>1218</v>
      </c>
      <c r="AD2738" s="8">
        <v>43391</v>
      </c>
      <c r="AE2738" s="84">
        <v>23</v>
      </c>
      <c r="AF2738" t="s">
        <v>176</v>
      </c>
      <c r="AG2738" t="s">
        <v>593</v>
      </c>
      <c r="AI2738">
        <v>23</v>
      </c>
      <c r="AJ2738">
        <v>2</v>
      </c>
      <c r="AK2738" s="53">
        <v>0.83333333333333337</v>
      </c>
      <c r="AL2738" s="8">
        <v>43397</v>
      </c>
      <c r="AM2738" s="53">
        <v>0.42708333333333331</v>
      </c>
      <c r="AV2738" s="8">
        <v>43397</v>
      </c>
      <c r="AW2738">
        <v>0</v>
      </c>
    </row>
    <row r="2739" spans="1:49" x14ac:dyDescent="0.25">
      <c r="A2739">
        <v>15</v>
      </c>
      <c r="B2739" t="s">
        <v>229</v>
      </c>
      <c r="C2739" t="s">
        <v>201</v>
      </c>
      <c r="D2739">
        <v>5.3150000000000004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0.45774305555555556</v>
      </c>
      <c r="N2739">
        <v>1.010858</v>
      </c>
      <c r="O2739">
        <v>5.093</v>
      </c>
      <c r="Q2739" s="18">
        <v>0.38532407407407404</v>
      </c>
      <c r="R2739">
        <v>0.82757409999999998</v>
      </c>
      <c r="S2739" s="74">
        <v>4.984</v>
      </c>
      <c r="U2739" s="26">
        <v>0.51218750000000002</v>
      </c>
      <c r="V2739">
        <v>0.73124650000000002</v>
      </c>
      <c r="W2739" s="1" t="s">
        <v>961</v>
      </c>
      <c r="AB2739" t="s">
        <v>85</v>
      </c>
      <c r="AC2739" t="s">
        <v>1219</v>
      </c>
      <c r="AD2739" s="8">
        <v>43400</v>
      </c>
      <c r="AE2739" s="84">
        <v>32</v>
      </c>
      <c r="AF2739" t="s">
        <v>301</v>
      </c>
      <c r="AG2739" t="s">
        <v>956</v>
      </c>
      <c r="AH2739" s="8">
        <v>43400</v>
      </c>
      <c r="AI2739">
        <v>11</v>
      </c>
      <c r="AJ2739">
        <v>1</v>
      </c>
      <c r="AK2739" s="53">
        <v>0.74652777777777779</v>
      </c>
      <c r="AL2739" s="8">
        <v>43408</v>
      </c>
      <c r="AM2739" s="53">
        <v>0.85416666666666663</v>
      </c>
      <c r="AO2739">
        <v>3</v>
      </c>
      <c r="AP2739">
        <v>29</v>
      </c>
      <c r="AQ2739" s="8">
        <v>43408</v>
      </c>
      <c r="AR2739" s="53">
        <v>0.85416666666666663</v>
      </c>
      <c r="AS2739" s="8">
        <v>43443</v>
      </c>
      <c r="AT2739" s="53">
        <v>0.83333333333333337</v>
      </c>
      <c r="AV2739" s="8">
        <v>43443</v>
      </c>
      <c r="AW2739">
        <v>0</v>
      </c>
    </row>
    <row r="2740" spans="1:49" x14ac:dyDescent="0.25">
      <c r="A2740">
        <v>16</v>
      </c>
      <c r="B2740" t="s">
        <v>229</v>
      </c>
      <c r="C2740" t="s">
        <v>201</v>
      </c>
      <c r="D2740">
        <v>8.6839999999999993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0.45877314814814812</v>
      </c>
      <c r="N2740">
        <v>0.1793208</v>
      </c>
      <c r="O2740">
        <v>8.2140000000000004</v>
      </c>
      <c r="Q2740" s="18">
        <v>0.38633101851851853</v>
      </c>
      <c r="R2740">
        <v>0.20362369999999999</v>
      </c>
      <c r="W2740" s="1" t="s">
        <v>961</v>
      </c>
      <c r="AB2740" t="s">
        <v>84</v>
      </c>
      <c r="AC2740" t="s">
        <v>1220</v>
      </c>
    </row>
    <row r="2741" spans="1:49" x14ac:dyDescent="0.25">
      <c r="A2741">
        <v>17</v>
      </c>
      <c r="B2741" t="s">
        <v>229</v>
      </c>
      <c r="C2741" t="s">
        <v>201</v>
      </c>
      <c r="D2741">
        <v>5.069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0.45967592592592593</v>
      </c>
      <c r="N2741" s="19">
        <v>9.4352980000000003E-2</v>
      </c>
      <c r="O2741">
        <v>4.9790000000000001</v>
      </c>
      <c r="Q2741" s="18">
        <v>0.38722222222222219</v>
      </c>
      <c r="R2741" s="19">
        <v>4.0621940000000002E-2</v>
      </c>
      <c r="S2741" s="74">
        <v>4.9550000000000001</v>
      </c>
      <c r="U2741" s="26">
        <v>0.51318287037037036</v>
      </c>
      <c r="V2741" s="19">
        <v>3.4620079999999998E-2</v>
      </c>
      <c r="W2741" s="1" t="s">
        <v>961</v>
      </c>
      <c r="AB2741" t="s">
        <v>85</v>
      </c>
      <c r="AC2741" t="s">
        <v>1221</v>
      </c>
      <c r="AF2741" t="s">
        <v>244</v>
      </c>
    </row>
    <row r="2742" spans="1:49" x14ac:dyDescent="0.25">
      <c r="A2742">
        <v>18</v>
      </c>
      <c r="B2742" t="s">
        <v>229</v>
      </c>
      <c r="C2742" t="s">
        <v>201</v>
      </c>
      <c r="D2742">
        <v>7.835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0.46067129629629627</v>
      </c>
      <c r="N2742">
        <v>1.0562800000000001</v>
      </c>
      <c r="O2742">
        <v>7.407</v>
      </c>
      <c r="Q2742" s="18">
        <v>0.3880439814814815</v>
      </c>
      <c r="R2742">
        <v>0.1335547</v>
      </c>
      <c r="W2742" s="1" t="s">
        <v>961</v>
      </c>
      <c r="AB2742" t="s">
        <v>86</v>
      </c>
      <c r="AC2742" t="s">
        <v>1222</v>
      </c>
      <c r="AF2742" t="s">
        <v>139</v>
      </c>
    </row>
    <row r="2743" spans="1:49" x14ac:dyDescent="0.25">
      <c r="A2743">
        <v>19</v>
      </c>
      <c r="B2743" t="s">
        <v>229</v>
      </c>
      <c r="C2743" t="s">
        <v>201</v>
      </c>
      <c r="D2743">
        <v>9.8230000000000004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0.46180555555555558</v>
      </c>
      <c r="N2743">
        <v>0.1918887</v>
      </c>
      <c r="O2743">
        <v>9.6829999999999998</v>
      </c>
      <c r="Q2743" s="18">
        <v>0.38902777777777775</v>
      </c>
      <c r="R2743">
        <v>0.10487489999999999</v>
      </c>
      <c r="W2743" s="1" t="s">
        <v>961</v>
      </c>
      <c r="AB2743" t="s">
        <v>86</v>
      </c>
      <c r="AC2743" t="s">
        <v>1223</v>
      </c>
      <c r="AF2743" t="s">
        <v>287</v>
      </c>
    </row>
    <row r="2744" spans="1:49" x14ac:dyDescent="0.25">
      <c r="A2744">
        <v>20</v>
      </c>
      <c r="B2744" t="s">
        <v>229</v>
      </c>
      <c r="C2744" t="s">
        <v>201</v>
      </c>
      <c r="D2744">
        <v>6.1310000000000002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0.46282407407407411</v>
      </c>
      <c r="N2744">
        <v>0.1361193</v>
      </c>
      <c r="O2744">
        <v>5.9320000000000004</v>
      </c>
      <c r="Q2744" s="18">
        <v>0.38994212962962965</v>
      </c>
      <c r="R2744" s="19">
        <v>7.0269059999999994E-2</v>
      </c>
      <c r="W2744" s="1" t="s">
        <v>961</v>
      </c>
      <c r="AB2744" t="s">
        <v>84</v>
      </c>
      <c r="AC2744" t="s">
        <v>1224</v>
      </c>
    </row>
    <row r="2745" spans="1:49" x14ac:dyDescent="0.25">
      <c r="A2745">
        <v>21</v>
      </c>
      <c r="B2745" t="s">
        <v>229</v>
      </c>
      <c r="C2745" t="s">
        <v>201</v>
      </c>
      <c r="D2745">
        <v>10.151999999999999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0.4637384259259259</v>
      </c>
      <c r="N2745">
        <v>0.16573769999999999</v>
      </c>
      <c r="O2745">
        <v>9.9429999999999996</v>
      </c>
      <c r="Q2745" s="18">
        <v>0.39078703703703704</v>
      </c>
      <c r="R2745">
        <v>0.1258001</v>
      </c>
      <c r="S2745" s="74">
        <v>9.8960000000000008</v>
      </c>
      <c r="U2745" s="26">
        <v>0.51408564814814817</v>
      </c>
      <c r="V2745" s="19">
        <v>8.1085850000000001E-2</v>
      </c>
      <c r="W2745" s="1" t="s">
        <v>961</v>
      </c>
      <c r="AB2745" t="s">
        <v>85</v>
      </c>
      <c r="AC2745" t="s">
        <v>1225</v>
      </c>
      <c r="AF2745" t="s">
        <v>141</v>
      </c>
    </row>
    <row r="2746" spans="1:49" x14ac:dyDescent="0.25">
      <c r="A2746">
        <v>22</v>
      </c>
      <c r="B2746" t="s">
        <v>229</v>
      </c>
      <c r="C2746" t="s">
        <v>201</v>
      </c>
      <c r="D2746">
        <v>8.0030000000000001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0.46467592592592594</v>
      </c>
      <c r="N2746">
        <v>0.1214615</v>
      </c>
      <c r="O2746">
        <v>7.6760000000000002</v>
      </c>
      <c r="Q2746" s="18">
        <v>0.39171296296296299</v>
      </c>
      <c r="R2746" s="19">
        <v>9.6916359999999993E-2</v>
      </c>
      <c r="W2746" s="1" t="s">
        <v>961</v>
      </c>
      <c r="AB2746" t="s">
        <v>84</v>
      </c>
      <c r="AC2746" t="s">
        <v>1226</v>
      </c>
    </row>
    <row r="2747" spans="1:49" x14ac:dyDescent="0.25">
      <c r="A2747">
        <v>23</v>
      </c>
      <c r="B2747" t="s">
        <v>229</v>
      </c>
      <c r="C2747" t="s">
        <v>201</v>
      </c>
      <c r="D2747">
        <v>6.6970000000000001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0.46559027777777778</v>
      </c>
      <c r="N2747">
        <v>0.44514700000000001</v>
      </c>
      <c r="O2747">
        <v>3.7770000000000001</v>
      </c>
      <c r="Q2747" s="18">
        <v>0.39268518518518519</v>
      </c>
      <c r="R2747">
        <v>0.2360199</v>
      </c>
      <c r="S2747" s="74">
        <v>2.79</v>
      </c>
      <c r="U2747" s="26">
        <v>0.51491898148148152</v>
      </c>
      <c r="V2747" s="19">
        <v>1.3033060000000001E-2</v>
      </c>
      <c r="W2747" s="1" t="s">
        <v>961</v>
      </c>
      <c r="AB2747" t="s">
        <v>85</v>
      </c>
      <c r="AC2747" t="s">
        <v>1227</v>
      </c>
      <c r="AF2747" t="s">
        <v>151</v>
      </c>
    </row>
    <row r="2748" spans="1:49" x14ac:dyDescent="0.25">
      <c r="A2748">
        <v>24</v>
      </c>
      <c r="B2748" t="s">
        <v>229</v>
      </c>
      <c r="C2748" t="s">
        <v>201</v>
      </c>
      <c r="D2748">
        <v>6.8220000000000001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0.46684027777777781</v>
      </c>
      <c r="N2748">
        <v>0.1427592</v>
      </c>
      <c r="O2748">
        <v>6.508</v>
      </c>
      <c r="Q2748" s="18">
        <v>0.39369212962962963</v>
      </c>
      <c r="R2748" s="19">
        <v>5.4880709999999999E-2</v>
      </c>
      <c r="S2748" s="74">
        <v>6.4649999999999999</v>
      </c>
      <c r="U2748" s="26">
        <v>0.516087962962963</v>
      </c>
      <c r="V2748" s="19">
        <v>5.067091E-2</v>
      </c>
      <c r="W2748" s="1" t="s">
        <v>961</v>
      </c>
      <c r="AB2748" t="s">
        <v>85</v>
      </c>
      <c r="AC2748" t="s">
        <v>1228</v>
      </c>
      <c r="AF2748" t="s">
        <v>371</v>
      </c>
    </row>
    <row r="2749" spans="1:49" x14ac:dyDescent="0.25">
      <c r="A2749">
        <v>25</v>
      </c>
      <c r="B2749" t="s">
        <v>229</v>
      </c>
      <c r="C2749" t="s">
        <v>201</v>
      </c>
      <c r="D2749">
        <v>9.7859999999999996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0.46778935185185189</v>
      </c>
      <c r="N2749">
        <v>0.2247904</v>
      </c>
      <c r="O2749">
        <v>9.4120000000000008</v>
      </c>
      <c r="Q2749" s="18">
        <v>0.39473379629629629</v>
      </c>
      <c r="R2749">
        <v>0.1270503</v>
      </c>
      <c r="S2749" s="74">
        <v>9.4019999999999992</v>
      </c>
      <c r="U2749" s="26">
        <v>0.51707175925925919</v>
      </c>
      <c r="V2749" s="19">
        <v>7.612476E-2</v>
      </c>
      <c r="W2749" s="1" t="s">
        <v>961</v>
      </c>
      <c r="X2749" s="8">
        <v>43535</v>
      </c>
      <c r="AB2749" t="s">
        <v>85</v>
      </c>
      <c r="AC2749" t="s">
        <v>1229</v>
      </c>
      <c r="AD2749" s="8">
        <v>43595</v>
      </c>
      <c r="AE2749" s="84">
        <f>AD2749-X2749</f>
        <v>60</v>
      </c>
      <c r="AF2749" t="s">
        <v>145</v>
      </c>
      <c r="AG2749" t="s">
        <v>956</v>
      </c>
      <c r="AH2749" s="8">
        <v>43595</v>
      </c>
      <c r="AI2749">
        <v>3</v>
      </c>
      <c r="AJ2749">
        <v>1</v>
      </c>
      <c r="AK2749" s="53">
        <v>0.41180555555555554</v>
      </c>
      <c r="AL2749" s="8">
        <v>43598</v>
      </c>
      <c r="AM2749" s="53">
        <v>0.68055555555555547</v>
      </c>
      <c r="AV2749" s="8">
        <v>43598</v>
      </c>
      <c r="AW2749">
        <v>0</v>
      </c>
    </row>
    <row r="2750" spans="1:49" x14ac:dyDescent="0.25">
      <c r="A2750">
        <v>26</v>
      </c>
      <c r="B2750" t="s">
        <v>229</v>
      </c>
      <c r="C2750" t="s">
        <v>201</v>
      </c>
      <c r="D2750">
        <v>7.5179999999999998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0.46876157407407404</v>
      </c>
      <c r="N2750">
        <v>0.1584293</v>
      </c>
      <c r="O2750">
        <v>7.3440000000000003</v>
      </c>
      <c r="Q2750" s="18">
        <v>0.39574074074074073</v>
      </c>
      <c r="R2750">
        <v>0.14661179999999999</v>
      </c>
      <c r="W2750" s="1" t="s">
        <v>961</v>
      </c>
      <c r="AB2750" t="s">
        <v>84</v>
      </c>
      <c r="AC2750" t="s">
        <v>1230</v>
      </c>
    </row>
    <row r="2751" spans="1:49" x14ac:dyDescent="0.25">
      <c r="A2751">
        <v>27</v>
      </c>
      <c r="B2751" t="s">
        <v>229</v>
      </c>
      <c r="C2751" t="s">
        <v>201</v>
      </c>
      <c r="D2751">
        <v>10.137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0.46991898148148148</v>
      </c>
      <c r="N2751">
        <v>0.21795110000000001</v>
      </c>
      <c r="O2751">
        <v>9.9920000000000009</v>
      </c>
      <c r="Q2751" s="18">
        <v>0.39671296296296293</v>
      </c>
      <c r="R2751" s="19">
        <v>9.0679940000000001E-2</v>
      </c>
      <c r="S2751" s="74">
        <v>9.9250000000000007</v>
      </c>
      <c r="U2751" s="26">
        <v>0.51782407407407405</v>
      </c>
      <c r="V2751" s="19">
        <v>6.6251019999999994E-2</v>
      </c>
      <c r="W2751" s="1" t="s">
        <v>961</v>
      </c>
      <c r="AB2751" t="s">
        <v>85</v>
      </c>
      <c r="AC2751" t="s">
        <v>1231</v>
      </c>
      <c r="AF2751" t="s">
        <v>287</v>
      </c>
    </row>
    <row r="2752" spans="1:49" x14ac:dyDescent="0.25">
      <c r="A2752">
        <v>28</v>
      </c>
      <c r="B2752" t="s">
        <v>229</v>
      </c>
      <c r="C2752" t="s">
        <v>201</v>
      </c>
      <c r="D2752">
        <v>7.8550000000000004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0.47084490740740742</v>
      </c>
      <c r="N2752">
        <v>1.558074</v>
      </c>
      <c r="O2752">
        <v>7.54</v>
      </c>
      <c r="Q2752" s="18">
        <v>0.39767361111111116</v>
      </c>
      <c r="R2752">
        <v>1.2541469999999999</v>
      </c>
      <c r="W2752" s="1" t="s">
        <v>961</v>
      </c>
      <c r="X2752" s="8">
        <v>43535</v>
      </c>
      <c r="AB2752" t="s">
        <v>86</v>
      </c>
      <c r="AC2752" t="s">
        <v>1232</v>
      </c>
      <c r="AD2752" s="8">
        <v>43616</v>
      </c>
      <c r="AE2752" s="84">
        <v>81</v>
      </c>
      <c r="AF2752" t="s">
        <v>237</v>
      </c>
      <c r="AG2752" t="s">
        <v>956</v>
      </c>
      <c r="AH2752" s="8">
        <v>43616</v>
      </c>
      <c r="AI2752">
        <v>18</v>
      </c>
      <c r="AJ2752">
        <v>1</v>
      </c>
      <c r="AK2752" s="53">
        <v>0.78819444444444453</v>
      </c>
      <c r="AL2752" s="8">
        <v>43626</v>
      </c>
      <c r="AM2752" s="53">
        <v>0.83333333333333337</v>
      </c>
      <c r="AO2752">
        <v>7</v>
      </c>
      <c r="AP2752">
        <v>8</v>
      </c>
      <c r="AQ2752" s="8">
        <v>43626</v>
      </c>
      <c r="AR2752" s="53">
        <v>0.83333333333333337</v>
      </c>
    </row>
    <row r="2753" spans="1:49" x14ac:dyDescent="0.25">
      <c r="A2753">
        <v>29</v>
      </c>
      <c r="B2753" t="s">
        <v>229</v>
      </c>
      <c r="C2753" t="s">
        <v>201</v>
      </c>
      <c r="D2753">
        <v>8.5180000000000007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0.47197916666666667</v>
      </c>
      <c r="N2753">
        <v>0.15877459999999999</v>
      </c>
      <c r="O2753">
        <v>8.0960000000000001</v>
      </c>
      <c r="Q2753" s="18">
        <v>0.39872685185185186</v>
      </c>
      <c r="R2753" s="19">
        <v>7.0991330000000005E-2</v>
      </c>
      <c r="W2753" s="1" t="s">
        <v>961</v>
      </c>
      <c r="AB2753" t="s">
        <v>84</v>
      </c>
      <c r="AC2753" t="s">
        <v>1233</v>
      </c>
    </row>
    <row r="2754" spans="1:49" x14ac:dyDescent="0.25">
      <c r="A2754">
        <v>30</v>
      </c>
      <c r="B2754" t="s">
        <v>229</v>
      </c>
      <c r="C2754" t="s">
        <v>201</v>
      </c>
      <c r="D2754">
        <v>9.9719999999999995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0.47311342592592592</v>
      </c>
      <c r="N2754">
        <v>0.1994271</v>
      </c>
      <c r="O2754">
        <v>9.6300000000000008</v>
      </c>
      <c r="Q2754" s="18">
        <v>0.39950231481481485</v>
      </c>
      <c r="R2754">
        <v>0.1069777</v>
      </c>
      <c r="W2754" s="1" t="s">
        <v>961</v>
      </c>
      <c r="X2754" s="8">
        <v>43535</v>
      </c>
      <c r="AB2754" t="s">
        <v>86</v>
      </c>
      <c r="AC2754" t="s">
        <v>1234</v>
      </c>
      <c r="AD2754" s="8">
        <v>43615</v>
      </c>
      <c r="AE2754" s="84">
        <v>80</v>
      </c>
      <c r="AF2754" t="s">
        <v>133</v>
      </c>
      <c r="AG2754" t="s">
        <v>956</v>
      </c>
      <c r="AH2754" s="8">
        <v>43615</v>
      </c>
      <c r="AI2754">
        <v>1</v>
      </c>
      <c r="AJ2754">
        <v>2</v>
      </c>
      <c r="AK2754" s="53">
        <v>0.72569444444444453</v>
      </c>
      <c r="AL2754" s="8">
        <v>43626</v>
      </c>
      <c r="AM2754" s="53">
        <v>0.83333333333333337</v>
      </c>
      <c r="AO2754">
        <v>7</v>
      </c>
      <c r="AP2754">
        <v>13</v>
      </c>
      <c r="AQ2754" s="8">
        <v>43626</v>
      </c>
      <c r="AR2754" s="53">
        <v>0.83333333333333337</v>
      </c>
    </row>
    <row r="2755" spans="1:49" x14ac:dyDescent="0.25">
      <c r="A2755">
        <v>31</v>
      </c>
      <c r="B2755" t="s">
        <v>229</v>
      </c>
      <c r="C2755" t="s">
        <v>201</v>
      </c>
      <c r="D2755">
        <v>8.2840000000000007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6262</v>
      </c>
      <c r="M2755" s="18">
        <v>0.47424768518518517</v>
      </c>
      <c r="N2755">
        <v>1.394379</v>
      </c>
      <c r="O2755">
        <v>7.8150000000000004</v>
      </c>
      <c r="Q2755" s="18">
        <v>0.40034722222222219</v>
      </c>
      <c r="R2755">
        <v>1.151165</v>
      </c>
      <c r="W2755" s="1" t="s">
        <v>961</v>
      </c>
      <c r="AB2755" t="s">
        <v>84</v>
      </c>
      <c r="AC2755" t="s">
        <v>1235</v>
      </c>
    </row>
    <row r="2756" spans="1:49" x14ac:dyDescent="0.25">
      <c r="A2756">
        <v>32</v>
      </c>
      <c r="B2756" t="s">
        <v>229</v>
      </c>
      <c r="C2756" t="s">
        <v>201</v>
      </c>
      <c r="D2756">
        <v>6.0730000000000004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6262</v>
      </c>
      <c r="M2756" s="18">
        <v>0.47543981481481484</v>
      </c>
      <c r="N2756" s="19">
        <v>9.2599329999999994E-2</v>
      </c>
      <c r="O2756">
        <v>5.9139999999999997</v>
      </c>
      <c r="Q2756" s="18">
        <v>0.40144675925925927</v>
      </c>
      <c r="R2756" s="19">
        <v>4.4711359999999999E-2</v>
      </c>
      <c r="W2756" s="1" t="s">
        <v>961</v>
      </c>
      <c r="AB2756" t="s">
        <v>84</v>
      </c>
      <c r="AC2756" t="s">
        <v>1236</v>
      </c>
    </row>
    <row r="2757" spans="1:49" x14ac:dyDescent="0.25">
      <c r="A2757">
        <v>33</v>
      </c>
      <c r="B2757" t="s">
        <v>229</v>
      </c>
      <c r="C2757" t="s">
        <v>201</v>
      </c>
      <c r="D2757">
        <v>6.9349999999999996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6262</v>
      </c>
      <c r="M2757" s="18">
        <v>0.47675925925925927</v>
      </c>
      <c r="N2757" s="19">
        <v>9.0052950000000007E-2</v>
      </c>
      <c r="O2757">
        <v>6.8869999999999996</v>
      </c>
      <c r="Q2757" s="18">
        <v>0.40233796296296293</v>
      </c>
      <c r="R2757" s="19">
        <v>7.5201530000000003E-2</v>
      </c>
      <c r="W2757" s="1" t="s">
        <v>961</v>
      </c>
      <c r="X2757" s="8">
        <v>43535</v>
      </c>
      <c r="AB2757" t="s">
        <v>86</v>
      </c>
      <c r="AC2757" t="s">
        <v>1237</v>
      </c>
      <c r="AD2757" s="8">
        <v>43615</v>
      </c>
      <c r="AE2757" s="84">
        <v>80</v>
      </c>
      <c r="AF2757" t="s">
        <v>134</v>
      </c>
      <c r="AG2757" t="s">
        <v>956</v>
      </c>
      <c r="AH2757" s="8">
        <v>43615</v>
      </c>
      <c r="AI2757">
        <v>7</v>
      </c>
      <c r="AJ2757">
        <v>1</v>
      </c>
      <c r="AK2757" s="53">
        <v>0.72569444444444453</v>
      </c>
      <c r="AL2757" s="8">
        <v>43626</v>
      </c>
      <c r="AM2757" s="53">
        <v>0.83333333333333337</v>
      </c>
      <c r="AO2757">
        <v>3</v>
      </c>
      <c r="AP2757">
        <v>8</v>
      </c>
      <c r="AQ2757" s="8">
        <v>43626</v>
      </c>
      <c r="AR2757" s="53">
        <v>0.83333333333333337</v>
      </c>
    </row>
    <row r="2758" spans="1:49" x14ac:dyDescent="0.25">
      <c r="A2758">
        <v>34</v>
      </c>
      <c r="B2758" t="s">
        <v>229</v>
      </c>
      <c r="C2758" t="s">
        <v>201</v>
      </c>
      <c r="D2758">
        <v>9.9359999999999999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6262</v>
      </c>
      <c r="M2758" s="18">
        <v>0.47791666666666671</v>
      </c>
      <c r="N2758">
        <v>0.18621070000000001</v>
      </c>
      <c r="O2758">
        <v>9.7949999999999999</v>
      </c>
      <c r="Q2758" s="18">
        <v>0.40325231481481483</v>
      </c>
      <c r="R2758">
        <v>0.1204284</v>
      </c>
      <c r="W2758" s="1" t="s">
        <v>961</v>
      </c>
      <c r="X2758" s="8">
        <v>43535</v>
      </c>
      <c r="AB2758" t="s">
        <v>86</v>
      </c>
      <c r="AC2758" t="s">
        <v>1238</v>
      </c>
      <c r="AD2758" s="8">
        <v>43613</v>
      </c>
      <c r="AE2758" s="84">
        <v>78</v>
      </c>
      <c r="AF2758" t="s">
        <v>371</v>
      </c>
      <c r="AG2758" t="s">
        <v>956</v>
      </c>
    </row>
    <row r="2759" spans="1:49" x14ac:dyDescent="0.25">
      <c r="A2759">
        <v>35</v>
      </c>
      <c r="B2759" t="s">
        <v>229</v>
      </c>
      <c r="C2759" t="s">
        <v>201</v>
      </c>
      <c r="D2759">
        <v>10.661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6262</v>
      </c>
      <c r="M2759" s="18">
        <v>0.47885416666666664</v>
      </c>
      <c r="N2759">
        <v>0.19612589999999999</v>
      </c>
      <c r="O2759">
        <v>10.531000000000001</v>
      </c>
      <c r="Q2759" s="18">
        <v>0.40418981481481481</v>
      </c>
      <c r="R2759">
        <v>0.16397680000000001</v>
      </c>
      <c r="S2759" s="74">
        <v>10.458</v>
      </c>
      <c r="U2759" s="26">
        <v>0.51881944444444439</v>
      </c>
      <c r="V2759">
        <v>0.1195026</v>
      </c>
      <c r="W2759" s="1" t="s">
        <v>961</v>
      </c>
      <c r="AB2759" t="s">
        <v>85</v>
      </c>
      <c r="AC2759" t="s">
        <v>1239</v>
      </c>
      <c r="AF2759" t="s">
        <v>284</v>
      </c>
    </row>
    <row r="2760" spans="1:49" x14ac:dyDescent="0.25">
      <c r="A2760">
        <v>36</v>
      </c>
      <c r="B2760" t="s">
        <v>229</v>
      </c>
      <c r="C2760" t="s">
        <v>201</v>
      </c>
      <c r="D2760">
        <v>2.3159999999999998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6262</v>
      </c>
      <c r="M2760" s="18">
        <v>0.47964120370370367</v>
      </c>
      <c r="N2760">
        <v>0.66317700000000002</v>
      </c>
      <c r="O2760">
        <v>2.1469999999999998</v>
      </c>
      <c r="Q2760" s="18">
        <v>0.40521990740740743</v>
      </c>
      <c r="R2760">
        <v>0.63366440000000002</v>
      </c>
      <c r="W2760" s="1" t="s">
        <v>961</v>
      </c>
      <c r="AB2760" t="s">
        <v>84</v>
      </c>
      <c r="AC2760" t="s">
        <v>1240</v>
      </c>
    </row>
    <row r="2761" spans="1:49" x14ac:dyDescent="0.25">
      <c r="A2761">
        <v>37</v>
      </c>
      <c r="B2761" t="s">
        <v>229</v>
      </c>
      <c r="C2761" t="s">
        <v>201</v>
      </c>
      <c r="D2761">
        <v>10.102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6262</v>
      </c>
      <c r="M2761" s="18">
        <v>0.48067129629629629</v>
      </c>
      <c r="N2761">
        <v>0.2157847</v>
      </c>
      <c r="O2761">
        <v>9.8919999999999995</v>
      </c>
      <c r="Q2761" s="18">
        <v>0.40619212962962964</v>
      </c>
      <c r="R2761">
        <v>0.1067751</v>
      </c>
      <c r="W2761" s="1" t="s">
        <v>961</v>
      </c>
      <c r="X2761" s="8">
        <v>43535</v>
      </c>
      <c r="AB2761" t="s">
        <v>86</v>
      </c>
      <c r="AC2761" t="s">
        <v>1241</v>
      </c>
      <c r="AD2761" s="8">
        <v>43607</v>
      </c>
      <c r="AE2761" s="84">
        <v>72</v>
      </c>
      <c r="AF2761" t="s">
        <v>242</v>
      </c>
      <c r="AG2761" t="s">
        <v>956</v>
      </c>
      <c r="AH2761" s="8">
        <v>43607</v>
      </c>
      <c r="AI2761">
        <v>17</v>
      </c>
      <c r="AJ2761">
        <v>1</v>
      </c>
      <c r="AK2761" s="53">
        <v>0.83680555555555547</v>
      </c>
      <c r="AL2761" s="8">
        <v>43619</v>
      </c>
      <c r="AM2761" s="53">
        <v>0.84027777777777779</v>
      </c>
      <c r="AO2761">
        <v>6</v>
      </c>
      <c r="AP2761">
        <v>5</v>
      </c>
      <c r="AQ2761" s="8">
        <v>43619</v>
      </c>
      <c r="AR2761" s="53">
        <v>0.84027777777777779</v>
      </c>
    </row>
    <row r="2762" spans="1:49" x14ac:dyDescent="0.25">
      <c r="A2762">
        <v>38</v>
      </c>
      <c r="B2762" t="s">
        <v>229</v>
      </c>
      <c r="C2762" t="s">
        <v>201</v>
      </c>
      <c r="D2762">
        <v>9.2579999999999991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6262</v>
      </c>
      <c r="M2762" s="18">
        <v>0.48151620370370374</v>
      </c>
      <c r="N2762">
        <v>0.18120269999999999</v>
      </c>
      <c r="O2762">
        <v>9.1370000000000005</v>
      </c>
      <c r="Q2762" s="18">
        <v>0.40719907407407407</v>
      </c>
      <c r="R2762" s="19">
        <v>9.5659960000000002E-2</v>
      </c>
      <c r="W2762" s="1" t="s">
        <v>961</v>
      </c>
      <c r="X2762" s="8">
        <v>43535</v>
      </c>
      <c r="AB2762" t="s">
        <v>86</v>
      </c>
      <c r="AC2762" t="s">
        <v>1242</v>
      </c>
      <c r="AD2762" s="8">
        <v>43624</v>
      </c>
      <c r="AE2762" s="84">
        <f>AD2762-X2762</f>
        <v>89</v>
      </c>
      <c r="AF2762" t="s">
        <v>125</v>
      </c>
      <c r="AG2762" t="s">
        <v>956</v>
      </c>
      <c r="AH2762" s="8">
        <v>43624</v>
      </c>
      <c r="AI2762">
        <v>2</v>
      </c>
      <c r="AJ2762">
        <v>2</v>
      </c>
      <c r="AK2762" s="53">
        <v>0.66319444444444442</v>
      </c>
      <c r="AL2762" s="8">
        <v>43633</v>
      </c>
      <c r="AM2762" s="53">
        <v>0.84722222222222221</v>
      </c>
      <c r="AO2762">
        <v>3</v>
      </c>
      <c r="AP2762">
        <v>28</v>
      </c>
      <c r="AQ2762" s="8">
        <v>43633</v>
      </c>
      <c r="AR2762" s="53">
        <v>0.84722222222222221</v>
      </c>
    </row>
    <row r="2763" spans="1:49" x14ac:dyDescent="0.25">
      <c r="A2763">
        <v>39</v>
      </c>
      <c r="B2763" t="s">
        <v>229</v>
      </c>
      <c r="C2763" t="s">
        <v>201</v>
      </c>
      <c r="D2763">
        <v>3.294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6262</v>
      </c>
      <c r="M2763" s="18">
        <v>0.48236111111111107</v>
      </c>
      <c r="N2763">
        <v>8.4970400000000001E-2</v>
      </c>
      <c r="O2763">
        <v>3.26</v>
      </c>
      <c r="Q2763" s="18">
        <v>0.4079861111111111</v>
      </c>
      <c r="R2763" s="19">
        <v>5.7763929999999998E-2</v>
      </c>
      <c r="W2763" s="1" t="s">
        <v>961</v>
      </c>
      <c r="X2763" s="8">
        <v>43535</v>
      </c>
      <c r="AB2763" t="s">
        <v>86</v>
      </c>
      <c r="AC2763" t="s">
        <v>1243</v>
      </c>
      <c r="AD2763" s="8">
        <v>43603</v>
      </c>
      <c r="AE2763" s="84">
        <v>68</v>
      </c>
      <c r="AF2763" t="s">
        <v>292</v>
      </c>
      <c r="AG2763" t="s">
        <v>956</v>
      </c>
      <c r="AN2763" t="s">
        <v>1701</v>
      </c>
      <c r="AV2763" s="8">
        <v>43603</v>
      </c>
      <c r="AW2763">
        <v>0</v>
      </c>
    </row>
    <row r="2764" spans="1:49" x14ac:dyDescent="0.25">
      <c r="A2764">
        <v>40</v>
      </c>
      <c r="B2764" t="s">
        <v>229</v>
      </c>
      <c r="C2764" t="s">
        <v>201</v>
      </c>
      <c r="D2764">
        <v>11.872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6262</v>
      </c>
      <c r="M2764" s="18">
        <v>0.48319444444444443</v>
      </c>
      <c r="N2764">
        <v>0.20031389999999999</v>
      </c>
      <c r="O2764">
        <v>11.093</v>
      </c>
      <c r="Q2764" s="18">
        <v>0.40909722222222222</v>
      </c>
      <c r="R2764" s="19">
        <v>7.6452290000000006E-2</v>
      </c>
      <c r="S2764" s="74">
        <v>11.000999999999999</v>
      </c>
      <c r="U2764" s="26">
        <v>0.5198032407407408</v>
      </c>
      <c r="V2764" s="19">
        <v>8.6523290000000003E-2</v>
      </c>
      <c r="W2764" s="1" t="s">
        <v>961</v>
      </c>
      <c r="AB2764" t="s">
        <v>85</v>
      </c>
      <c r="AC2764" t="s">
        <v>1244</v>
      </c>
      <c r="AF2764" t="s">
        <v>133</v>
      </c>
    </row>
    <row r="2765" spans="1:49" x14ac:dyDescent="0.25">
      <c r="A2765">
        <v>41</v>
      </c>
      <c r="B2765" t="s">
        <v>229</v>
      </c>
      <c r="C2765" t="s">
        <v>201</v>
      </c>
      <c r="D2765">
        <v>8.4580000000000002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6262</v>
      </c>
      <c r="M2765" s="18">
        <v>0.4840740740740741</v>
      </c>
      <c r="N2765">
        <v>0.1244431</v>
      </c>
      <c r="O2765">
        <v>8.4090000000000007</v>
      </c>
      <c r="Q2765" s="18">
        <v>0.4099652777777778</v>
      </c>
      <c r="R2765">
        <v>0.13594999999999999</v>
      </c>
      <c r="W2765" s="1" t="s">
        <v>961</v>
      </c>
      <c r="AB2765" t="s">
        <v>84</v>
      </c>
      <c r="AC2765" t="s">
        <v>1245</v>
      </c>
    </row>
    <row r="2766" spans="1:49" x14ac:dyDescent="0.25">
      <c r="A2766">
        <v>42</v>
      </c>
      <c r="B2766" t="s">
        <v>229</v>
      </c>
      <c r="C2766" t="s">
        <v>201</v>
      </c>
      <c r="D2766">
        <v>9.14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6262</v>
      </c>
      <c r="M2766" s="18">
        <v>0.48511574074074071</v>
      </c>
      <c r="N2766">
        <v>1.2822929999999999</v>
      </c>
      <c r="O2766">
        <v>8.7029999999999994</v>
      </c>
      <c r="Q2766" s="18">
        <v>0.41091435185185188</v>
      </c>
      <c r="R2766">
        <v>1.044697</v>
      </c>
      <c r="W2766" s="1" t="s">
        <v>961</v>
      </c>
      <c r="AB2766" t="s">
        <v>84</v>
      </c>
      <c r="AC2766" t="s">
        <v>1246</v>
      </c>
    </row>
    <row r="2767" spans="1:49" x14ac:dyDescent="0.25">
      <c r="A2767">
        <v>43</v>
      </c>
      <c r="B2767" t="s">
        <v>229</v>
      </c>
      <c r="C2767" t="s">
        <v>201</v>
      </c>
      <c r="D2767">
        <v>8.6340000000000003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6262</v>
      </c>
      <c r="M2767" s="18">
        <v>0.48614583333333333</v>
      </c>
      <c r="N2767">
        <v>0.22543009999999999</v>
      </c>
      <c r="O2767">
        <v>8.5890000000000004</v>
      </c>
      <c r="Q2767" s="18">
        <v>0.4120138888888889</v>
      </c>
      <c r="R2767">
        <v>0.1667032</v>
      </c>
      <c r="W2767" s="1" t="s">
        <v>961</v>
      </c>
      <c r="X2767" s="8">
        <v>43535</v>
      </c>
      <c r="AB2767" t="s">
        <v>86</v>
      </c>
      <c r="AC2767" t="s">
        <v>1247</v>
      </c>
      <c r="AD2767" s="8">
        <v>43607</v>
      </c>
      <c r="AE2767" s="84">
        <v>72</v>
      </c>
      <c r="AF2767" t="s">
        <v>149</v>
      </c>
      <c r="AG2767" t="s">
        <v>956</v>
      </c>
      <c r="AH2767" s="8">
        <v>43615</v>
      </c>
      <c r="AI2767">
        <v>30</v>
      </c>
      <c r="AJ2767">
        <v>1</v>
      </c>
      <c r="AK2767" s="53">
        <v>0.72569444444444453</v>
      </c>
      <c r="AL2767" s="8">
        <v>43626</v>
      </c>
      <c r="AM2767" s="53">
        <v>0.83333333333333337</v>
      </c>
      <c r="AO2767">
        <v>7</v>
      </c>
      <c r="AP2767">
        <v>10</v>
      </c>
      <c r="AQ2767" s="8">
        <v>43626</v>
      </c>
      <c r="AR2767" s="53">
        <v>0.83333333333333337</v>
      </c>
    </row>
    <row r="2768" spans="1:49" x14ac:dyDescent="0.25">
      <c r="A2768">
        <v>44</v>
      </c>
      <c r="B2768" t="s">
        <v>229</v>
      </c>
      <c r="C2768" t="s">
        <v>201</v>
      </c>
      <c r="D2768">
        <v>5.0970000000000004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6262</v>
      </c>
      <c r="M2768" s="18">
        <v>0.48716435185185186</v>
      </c>
      <c r="N2768">
        <v>0.12590380000000001</v>
      </c>
      <c r="O2768">
        <v>5.0259999999999998</v>
      </c>
      <c r="Q2768" s="18">
        <v>0.4130092592592593</v>
      </c>
      <c r="R2768">
        <v>0.1021098</v>
      </c>
      <c r="S2768" s="74">
        <v>4.9560000000000004</v>
      </c>
      <c r="U2768" s="26">
        <v>0.52074074074074073</v>
      </c>
      <c r="V2768" s="19">
        <v>7.4920870000000001E-2</v>
      </c>
      <c r="W2768" s="1" t="s">
        <v>961</v>
      </c>
      <c r="AB2768" t="s">
        <v>85</v>
      </c>
      <c r="AC2768" t="s">
        <v>1248</v>
      </c>
      <c r="AF2768" t="s">
        <v>125</v>
      </c>
    </row>
    <row r="2769" spans="1:49" x14ac:dyDescent="0.25">
      <c r="A2769">
        <v>45</v>
      </c>
      <c r="B2769" t="s">
        <v>229</v>
      </c>
      <c r="C2769" t="s">
        <v>201</v>
      </c>
      <c r="D2769">
        <v>9.1180000000000003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6262</v>
      </c>
      <c r="M2769" s="18">
        <v>0.4883912037037037</v>
      </c>
      <c r="N2769">
        <v>0.19339219999999999</v>
      </c>
      <c r="O2769">
        <v>8.8780000000000001</v>
      </c>
      <c r="Q2769" s="18">
        <v>0.41408564814814813</v>
      </c>
      <c r="R2769">
        <v>0.16727500000000001</v>
      </c>
      <c r="S2769" s="74">
        <v>8.8339999999999996</v>
      </c>
      <c r="U2769" s="26">
        <v>0.52164351851851853</v>
      </c>
      <c r="V2769" s="19">
        <v>5.8960150000000003E-2</v>
      </c>
      <c r="W2769" s="1" t="s">
        <v>961</v>
      </c>
      <c r="AB2769" t="s">
        <v>85</v>
      </c>
      <c r="AC2769" t="s">
        <v>1249</v>
      </c>
      <c r="AF2769" t="s">
        <v>126</v>
      </c>
    </row>
    <row r="2770" spans="1:49" x14ac:dyDescent="0.25">
      <c r="A2770">
        <v>46</v>
      </c>
      <c r="B2770" t="s">
        <v>229</v>
      </c>
      <c r="C2770" t="s">
        <v>608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6262</v>
      </c>
      <c r="M2770" s="18">
        <v>0.48929398148148145</v>
      </c>
      <c r="N2770" s="19">
        <v>1.408532E-2</v>
      </c>
      <c r="Q2770" s="18">
        <v>0.41515046296296299</v>
      </c>
      <c r="R2770" s="19">
        <v>1.1655560000000001E-2</v>
      </c>
      <c r="U2770" s="26">
        <v>0.52252314814814815</v>
      </c>
      <c r="V2770" s="19">
        <v>1.2039050000000001E-2</v>
      </c>
      <c r="W2770" s="1" t="s">
        <v>961</v>
      </c>
    </row>
    <row r="2771" spans="1:49" x14ac:dyDescent="0.25">
      <c r="A2771">
        <v>47</v>
      </c>
      <c r="B2771" t="s">
        <v>229</v>
      </c>
      <c r="C2771" t="s">
        <v>608</v>
      </c>
      <c r="E2771" s="1" t="s">
        <v>1197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6262</v>
      </c>
      <c r="M2771" s="18">
        <v>0.49001157407407409</v>
      </c>
      <c r="N2771" s="19">
        <v>1.4576830000000001E-2</v>
      </c>
      <c r="P2771" s="53">
        <v>0.56458333333333333</v>
      </c>
      <c r="Q2771" s="18">
        <v>0.41597222222222219</v>
      </c>
      <c r="R2771" s="19">
        <v>1.0976110000000001E-2</v>
      </c>
      <c r="T2771" s="53">
        <v>0.80208333333333337</v>
      </c>
      <c r="U2771" s="26">
        <v>0.52331018518518524</v>
      </c>
      <c r="V2771" s="19">
        <v>1.2588739999999999E-2</v>
      </c>
      <c r="W2771" s="1" t="s">
        <v>961</v>
      </c>
    </row>
    <row r="2772" spans="1:49" x14ac:dyDescent="0.25">
      <c r="A2772">
        <v>1</v>
      </c>
      <c r="B2772" t="s">
        <v>230</v>
      </c>
      <c r="C2772" t="s">
        <v>201</v>
      </c>
      <c r="D2772">
        <v>8.8049999999999997</v>
      </c>
      <c r="E2772" s="1" t="s">
        <v>1197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0.44391203703703702</v>
      </c>
      <c r="N2772" s="19">
        <v>9.1741290000000003E-2</v>
      </c>
      <c r="O2772">
        <v>8.593</v>
      </c>
      <c r="P2772" s="53">
        <v>0.54791666666666672</v>
      </c>
      <c r="Q2772" s="18">
        <v>0.37131944444444448</v>
      </c>
      <c r="R2772" s="19">
        <v>6.4402429999999997E-2</v>
      </c>
      <c r="S2772" s="74">
        <v>8.5579999999999998</v>
      </c>
      <c r="T2772" s="53">
        <v>0.79513888888888884</v>
      </c>
      <c r="U2772" s="26">
        <v>0.50850694444444444</v>
      </c>
      <c r="V2772" s="19">
        <v>4.2458240000000001E-2</v>
      </c>
      <c r="W2772" s="1" t="s">
        <v>961</v>
      </c>
      <c r="AB2772" t="s">
        <v>85</v>
      </c>
      <c r="AC2772" t="s">
        <v>1250</v>
      </c>
      <c r="AF2772" t="s">
        <v>139</v>
      </c>
    </row>
    <row r="2773" spans="1:49" x14ac:dyDescent="0.25">
      <c r="A2773">
        <v>2</v>
      </c>
      <c r="B2773" t="s">
        <v>230</v>
      </c>
      <c r="C2773" t="s">
        <v>201</v>
      </c>
      <c r="D2773">
        <v>5.0199999999999996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0.44510416666666663</v>
      </c>
      <c r="N2773">
        <v>1.0606409999999999</v>
      </c>
      <c r="O2773">
        <v>3.895</v>
      </c>
      <c r="Q2773" s="18">
        <v>0.37270833333333336</v>
      </c>
      <c r="R2773">
        <v>0.30807630000000003</v>
      </c>
      <c r="S2773" s="74">
        <v>3.5470000000000002</v>
      </c>
      <c r="U2773" s="26">
        <v>0.50938657407407406</v>
      </c>
      <c r="V2773">
        <v>0.1053867</v>
      </c>
      <c r="W2773" s="1" t="s">
        <v>961</v>
      </c>
      <c r="AB2773" t="s">
        <v>85</v>
      </c>
      <c r="AC2773" t="s">
        <v>1251</v>
      </c>
      <c r="AD2773" s="8">
        <v>43516</v>
      </c>
      <c r="AE2773" s="83">
        <f>AD2773-I2773</f>
        <v>148</v>
      </c>
      <c r="AF2773" t="s">
        <v>252</v>
      </c>
      <c r="AG2773" t="s">
        <v>593</v>
      </c>
      <c r="AH2773" s="8">
        <v>43516</v>
      </c>
      <c r="AI2773">
        <v>32</v>
      </c>
      <c r="AJ2773">
        <v>1</v>
      </c>
      <c r="AK2773" s="53">
        <v>0.81944444444444453</v>
      </c>
      <c r="AL2773" s="8">
        <v>43519</v>
      </c>
      <c r="AM2773" s="53">
        <v>0.72569444444444453</v>
      </c>
      <c r="AN2773" t="s">
        <v>1020</v>
      </c>
      <c r="AV2773" s="8">
        <v>43519</v>
      </c>
      <c r="AW2773">
        <v>1</v>
      </c>
    </row>
    <row r="2774" spans="1:49" x14ac:dyDescent="0.25">
      <c r="A2774">
        <v>3</v>
      </c>
      <c r="B2774" t="s">
        <v>230</v>
      </c>
      <c r="C2774" t="s">
        <v>201</v>
      </c>
      <c r="D2774">
        <v>9.4139999999999997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0.44618055555555558</v>
      </c>
      <c r="N2774" s="19">
        <v>9.5075309999999996E-2</v>
      </c>
      <c r="O2774">
        <v>9.1509999999999998</v>
      </c>
      <c r="Q2774" s="18">
        <v>0.37462962962962965</v>
      </c>
      <c r="R2774" s="19">
        <v>5.6160080000000001E-2</v>
      </c>
      <c r="W2774" s="1" t="s">
        <v>961</v>
      </c>
      <c r="X2774" s="8">
        <v>43535</v>
      </c>
      <c r="AB2774" t="s">
        <v>86</v>
      </c>
      <c r="AC2774" t="s">
        <v>1252</v>
      </c>
      <c r="AD2774" s="8">
        <v>43613</v>
      </c>
      <c r="AE2774" s="84">
        <f>AD2774-X2774</f>
        <v>78</v>
      </c>
      <c r="AF2774" t="s">
        <v>154</v>
      </c>
      <c r="AG2774" t="s">
        <v>956</v>
      </c>
      <c r="AN2774" t="s">
        <v>1812</v>
      </c>
      <c r="AV2774" s="8">
        <v>43630</v>
      </c>
      <c r="AW2774">
        <v>0</v>
      </c>
    </row>
    <row r="2775" spans="1:49" x14ac:dyDescent="0.25">
      <c r="A2775">
        <v>4</v>
      </c>
      <c r="B2775" t="s">
        <v>230</v>
      </c>
      <c r="C2775" t="s">
        <v>201</v>
      </c>
      <c r="D2775">
        <v>4.6989999999999998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0.44734953703703706</v>
      </c>
      <c r="N2775" s="19">
        <v>9.2889680000000002E-2</v>
      </c>
      <c r="O2775">
        <v>4.423</v>
      </c>
      <c r="Q2775" s="18">
        <v>0.37547453703703698</v>
      </c>
      <c r="R2775">
        <v>5.5097899999999998E-2</v>
      </c>
      <c r="W2775" s="1" t="s">
        <v>961</v>
      </c>
      <c r="X2775" s="8">
        <v>43535</v>
      </c>
      <c r="AB2775" t="s">
        <v>86</v>
      </c>
      <c r="AC2775" t="s">
        <v>1253</v>
      </c>
      <c r="AD2775" s="8">
        <v>43620</v>
      </c>
      <c r="AE2775" s="84">
        <f>AD2775-X2775</f>
        <v>85</v>
      </c>
      <c r="AF2775" t="s">
        <v>243</v>
      </c>
      <c r="AG2775" t="s">
        <v>956</v>
      </c>
      <c r="AH2775" s="8">
        <v>43620</v>
      </c>
      <c r="AI2775">
        <v>24</v>
      </c>
      <c r="AJ2775">
        <v>1</v>
      </c>
      <c r="AK2775" s="53">
        <v>0.81944444444444453</v>
      </c>
      <c r="AL2775" s="8">
        <v>43630</v>
      </c>
      <c r="AM2775" s="53">
        <v>0.94791666666666663</v>
      </c>
      <c r="AO2775">
        <v>3</v>
      </c>
      <c r="AP2775">
        <v>27</v>
      </c>
      <c r="AQ2775" s="8">
        <v>43630</v>
      </c>
      <c r="AR2775" s="53">
        <v>0.94791666666666663</v>
      </c>
    </row>
    <row r="2776" spans="1:49" x14ac:dyDescent="0.25">
      <c r="A2776">
        <v>5</v>
      </c>
      <c r="B2776" t="s">
        <v>230</v>
      </c>
      <c r="C2776" t="s">
        <v>201</v>
      </c>
      <c r="D2776">
        <v>9.0660000000000007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0.44829861111111113</v>
      </c>
      <c r="N2776">
        <v>0.9008777</v>
      </c>
      <c r="O2776">
        <v>8.7729999999999997</v>
      </c>
      <c r="Q2776" s="18">
        <v>0.37628472222222226</v>
      </c>
      <c r="R2776">
        <v>0.77469169999999998</v>
      </c>
      <c r="W2776" s="1" t="s">
        <v>961</v>
      </c>
      <c r="AB2776" t="s">
        <v>84</v>
      </c>
      <c r="AC2776" t="s">
        <v>1254</v>
      </c>
    </row>
    <row r="2777" spans="1:49" x14ac:dyDescent="0.25">
      <c r="A2777">
        <v>6</v>
      </c>
      <c r="B2777" t="s">
        <v>230</v>
      </c>
      <c r="C2777" t="s">
        <v>201</v>
      </c>
      <c r="D2777">
        <v>6.9809999999999999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0.44931712962962966</v>
      </c>
      <c r="N2777">
        <v>0.2371788</v>
      </c>
      <c r="O2777">
        <v>6.7789999999999999</v>
      </c>
      <c r="Q2777" s="18">
        <v>0.3772800925925926</v>
      </c>
      <c r="R2777">
        <v>0.18558569999999999</v>
      </c>
      <c r="W2777" s="1" t="s">
        <v>961</v>
      </c>
      <c r="AB2777" t="s">
        <v>86</v>
      </c>
      <c r="AC2777" t="s">
        <v>1255</v>
      </c>
      <c r="AF2777" t="s">
        <v>124</v>
      </c>
    </row>
    <row r="2778" spans="1:49" x14ac:dyDescent="0.25">
      <c r="A2778">
        <v>7</v>
      </c>
      <c r="B2778" t="s">
        <v>230</v>
      </c>
      <c r="C2778" t="s">
        <v>201</v>
      </c>
      <c r="D2778">
        <v>5.0220000000000002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0.4502430555555556</v>
      </c>
      <c r="N2778">
        <v>0.54727009999999998</v>
      </c>
      <c r="O2778">
        <v>4.851</v>
      </c>
      <c r="Q2778" s="18">
        <v>0.37814814814814812</v>
      </c>
      <c r="R2778">
        <v>0.46848210000000001</v>
      </c>
      <c r="S2778" s="74">
        <v>4.758</v>
      </c>
      <c r="U2778" s="26">
        <v>0.5102430555555556</v>
      </c>
      <c r="V2778">
        <v>0.11191230000000001</v>
      </c>
      <c r="W2778" s="1" t="s">
        <v>961</v>
      </c>
      <c r="AB2778" t="s">
        <v>85</v>
      </c>
      <c r="AC2778" t="s">
        <v>1256</v>
      </c>
      <c r="AF2778" t="s">
        <v>236</v>
      </c>
    </row>
    <row r="2779" spans="1:49" x14ac:dyDescent="0.25">
      <c r="A2779">
        <v>8</v>
      </c>
      <c r="B2779" t="s">
        <v>230</v>
      </c>
      <c r="C2779" t="s">
        <v>201</v>
      </c>
      <c r="D2779">
        <v>8.9510000000000005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0.45113425925925926</v>
      </c>
      <c r="N2779">
        <v>1.0956570000000001</v>
      </c>
      <c r="O2779">
        <v>8.7420000000000009</v>
      </c>
      <c r="Q2779" s="18">
        <v>0.37908564814814816</v>
      </c>
      <c r="R2779" s="19">
        <v>3.5492740000000002E-2</v>
      </c>
      <c r="S2779" s="74">
        <v>8.5570000000000004</v>
      </c>
      <c r="U2779" s="26">
        <v>0.51111111111111118</v>
      </c>
      <c r="V2779">
        <v>0.7204083</v>
      </c>
      <c r="W2779" s="1" t="s">
        <v>961</v>
      </c>
      <c r="AB2779" t="s">
        <v>85</v>
      </c>
      <c r="AC2779" t="s">
        <v>1257</v>
      </c>
      <c r="AD2779" s="8">
        <v>43401</v>
      </c>
      <c r="AE2779" s="84">
        <v>33</v>
      </c>
      <c r="AF2779" t="s">
        <v>158</v>
      </c>
      <c r="AG2779" t="s">
        <v>956</v>
      </c>
      <c r="AH2779" s="8">
        <v>43401</v>
      </c>
      <c r="AI2779">
        <v>12</v>
      </c>
      <c r="AJ2779">
        <v>1</v>
      </c>
      <c r="AK2779" s="53">
        <v>0.70833333333333337</v>
      </c>
      <c r="AL2779" s="8">
        <v>43409</v>
      </c>
      <c r="AM2779" s="53">
        <v>0.84722222222222221</v>
      </c>
      <c r="AN2779" t="s">
        <v>1759</v>
      </c>
      <c r="AO2779">
        <v>6</v>
      </c>
      <c r="AP2779">
        <v>2</v>
      </c>
      <c r="AQ2779" s="8">
        <v>43409</v>
      </c>
      <c r="AR2779" s="53">
        <v>0.84722222222222221</v>
      </c>
      <c r="AS2779" s="8">
        <v>43447</v>
      </c>
      <c r="AT2779" s="53">
        <v>0.83333333333333337</v>
      </c>
      <c r="AV2779" s="8">
        <v>43447</v>
      </c>
      <c r="AW2779">
        <v>0</v>
      </c>
    </row>
    <row r="2780" spans="1:49" x14ac:dyDescent="0.25">
      <c r="A2780">
        <v>9</v>
      </c>
      <c r="B2780" t="s">
        <v>230</v>
      </c>
      <c r="C2780" t="s">
        <v>201</v>
      </c>
      <c r="D2780">
        <v>4.8739999999999997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0.4521296296296296</v>
      </c>
      <c r="N2780" s="19">
        <v>4.1980749999999997E-2</v>
      </c>
      <c r="O2780">
        <v>4.6349999999999998</v>
      </c>
      <c r="Q2780" s="18">
        <v>0.37987268518518519</v>
      </c>
      <c r="R2780">
        <v>0.85188540000000001</v>
      </c>
      <c r="W2780" s="1" t="s">
        <v>961</v>
      </c>
      <c r="AB2780" t="s">
        <v>84</v>
      </c>
      <c r="AC2780" t="s">
        <v>1258</v>
      </c>
    </row>
    <row r="2781" spans="1:49" x14ac:dyDescent="0.25">
      <c r="A2781">
        <v>10</v>
      </c>
      <c r="B2781" t="s">
        <v>230</v>
      </c>
      <c r="C2781" t="s">
        <v>201</v>
      </c>
      <c r="D2781">
        <v>4.8239999999999998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0.45309027777777783</v>
      </c>
      <c r="N2781" s="19">
        <v>7.566523E-2</v>
      </c>
      <c r="O2781">
        <v>4.7110000000000003</v>
      </c>
      <c r="Q2781" s="18">
        <v>0.38096064814814817</v>
      </c>
      <c r="R2781" s="19">
        <v>3.6597039999999997E-2</v>
      </c>
      <c r="S2781" s="74">
        <v>4.6790000000000003</v>
      </c>
      <c r="U2781" s="26">
        <v>0.51218750000000002</v>
      </c>
      <c r="V2781" s="19">
        <v>3.644008E-2</v>
      </c>
      <c r="W2781" s="1" t="s">
        <v>961</v>
      </c>
      <c r="AB2781" t="s">
        <v>85</v>
      </c>
      <c r="AC2781" t="s">
        <v>1259</v>
      </c>
      <c r="AF2781" t="s">
        <v>235</v>
      </c>
    </row>
    <row r="2782" spans="1:49" x14ac:dyDescent="0.25">
      <c r="A2782">
        <v>11</v>
      </c>
      <c r="B2782" t="s">
        <v>230</v>
      </c>
      <c r="C2782" t="s">
        <v>201</v>
      </c>
      <c r="D2782">
        <v>6.5209999999999999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0.4539583333333333</v>
      </c>
      <c r="N2782" s="19">
        <v>8.6902450000000006E-2</v>
      </c>
      <c r="O2782">
        <v>6.1260000000000003</v>
      </c>
      <c r="Q2782" s="18">
        <v>0.38182870370370375</v>
      </c>
      <c r="R2782" s="19">
        <v>4.509084E-2</v>
      </c>
      <c r="W2782" s="1" t="s">
        <v>961</v>
      </c>
      <c r="X2782" s="8">
        <v>43535</v>
      </c>
      <c r="AB2782" t="s">
        <v>86</v>
      </c>
      <c r="AC2782" t="s">
        <v>1260</v>
      </c>
      <c r="AD2782" s="8">
        <v>43607</v>
      </c>
      <c r="AE2782" s="84">
        <v>72</v>
      </c>
      <c r="AF2782" t="s">
        <v>153</v>
      </c>
      <c r="AG2782" t="s">
        <v>956</v>
      </c>
    </row>
    <row r="2783" spans="1:49" x14ac:dyDescent="0.25">
      <c r="A2783">
        <v>12</v>
      </c>
      <c r="B2783" t="s">
        <v>230</v>
      </c>
      <c r="C2783" t="s">
        <v>201</v>
      </c>
      <c r="D2783">
        <v>3.359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0.45497685185185183</v>
      </c>
      <c r="N2783" s="19">
        <v>4.9115619999999999E-2</v>
      </c>
      <c r="O2783">
        <v>3.2989999999999999</v>
      </c>
      <c r="Q2783" s="18">
        <v>0.38273148148148151</v>
      </c>
      <c r="R2783" s="19">
        <v>3.147581E-2</v>
      </c>
      <c r="S2783" s="74">
        <v>3.2709999999999999</v>
      </c>
      <c r="U2783" s="26">
        <v>0.51318287037037036</v>
      </c>
      <c r="V2783">
        <v>2.8961000000000001E-2</v>
      </c>
      <c r="W2783" s="1" t="s">
        <v>961</v>
      </c>
      <c r="AB2783" t="s">
        <v>85</v>
      </c>
      <c r="AC2783" t="s">
        <v>1261</v>
      </c>
      <c r="AF2783" t="s">
        <v>179</v>
      </c>
    </row>
    <row r="2784" spans="1:49" x14ac:dyDescent="0.25">
      <c r="A2784">
        <v>13</v>
      </c>
      <c r="B2784" t="s">
        <v>230</v>
      </c>
      <c r="C2784" t="s">
        <v>201</v>
      </c>
      <c r="D2784">
        <v>9.84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0.45582175925925927</v>
      </c>
      <c r="N2784">
        <v>0.1293463</v>
      </c>
      <c r="O2784">
        <v>9.5640000000000001</v>
      </c>
      <c r="Q2784" s="18">
        <v>0.38353009259259258</v>
      </c>
      <c r="R2784">
        <v>5.4026499999999998E-2</v>
      </c>
      <c r="W2784" s="1" t="s">
        <v>961</v>
      </c>
      <c r="X2784" s="8">
        <v>43535</v>
      </c>
      <c r="AB2784" t="s">
        <v>86</v>
      </c>
      <c r="AC2784" t="s">
        <v>1262</v>
      </c>
      <c r="AD2784" s="8">
        <v>43607</v>
      </c>
      <c r="AE2784" s="84">
        <v>72</v>
      </c>
      <c r="AF2784" t="s">
        <v>166</v>
      </c>
      <c r="AG2784" t="s">
        <v>956</v>
      </c>
    </row>
    <row r="2785" spans="1:49" x14ac:dyDescent="0.25">
      <c r="A2785">
        <v>14</v>
      </c>
      <c r="B2785" t="s">
        <v>230</v>
      </c>
      <c r="C2785" t="s">
        <v>201</v>
      </c>
      <c r="D2785">
        <v>8.2170000000000005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0.45666666666666672</v>
      </c>
      <c r="N2785" s="19">
        <v>8.1834710000000005E-2</v>
      </c>
      <c r="O2785">
        <v>7.84</v>
      </c>
      <c r="Q2785" s="18">
        <v>0.38430555555555551</v>
      </c>
      <c r="R2785" s="19">
        <v>5.635213E-2</v>
      </c>
      <c r="W2785" s="1" t="s">
        <v>961</v>
      </c>
      <c r="AB2785" t="s">
        <v>84</v>
      </c>
      <c r="AC2785" t="s">
        <v>1263</v>
      </c>
    </row>
    <row r="2786" spans="1:49" x14ac:dyDescent="0.25">
      <c r="A2786">
        <v>15</v>
      </c>
      <c r="B2786" t="s">
        <v>230</v>
      </c>
      <c r="C2786" t="s">
        <v>201</v>
      </c>
      <c r="D2786">
        <v>4.468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0.45774305555555556</v>
      </c>
      <c r="N2786">
        <v>0.81849609999999995</v>
      </c>
      <c r="O2786">
        <v>3.8940000000000001</v>
      </c>
      <c r="Q2786" s="18">
        <v>0.38532407407407404</v>
      </c>
      <c r="R2786">
        <v>0.64506019999999997</v>
      </c>
      <c r="W2786" s="1" t="s">
        <v>961</v>
      </c>
      <c r="AB2786" t="s">
        <v>86</v>
      </c>
      <c r="AC2786" t="s">
        <v>1264</v>
      </c>
      <c r="AF2786" t="s">
        <v>163</v>
      </c>
    </row>
    <row r="2787" spans="1:49" x14ac:dyDescent="0.25">
      <c r="A2787">
        <v>16</v>
      </c>
      <c r="B2787" t="s">
        <v>230</v>
      </c>
      <c r="C2787" t="s">
        <v>201</v>
      </c>
      <c r="D2787">
        <v>9.9939999999999998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0.45877314814814812</v>
      </c>
      <c r="N2787">
        <v>0.16006239999999999</v>
      </c>
      <c r="O2787">
        <v>9.5559999999999992</v>
      </c>
      <c r="Q2787" s="18">
        <v>0.38633101851851853</v>
      </c>
      <c r="R2787" s="19">
        <v>5.5250819999999999E-2</v>
      </c>
      <c r="S2787" s="74">
        <v>9.4670000000000005</v>
      </c>
      <c r="U2787" s="26">
        <v>0.51408564814814817</v>
      </c>
      <c r="V2787" s="19">
        <v>3.7862149999999997E-2</v>
      </c>
      <c r="W2787" s="1" t="s">
        <v>961</v>
      </c>
      <c r="AB2787" t="s">
        <v>85</v>
      </c>
      <c r="AC2787" t="s">
        <v>1265</v>
      </c>
      <c r="AF2787" t="s">
        <v>140</v>
      </c>
    </row>
    <row r="2788" spans="1:49" x14ac:dyDescent="0.25">
      <c r="A2788">
        <v>17</v>
      </c>
      <c r="B2788" t="s">
        <v>230</v>
      </c>
      <c r="C2788" t="s">
        <v>201</v>
      </c>
      <c r="D2788">
        <v>5.5119999999999996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0.45967592592592593</v>
      </c>
      <c r="N2788">
        <v>0.55807790000000002</v>
      </c>
      <c r="O2788">
        <v>4.7359999999999998</v>
      </c>
      <c r="Q2788" s="18">
        <v>0.38722222222222219</v>
      </c>
      <c r="R2788">
        <v>0.1334159</v>
      </c>
      <c r="W2788" s="1" t="s">
        <v>961</v>
      </c>
      <c r="AB2788" t="s">
        <v>86</v>
      </c>
      <c r="AC2788" t="s">
        <v>1266</v>
      </c>
      <c r="AF2788" t="s">
        <v>151</v>
      </c>
    </row>
    <row r="2789" spans="1:49" x14ac:dyDescent="0.25">
      <c r="A2789">
        <v>18</v>
      </c>
      <c r="B2789" t="s">
        <v>230</v>
      </c>
      <c r="C2789" t="s">
        <v>201</v>
      </c>
      <c r="D2789">
        <v>7.5659999999999998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0.46067129629629627</v>
      </c>
      <c r="N2789">
        <v>0.82843730000000004</v>
      </c>
      <c r="O2789">
        <v>7.2880000000000003</v>
      </c>
      <c r="Q2789" s="18">
        <v>0.3880439814814815</v>
      </c>
      <c r="R2789">
        <v>0.67799529999999997</v>
      </c>
      <c r="W2789" s="1" t="s">
        <v>961</v>
      </c>
      <c r="AB2789" t="s">
        <v>86</v>
      </c>
      <c r="AC2789" t="s">
        <v>1267</v>
      </c>
      <c r="AF2789" t="s">
        <v>303</v>
      </c>
    </row>
    <row r="2790" spans="1:49" x14ac:dyDescent="0.25">
      <c r="A2790">
        <v>19</v>
      </c>
      <c r="B2790" t="s">
        <v>230</v>
      </c>
      <c r="C2790" t="s">
        <v>201</v>
      </c>
      <c r="D2790">
        <v>10.922000000000001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0.46180555555555558</v>
      </c>
      <c r="N2790">
        <v>0.13384109999999999</v>
      </c>
      <c r="O2790">
        <v>10.292</v>
      </c>
      <c r="Q2790" s="18">
        <v>0.38902777777777775</v>
      </c>
      <c r="R2790">
        <v>0.1050982</v>
      </c>
      <c r="W2790" s="1" t="s">
        <v>961</v>
      </c>
      <c r="AB2790" t="s">
        <v>84</v>
      </c>
      <c r="AC2790" t="s">
        <v>1268</v>
      </c>
    </row>
    <row r="2791" spans="1:49" x14ac:dyDescent="0.25">
      <c r="A2791">
        <v>20</v>
      </c>
      <c r="B2791" t="s">
        <v>230</v>
      </c>
      <c r="C2791" t="s">
        <v>201</v>
      </c>
      <c r="D2791">
        <v>8.0250000000000004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0.46282407407407411</v>
      </c>
      <c r="N2791">
        <v>0.14198250000000001</v>
      </c>
      <c r="O2791">
        <v>7.8410000000000002</v>
      </c>
      <c r="Q2791" s="18">
        <v>0.38994212962962965</v>
      </c>
      <c r="R2791" s="19">
        <v>7.9919749999999998E-2</v>
      </c>
      <c r="W2791" s="1" t="s">
        <v>961</v>
      </c>
      <c r="AB2791" t="s">
        <v>84</v>
      </c>
      <c r="AC2791" t="s">
        <v>1269</v>
      </c>
    </row>
    <row r="2792" spans="1:49" x14ac:dyDescent="0.25">
      <c r="A2792">
        <v>21</v>
      </c>
      <c r="B2792" t="s">
        <v>230</v>
      </c>
      <c r="C2792" t="s">
        <v>201</v>
      </c>
      <c r="D2792">
        <v>10.682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0.4637384259259259</v>
      </c>
      <c r="N2792">
        <v>1.034095</v>
      </c>
      <c r="O2792">
        <v>10.337</v>
      </c>
      <c r="Q2792" s="18">
        <v>0.39078703703703704</v>
      </c>
      <c r="R2792">
        <v>1.0245439999999999</v>
      </c>
      <c r="S2792" s="74">
        <v>10.093</v>
      </c>
      <c r="U2792" s="26">
        <v>0.51491898148148152</v>
      </c>
      <c r="V2792">
        <v>0.8031469</v>
      </c>
      <c r="W2792" s="1" t="s">
        <v>961</v>
      </c>
      <c r="AB2792" t="s">
        <v>85</v>
      </c>
      <c r="AC2792" t="s">
        <v>1270</v>
      </c>
      <c r="AF2792" t="s">
        <v>169</v>
      </c>
    </row>
    <row r="2793" spans="1:49" x14ac:dyDescent="0.25">
      <c r="A2793">
        <v>22</v>
      </c>
      <c r="B2793" t="s">
        <v>230</v>
      </c>
      <c r="C2793" t="s">
        <v>201</v>
      </c>
      <c r="D2793">
        <v>4.3689999999999998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0.46467592592592594</v>
      </c>
      <c r="N2793">
        <v>0.96725499999999998</v>
      </c>
      <c r="O2793">
        <v>3.65</v>
      </c>
      <c r="Q2793" s="18">
        <v>0.39171296296296299</v>
      </c>
      <c r="R2793">
        <v>0.62815650000000001</v>
      </c>
      <c r="S2793" s="74">
        <v>3.3380000000000001</v>
      </c>
      <c r="U2793" s="26">
        <v>0.516087962962963</v>
      </c>
      <c r="V2793">
        <v>0.68751430000000002</v>
      </c>
      <c r="W2793" s="1" t="s">
        <v>961</v>
      </c>
      <c r="AB2793" t="s">
        <v>85</v>
      </c>
      <c r="AC2793" t="s">
        <v>1271</v>
      </c>
      <c r="AD2793" s="8">
        <v>43394</v>
      </c>
      <c r="AE2793" s="84">
        <v>26</v>
      </c>
      <c r="AF2793" t="s">
        <v>121</v>
      </c>
      <c r="AG2793" t="s">
        <v>593</v>
      </c>
      <c r="AH2793" s="8">
        <v>43394</v>
      </c>
      <c r="AI2793">
        <v>15</v>
      </c>
      <c r="AJ2793">
        <v>6</v>
      </c>
      <c r="AK2793" s="53">
        <v>0.82638888888888884</v>
      </c>
      <c r="AL2793" s="8">
        <v>43400</v>
      </c>
      <c r="AM2793" s="53">
        <v>0</v>
      </c>
      <c r="AN2793" t="s">
        <v>1752</v>
      </c>
      <c r="AO2793">
        <v>6</v>
      </c>
      <c r="AP2793">
        <v>15</v>
      </c>
      <c r="AQ2793" s="8">
        <v>43400</v>
      </c>
      <c r="AR2793" s="53">
        <v>0</v>
      </c>
      <c r="AS2793" s="8">
        <v>43402</v>
      </c>
      <c r="AT2793" s="53">
        <v>0.83333333333333337</v>
      </c>
      <c r="AU2793" t="s">
        <v>1757</v>
      </c>
      <c r="AV2793" s="8">
        <v>43402</v>
      </c>
      <c r="AW2793">
        <v>1</v>
      </c>
    </row>
    <row r="2794" spans="1:49" x14ac:dyDescent="0.25">
      <c r="A2794">
        <v>23</v>
      </c>
      <c r="B2794" t="s">
        <v>230</v>
      </c>
      <c r="C2794" t="s">
        <v>201</v>
      </c>
      <c r="D2794">
        <v>11.01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0.46559027777777778</v>
      </c>
      <c r="N2794">
        <v>0.10222729999999999</v>
      </c>
      <c r="O2794">
        <v>10.427</v>
      </c>
      <c r="Q2794" s="18">
        <v>0.39268518518518519</v>
      </c>
      <c r="R2794" s="19">
        <v>9.4922980000000004E-2</v>
      </c>
      <c r="W2794" s="1" t="s">
        <v>961</v>
      </c>
      <c r="X2794" s="8">
        <v>43535</v>
      </c>
      <c r="AB2794" t="s">
        <v>86</v>
      </c>
      <c r="AC2794" t="s">
        <v>1272</v>
      </c>
      <c r="AD2794" s="8">
        <v>43613</v>
      </c>
      <c r="AE2794" s="84">
        <v>78</v>
      </c>
      <c r="AF2794" t="s">
        <v>137</v>
      </c>
      <c r="AG2794" t="s">
        <v>956</v>
      </c>
      <c r="AH2794" s="8">
        <v>43613</v>
      </c>
      <c r="AI2794">
        <v>5</v>
      </c>
      <c r="AJ2794">
        <v>2</v>
      </c>
      <c r="AK2794" s="53">
        <v>0.83333333333333337</v>
      </c>
      <c r="AL2794" s="8">
        <v>43622</v>
      </c>
      <c r="AM2794" s="53">
        <v>0.83333333333333337</v>
      </c>
      <c r="AO2794">
        <v>6</v>
      </c>
      <c r="AP2794">
        <v>28</v>
      </c>
      <c r="AQ2794" s="8">
        <v>43622</v>
      </c>
      <c r="AR2794" s="53">
        <v>0.83333333333333337</v>
      </c>
    </row>
    <row r="2795" spans="1:49" x14ac:dyDescent="0.25">
      <c r="A2795">
        <v>24</v>
      </c>
      <c r="B2795" t="s">
        <v>230</v>
      </c>
      <c r="C2795" t="s">
        <v>201</v>
      </c>
      <c r="D2795">
        <v>6.79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0.46684027777777781</v>
      </c>
      <c r="N2795">
        <v>0.79887260000000004</v>
      </c>
      <c r="O2795">
        <v>3.7480000000000002</v>
      </c>
      <c r="Q2795" s="18">
        <v>0.39369212962962963</v>
      </c>
      <c r="R2795">
        <v>0.89439480000000005</v>
      </c>
      <c r="S2795" s="74">
        <v>2.8140000000000001</v>
      </c>
      <c r="U2795" s="26">
        <v>0.51707175925925919</v>
      </c>
      <c r="V2795" s="19">
        <v>1.0256680000000001E-2</v>
      </c>
      <c r="W2795" s="1" t="s">
        <v>961</v>
      </c>
      <c r="AB2795" t="s">
        <v>85</v>
      </c>
      <c r="AC2795" t="s">
        <v>1273</v>
      </c>
      <c r="AF2795" t="s">
        <v>161</v>
      </c>
    </row>
    <row r="2796" spans="1:49" x14ac:dyDescent="0.25">
      <c r="A2796">
        <v>25</v>
      </c>
      <c r="B2796" t="s">
        <v>230</v>
      </c>
      <c r="C2796" t="s">
        <v>201</v>
      </c>
      <c r="D2796">
        <v>4.7750000000000004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0.46778935185185189</v>
      </c>
      <c r="N2796" s="19">
        <v>8.6896029999999999E-2</v>
      </c>
      <c r="O2796">
        <v>4.6879999999999997</v>
      </c>
      <c r="Q2796" s="18">
        <v>0.39473379629629629</v>
      </c>
      <c r="R2796">
        <v>5.0775300000000002E-2</v>
      </c>
      <c r="S2796" s="74">
        <v>4.6619999999999999</v>
      </c>
      <c r="U2796" s="26">
        <v>0.51782407407407405</v>
      </c>
      <c r="V2796">
        <v>4.8576300000000003E-2</v>
      </c>
      <c r="W2796" s="1" t="s">
        <v>961</v>
      </c>
      <c r="AB2796" t="s">
        <v>85</v>
      </c>
      <c r="AC2796" t="s">
        <v>1274</v>
      </c>
      <c r="AD2796" s="8">
        <v>43396</v>
      </c>
      <c r="AE2796" s="84">
        <v>28</v>
      </c>
      <c r="AF2796" t="s">
        <v>246</v>
      </c>
      <c r="AG2796" t="s">
        <v>593</v>
      </c>
      <c r="AH2796" s="8">
        <v>43396</v>
      </c>
      <c r="AI2796">
        <v>23</v>
      </c>
      <c r="AJ2796">
        <v>1</v>
      </c>
      <c r="AK2796" s="53">
        <v>0.50694444444444442</v>
      </c>
      <c r="AL2796" s="8">
        <v>43404</v>
      </c>
      <c r="AM2796" s="53">
        <v>0.83333333333333337</v>
      </c>
      <c r="AN2796" t="s">
        <v>1753</v>
      </c>
      <c r="AO2796">
        <v>6</v>
      </c>
      <c r="AP2796">
        <v>25</v>
      </c>
      <c r="AQ2796" s="8">
        <v>43404</v>
      </c>
      <c r="AR2796" s="53">
        <v>0.83333333333333337</v>
      </c>
      <c r="AS2796" s="8">
        <v>43412</v>
      </c>
      <c r="AT2796" s="53">
        <v>0.84375</v>
      </c>
      <c r="AV2796" s="8">
        <v>43412</v>
      </c>
      <c r="AW2796">
        <v>0</v>
      </c>
    </row>
    <row r="2797" spans="1:49" x14ac:dyDescent="0.25">
      <c r="A2797">
        <v>26</v>
      </c>
      <c r="B2797" t="s">
        <v>230</v>
      </c>
      <c r="C2797" t="s">
        <v>201</v>
      </c>
      <c r="D2797">
        <v>11.52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0.46876157407407404</v>
      </c>
      <c r="N2797">
        <v>1.274818</v>
      </c>
      <c r="O2797">
        <v>11.018000000000001</v>
      </c>
      <c r="Q2797" s="18">
        <v>0.39574074074074073</v>
      </c>
      <c r="R2797">
        <v>0.97569939999999999</v>
      </c>
      <c r="S2797" s="74">
        <v>10.742000000000001</v>
      </c>
      <c r="U2797" s="26">
        <v>0.51881944444444439</v>
      </c>
      <c r="V2797">
        <v>0.87487539999999997</v>
      </c>
      <c r="W2797" s="1" t="s">
        <v>961</v>
      </c>
      <c r="AB2797" t="s">
        <v>85</v>
      </c>
      <c r="AC2797" t="s">
        <v>1275</v>
      </c>
      <c r="AD2797" s="8">
        <v>43399</v>
      </c>
      <c r="AE2797" s="84">
        <v>31</v>
      </c>
      <c r="AF2797" t="s">
        <v>337</v>
      </c>
      <c r="AG2797" t="s">
        <v>956</v>
      </c>
      <c r="AH2797" s="8">
        <v>43399</v>
      </c>
      <c r="AI2797">
        <v>25</v>
      </c>
      <c r="AJ2797">
        <v>1</v>
      </c>
      <c r="AK2797" s="53">
        <v>0.44791666666666669</v>
      </c>
      <c r="AL2797" s="8">
        <v>43405</v>
      </c>
      <c r="AM2797" s="53">
        <v>0.52777777777777779</v>
      </c>
      <c r="AV2797" s="8">
        <v>43405</v>
      </c>
      <c r="AW2797">
        <v>0</v>
      </c>
    </row>
    <row r="2798" spans="1:49" x14ac:dyDescent="0.25">
      <c r="A2798">
        <v>27</v>
      </c>
      <c r="B2798" t="s">
        <v>230</v>
      </c>
      <c r="C2798" t="s">
        <v>201</v>
      </c>
      <c r="D2798">
        <v>5.9669999999999996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0.46991898148148148</v>
      </c>
      <c r="N2798">
        <v>0.8452691</v>
      </c>
      <c r="O2798">
        <v>4.6970000000000001</v>
      </c>
      <c r="Q2798" s="18">
        <v>0.39671296296296293</v>
      </c>
      <c r="R2798">
        <v>0.27918569999999998</v>
      </c>
      <c r="W2798" s="1" t="s">
        <v>961</v>
      </c>
      <c r="AB2798" t="s">
        <v>84</v>
      </c>
      <c r="AC2798" t="s">
        <v>1276</v>
      </c>
    </row>
    <row r="2799" spans="1:49" x14ac:dyDescent="0.25">
      <c r="A2799">
        <v>28</v>
      </c>
      <c r="B2799" t="s">
        <v>230</v>
      </c>
      <c r="C2799" t="s">
        <v>201</v>
      </c>
      <c r="D2799">
        <v>4.2169999999999996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0.47084490740740742</v>
      </c>
      <c r="N2799">
        <v>0.69645020000000002</v>
      </c>
      <c r="O2799">
        <v>3.61</v>
      </c>
      <c r="Q2799" s="18">
        <v>0.39767361111111116</v>
      </c>
      <c r="R2799">
        <v>0.61662600000000001</v>
      </c>
      <c r="W2799" s="1" t="s">
        <v>961</v>
      </c>
      <c r="AB2799" t="s">
        <v>85</v>
      </c>
      <c r="AC2799" t="s">
        <v>1277</v>
      </c>
      <c r="AD2799" s="8">
        <v>43401</v>
      </c>
      <c r="AE2799" s="84">
        <v>33</v>
      </c>
      <c r="AF2799" t="s">
        <v>239</v>
      </c>
      <c r="AG2799" t="s">
        <v>956</v>
      </c>
      <c r="AH2799" s="8">
        <v>43401</v>
      </c>
      <c r="AI2799">
        <v>10</v>
      </c>
      <c r="AJ2799">
        <v>1</v>
      </c>
      <c r="AK2799" s="53">
        <v>0.70833333333333337</v>
      </c>
      <c r="AL2799" s="8">
        <v>43408</v>
      </c>
      <c r="AM2799" s="53">
        <v>0.85416666666666663</v>
      </c>
      <c r="AN2799" t="s">
        <v>1756</v>
      </c>
      <c r="AV2799" s="8">
        <v>43408</v>
      </c>
      <c r="AW2799">
        <v>0</v>
      </c>
    </row>
    <row r="2800" spans="1:49" x14ac:dyDescent="0.25">
      <c r="A2800">
        <v>29</v>
      </c>
      <c r="B2800" t="s">
        <v>230</v>
      </c>
      <c r="C2800" t="s">
        <v>201</v>
      </c>
      <c r="D2800">
        <v>8.0579999999999998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0.47197916666666667</v>
      </c>
      <c r="N2800">
        <v>0.1412195</v>
      </c>
      <c r="O2800">
        <v>7.5880000000000001</v>
      </c>
      <c r="Q2800" s="18">
        <v>0.39872685185185186</v>
      </c>
      <c r="R2800" s="19">
        <v>8.9177320000000004E-2</v>
      </c>
      <c r="W2800" s="1" t="s">
        <v>961</v>
      </c>
      <c r="X2800" s="8">
        <v>43535</v>
      </c>
      <c r="AB2800" t="s">
        <v>86</v>
      </c>
      <c r="AC2800" t="s">
        <v>1278</v>
      </c>
      <c r="AD2800" s="8">
        <v>43613</v>
      </c>
      <c r="AE2800" s="84">
        <v>78</v>
      </c>
      <c r="AF2800" t="s">
        <v>131</v>
      </c>
      <c r="AG2800" t="s">
        <v>956</v>
      </c>
      <c r="AN2800" t="s">
        <v>1812</v>
      </c>
      <c r="AV2800" s="8">
        <v>43616</v>
      </c>
      <c r="AW2800">
        <v>0</v>
      </c>
    </row>
    <row r="2801" spans="1:49" x14ac:dyDescent="0.25">
      <c r="A2801">
        <v>30</v>
      </c>
      <c r="B2801" t="s">
        <v>230</v>
      </c>
      <c r="C2801" t="s">
        <v>201</v>
      </c>
      <c r="D2801">
        <v>7.0860000000000003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0.47311342592592592</v>
      </c>
      <c r="N2801">
        <v>0.1191115</v>
      </c>
      <c r="O2801">
        <v>6.95</v>
      </c>
      <c r="Q2801" s="18">
        <v>0.39950231481481485</v>
      </c>
      <c r="R2801" s="19">
        <v>4.6190809999999999E-2</v>
      </c>
      <c r="W2801" s="1" t="s">
        <v>961</v>
      </c>
      <c r="AB2801" t="s">
        <v>84</v>
      </c>
      <c r="AC2801" t="s">
        <v>1279</v>
      </c>
    </row>
    <row r="2802" spans="1:49" x14ac:dyDescent="0.25">
      <c r="A2802">
        <v>31</v>
      </c>
      <c r="B2802" t="s">
        <v>230</v>
      </c>
      <c r="C2802" t="s">
        <v>201</v>
      </c>
      <c r="D2802">
        <v>9.6059999999999999</v>
      </c>
      <c r="G2802" s="1" t="s">
        <v>78</v>
      </c>
      <c r="H2802" s="1" t="s">
        <v>622</v>
      </c>
      <c r="I2802" s="1" t="s">
        <v>448</v>
      </c>
      <c r="J2802">
        <v>5</v>
      </c>
      <c r="K2802" s="1" t="s">
        <v>954</v>
      </c>
      <c r="L2802">
        <v>7000</v>
      </c>
      <c r="M2802" s="18">
        <v>0.47424768518518517</v>
      </c>
      <c r="N2802">
        <v>1.0321290000000001</v>
      </c>
      <c r="O2802">
        <v>9.3550000000000004</v>
      </c>
      <c r="Q2802" s="18">
        <v>0.40034722222222219</v>
      </c>
      <c r="R2802">
        <v>0.89683159999999995</v>
      </c>
      <c r="S2802" s="74">
        <v>9.17</v>
      </c>
      <c r="U2802" s="26">
        <v>0.5198032407407408</v>
      </c>
      <c r="V2802">
        <v>0.84670780000000001</v>
      </c>
      <c r="W2802" s="1" t="s">
        <v>961</v>
      </c>
      <c r="AB2802" t="s">
        <v>85</v>
      </c>
      <c r="AC2802" t="s">
        <v>1280</v>
      </c>
      <c r="AD2802" s="8">
        <v>43399</v>
      </c>
      <c r="AE2802" s="84">
        <v>31</v>
      </c>
      <c r="AF2802" t="s">
        <v>124</v>
      </c>
      <c r="AG2802" t="s">
        <v>956</v>
      </c>
      <c r="AH2802" s="8">
        <v>43399</v>
      </c>
      <c r="AI2802">
        <v>31</v>
      </c>
      <c r="AJ2802">
        <v>1</v>
      </c>
      <c r="AK2802" s="53">
        <v>0.44791666666666669</v>
      </c>
      <c r="AL2802" s="8">
        <v>43408</v>
      </c>
      <c r="AM2802" s="53">
        <v>0.85416666666666663</v>
      </c>
      <c r="AO2802">
        <v>5</v>
      </c>
      <c r="AP2802">
        <v>6</v>
      </c>
      <c r="AQ2802" s="8">
        <v>43408</v>
      </c>
      <c r="AR2802" s="53">
        <v>0.85416666666666663</v>
      </c>
      <c r="AS2802" s="8">
        <v>43483</v>
      </c>
      <c r="AT2802" s="53">
        <v>0.85416666666666663</v>
      </c>
      <c r="AV2802" s="8">
        <v>43483</v>
      </c>
      <c r="AW2802">
        <v>0</v>
      </c>
    </row>
    <row r="2803" spans="1:49" x14ac:dyDescent="0.25">
      <c r="A2803">
        <v>32</v>
      </c>
      <c r="B2803" t="s">
        <v>230</v>
      </c>
      <c r="C2803" t="s">
        <v>201</v>
      </c>
      <c r="D2803">
        <v>10.742000000000001</v>
      </c>
      <c r="G2803" s="1" t="s">
        <v>78</v>
      </c>
      <c r="H2803" s="1" t="s">
        <v>622</v>
      </c>
      <c r="I2803" s="1" t="s">
        <v>448</v>
      </c>
      <c r="J2803">
        <v>5</v>
      </c>
      <c r="K2803" s="1" t="s">
        <v>954</v>
      </c>
      <c r="L2803">
        <v>7000</v>
      </c>
      <c r="M2803" s="18">
        <v>0.47543981481481484</v>
      </c>
      <c r="N2803">
        <v>0.18823590000000001</v>
      </c>
      <c r="O2803">
        <v>10.226000000000001</v>
      </c>
      <c r="Q2803" s="18">
        <v>0.40144675925925927</v>
      </c>
      <c r="R2803">
        <v>0.1022187</v>
      </c>
      <c r="W2803" s="1" t="s">
        <v>961</v>
      </c>
      <c r="AB2803" t="s">
        <v>84</v>
      </c>
      <c r="AC2803" t="s">
        <v>1281</v>
      </c>
    </row>
    <row r="2804" spans="1:49" x14ac:dyDescent="0.25">
      <c r="A2804">
        <v>33</v>
      </c>
      <c r="B2804" t="s">
        <v>230</v>
      </c>
      <c r="C2804" t="s">
        <v>201</v>
      </c>
      <c r="D2804">
        <v>2.91</v>
      </c>
      <c r="G2804" s="1" t="s">
        <v>78</v>
      </c>
      <c r="H2804" s="1" t="s">
        <v>622</v>
      </c>
      <c r="I2804" s="1" t="s">
        <v>448</v>
      </c>
      <c r="J2804">
        <v>5</v>
      </c>
      <c r="K2804" s="1" t="s">
        <v>954</v>
      </c>
      <c r="L2804">
        <v>7000</v>
      </c>
      <c r="M2804" s="18">
        <v>0.47675925925925927</v>
      </c>
      <c r="N2804" s="19">
        <v>5.5433780000000002E-2</v>
      </c>
      <c r="O2804">
        <v>2.875</v>
      </c>
      <c r="Q2804" s="18">
        <v>0.40233796296296293</v>
      </c>
      <c r="R2804" s="19">
        <v>4.3129649999999999E-2</v>
      </c>
      <c r="W2804" s="1" t="s">
        <v>961</v>
      </c>
      <c r="AB2804" t="s">
        <v>86</v>
      </c>
      <c r="AC2804" t="s">
        <v>1282</v>
      </c>
      <c r="AF2804" t="s">
        <v>146</v>
      </c>
    </row>
    <row r="2805" spans="1:49" x14ac:dyDescent="0.25">
      <c r="A2805">
        <v>34</v>
      </c>
      <c r="B2805" t="s">
        <v>230</v>
      </c>
      <c r="C2805" t="s">
        <v>201</v>
      </c>
      <c r="D2805">
        <v>8.8870000000000005</v>
      </c>
      <c r="G2805" s="1" t="s">
        <v>78</v>
      </c>
      <c r="H2805" s="1" t="s">
        <v>622</v>
      </c>
      <c r="I2805" s="1" t="s">
        <v>448</v>
      </c>
      <c r="J2805">
        <v>5</v>
      </c>
      <c r="K2805" s="1" t="s">
        <v>954</v>
      </c>
      <c r="L2805">
        <v>7000</v>
      </c>
      <c r="M2805" s="18">
        <v>0.47791666666666671</v>
      </c>
      <c r="N2805" s="19">
        <v>7.6806509999999995E-2</v>
      </c>
      <c r="O2805">
        <v>8.4789999999999992</v>
      </c>
      <c r="Q2805" s="18">
        <v>0.40325231481481483</v>
      </c>
      <c r="R2805">
        <v>4.8240199999999997E-2</v>
      </c>
      <c r="W2805" s="1" t="s">
        <v>961</v>
      </c>
      <c r="X2805" s="8">
        <v>43535</v>
      </c>
      <c r="AB2805" t="s">
        <v>86</v>
      </c>
      <c r="AC2805" t="s">
        <v>1283</v>
      </c>
      <c r="AD2805" s="8">
        <v>43621</v>
      </c>
      <c r="AE2805" s="84">
        <f>AD2805-X2805</f>
        <v>86</v>
      </c>
      <c r="AF2805" t="s">
        <v>148</v>
      </c>
      <c r="AG2805" t="s">
        <v>956</v>
      </c>
      <c r="AH2805" s="8">
        <v>43621</v>
      </c>
      <c r="AI2805">
        <v>32</v>
      </c>
      <c r="AJ2805">
        <v>1</v>
      </c>
      <c r="AK2805" s="53">
        <v>0.74305555555555547</v>
      </c>
      <c r="AL2805" s="8">
        <v>43630</v>
      </c>
      <c r="AM2805" s="53">
        <v>0.94791666666666663</v>
      </c>
      <c r="AO2805">
        <v>3</v>
      </c>
      <c r="AP2805">
        <v>30</v>
      </c>
      <c r="AQ2805" s="8">
        <v>43630</v>
      </c>
      <c r="AR2805" s="53">
        <v>0.94791666666666663</v>
      </c>
    </row>
    <row r="2806" spans="1:49" x14ac:dyDescent="0.25">
      <c r="A2806">
        <v>35</v>
      </c>
      <c r="B2806" t="s">
        <v>230</v>
      </c>
      <c r="C2806" t="s">
        <v>201</v>
      </c>
      <c r="D2806">
        <v>6.6189999999999998</v>
      </c>
      <c r="G2806" s="1" t="s">
        <v>78</v>
      </c>
      <c r="H2806" s="1" t="s">
        <v>622</v>
      </c>
      <c r="I2806" s="1" t="s">
        <v>448</v>
      </c>
      <c r="J2806">
        <v>5</v>
      </c>
      <c r="K2806" s="1" t="s">
        <v>954</v>
      </c>
      <c r="L2806">
        <v>7000</v>
      </c>
      <c r="M2806" s="18">
        <v>0.47885416666666664</v>
      </c>
      <c r="N2806" s="19">
        <v>7.9932379999999997E-2</v>
      </c>
      <c r="O2806">
        <v>6.55</v>
      </c>
      <c r="Q2806" s="18">
        <v>0.40418981481481481</v>
      </c>
      <c r="R2806" s="19">
        <v>4.1241119999999999E-2</v>
      </c>
      <c r="W2806" s="1" t="s">
        <v>961</v>
      </c>
      <c r="X2806" s="8">
        <v>43535</v>
      </c>
      <c r="AB2806" t="s">
        <v>86</v>
      </c>
      <c r="AC2806" t="s">
        <v>1284</v>
      </c>
      <c r="AD2806" s="8">
        <v>43601</v>
      </c>
      <c r="AE2806" s="84">
        <f>AD2806-X2806</f>
        <v>66</v>
      </c>
      <c r="AF2806" t="s">
        <v>177</v>
      </c>
      <c r="AG2806" t="s">
        <v>956</v>
      </c>
      <c r="AH2806" s="8">
        <v>43601</v>
      </c>
      <c r="AI2806">
        <v>10</v>
      </c>
      <c r="AJ2806">
        <v>2</v>
      </c>
      <c r="AK2806" s="53">
        <v>0.87847222222222221</v>
      </c>
      <c r="AL2806" s="8">
        <v>43609</v>
      </c>
      <c r="AM2806" s="53">
        <v>0.86111111111111116</v>
      </c>
      <c r="AO2806">
        <v>4</v>
      </c>
      <c r="AP2806">
        <v>22</v>
      </c>
      <c r="AQ2806" s="8">
        <v>43609</v>
      </c>
      <c r="AR2806" s="53">
        <v>0.86111111111111116</v>
      </c>
    </row>
    <row r="2807" spans="1:49" x14ac:dyDescent="0.25">
      <c r="A2807">
        <v>36</v>
      </c>
      <c r="B2807" t="s">
        <v>230</v>
      </c>
      <c r="C2807" t="s">
        <v>201</v>
      </c>
      <c r="D2807">
        <v>3.8</v>
      </c>
      <c r="G2807" s="1" t="s">
        <v>78</v>
      </c>
      <c r="H2807" s="1" t="s">
        <v>622</v>
      </c>
      <c r="I2807" s="1" t="s">
        <v>448</v>
      </c>
      <c r="J2807">
        <v>5</v>
      </c>
      <c r="K2807" s="1" t="s">
        <v>954</v>
      </c>
      <c r="L2807">
        <v>7000</v>
      </c>
      <c r="M2807" s="18">
        <v>0.47964120370370367</v>
      </c>
      <c r="N2807">
        <v>0.53551139999999997</v>
      </c>
      <c r="O2807">
        <v>3.3479999999999999</v>
      </c>
      <c r="Q2807" s="18">
        <v>0.40521990740740743</v>
      </c>
      <c r="R2807">
        <v>0.56372169999999999</v>
      </c>
      <c r="S2807" s="74">
        <v>2.6509999999999998</v>
      </c>
      <c r="U2807" s="26">
        <v>0.52074074074074073</v>
      </c>
      <c r="V2807">
        <v>0.82873830000000004</v>
      </c>
      <c r="W2807" s="1" t="s">
        <v>961</v>
      </c>
      <c r="AB2807" t="s">
        <v>85</v>
      </c>
      <c r="AC2807" t="s">
        <v>1285</v>
      </c>
      <c r="AD2807" s="8">
        <v>43390</v>
      </c>
      <c r="AE2807" s="84">
        <v>22</v>
      </c>
      <c r="AF2807" t="s">
        <v>128</v>
      </c>
      <c r="AG2807" t="s">
        <v>593</v>
      </c>
      <c r="AH2807" s="8">
        <v>43390</v>
      </c>
      <c r="AI2807">
        <v>20</v>
      </c>
      <c r="AJ2807">
        <v>1</v>
      </c>
      <c r="AK2807" s="53">
        <v>0.83333333333333337</v>
      </c>
      <c r="AL2807" s="8">
        <v>43399</v>
      </c>
      <c r="AM2807" s="53">
        <v>0.99305555555555547</v>
      </c>
      <c r="AN2807" t="s">
        <v>1752</v>
      </c>
      <c r="AO2807">
        <v>6</v>
      </c>
      <c r="AP2807">
        <v>25</v>
      </c>
      <c r="AQ2807" s="8">
        <v>43399</v>
      </c>
      <c r="AR2807" s="53">
        <v>0.99305555555555547</v>
      </c>
      <c r="AS2807" s="8">
        <v>43402</v>
      </c>
      <c r="AT2807" s="53">
        <v>0.83333333333333337</v>
      </c>
      <c r="AU2807" t="s">
        <v>1757</v>
      </c>
      <c r="AV2807" s="8">
        <v>43402</v>
      </c>
      <c r="AW2807">
        <v>1</v>
      </c>
    </row>
    <row r="2808" spans="1:49" x14ac:dyDescent="0.25">
      <c r="A2808">
        <v>37</v>
      </c>
      <c r="B2808" t="s">
        <v>230</v>
      </c>
      <c r="C2808" t="s">
        <v>201</v>
      </c>
      <c r="D2808">
        <v>4.1820000000000004</v>
      </c>
      <c r="G2808" s="1" t="s">
        <v>78</v>
      </c>
      <c r="H2808" s="1" t="s">
        <v>622</v>
      </c>
      <c r="I2808" s="1" t="s">
        <v>448</v>
      </c>
      <c r="J2808">
        <v>5</v>
      </c>
      <c r="K2808" s="1" t="s">
        <v>954</v>
      </c>
      <c r="L2808">
        <v>7000</v>
      </c>
      <c r="M2808" s="18">
        <v>0.48067129629629629</v>
      </c>
      <c r="N2808">
        <v>0.72926679999999999</v>
      </c>
      <c r="O2808">
        <v>3.831</v>
      </c>
      <c r="Q2808" s="18">
        <v>0.40619212962962964</v>
      </c>
      <c r="R2808">
        <v>0.54595700000000003</v>
      </c>
      <c r="S2808" s="74">
        <v>3.5430000000000001</v>
      </c>
      <c r="U2808" s="26">
        <v>0.52164351851851853</v>
      </c>
      <c r="V2808">
        <v>0.64636870000000002</v>
      </c>
      <c r="W2808" s="1" t="s">
        <v>961</v>
      </c>
      <c r="AB2808" t="s">
        <v>85</v>
      </c>
      <c r="AC2808" t="s">
        <v>1286</v>
      </c>
      <c r="AD2808" s="8">
        <v>43393</v>
      </c>
      <c r="AE2808" s="84">
        <v>25</v>
      </c>
      <c r="AF2808" t="s">
        <v>150</v>
      </c>
      <c r="AG2808" t="s">
        <v>593</v>
      </c>
      <c r="AH2808" s="8">
        <v>43393</v>
      </c>
      <c r="AI2808">
        <v>26</v>
      </c>
      <c r="AJ2808">
        <v>6</v>
      </c>
      <c r="AK2808" s="53">
        <v>0.82638888888888884</v>
      </c>
      <c r="AL2808" s="8">
        <v>43398</v>
      </c>
      <c r="AM2808" s="53">
        <v>0.60416666666666663</v>
      </c>
    </row>
    <row r="2809" spans="1:49" x14ac:dyDescent="0.25">
      <c r="A2809">
        <v>38</v>
      </c>
      <c r="B2809" t="s">
        <v>230</v>
      </c>
      <c r="C2809" t="s">
        <v>201</v>
      </c>
      <c r="D2809">
        <v>6.726</v>
      </c>
      <c r="G2809" s="1" t="s">
        <v>78</v>
      </c>
      <c r="H2809" s="1" t="s">
        <v>622</v>
      </c>
      <c r="I2809" s="1" t="s">
        <v>448</v>
      </c>
      <c r="J2809">
        <v>5</v>
      </c>
      <c r="K2809" s="1" t="s">
        <v>954</v>
      </c>
      <c r="L2809">
        <v>7000</v>
      </c>
      <c r="M2809" s="18">
        <v>0.48151620370370374</v>
      </c>
      <c r="N2809" s="19">
        <v>7.6355220000000001E-2</v>
      </c>
      <c r="O2809">
        <v>6.5890000000000004</v>
      </c>
      <c r="Q2809" s="18">
        <v>0.40719907407407407</v>
      </c>
      <c r="R2809" s="19">
        <v>7.5137910000000002E-2</v>
      </c>
      <c r="W2809" s="1" t="s">
        <v>961</v>
      </c>
      <c r="X2809" s="8">
        <v>43535</v>
      </c>
      <c r="AB2809" t="s">
        <v>86</v>
      </c>
      <c r="AC2809" t="s">
        <v>1287</v>
      </c>
      <c r="AD2809" s="8">
        <v>43609</v>
      </c>
      <c r="AE2809" s="84">
        <v>74</v>
      </c>
      <c r="AF2809" t="s">
        <v>128</v>
      </c>
      <c r="AG2809" t="s">
        <v>956</v>
      </c>
    </row>
    <row r="2810" spans="1:49" x14ac:dyDescent="0.25">
      <c r="A2810">
        <v>39</v>
      </c>
      <c r="B2810" t="s">
        <v>230</v>
      </c>
      <c r="C2810" t="s">
        <v>201</v>
      </c>
      <c r="D2810">
        <v>4.9429999999999996</v>
      </c>
      <c r="G2810" s="1" t="s">
        <v>78</v>
      </c>
      <c r="H2810" s="1" t="s">
        <v>622</v>
      </c>
      <c r="I2810" s="1" t="s">
        <v>448</v>
      </c>
      <c r="J2810">
        <v>5</v>
      </c>
      <c r="K2810" s="1" t="s">
        <v>954</v>
      </c>
      <c r="L2810">
        <v>7000</v>
      </c>
      <c r="M2810" s="18">
        <v>0.48236111111111107</v>
      </c>
      <c r="N2810">
        <v>0.26350590000000002</v>
      </c>
      <c r="O2810">
        <v>2.6080000000000001</v>
      </c>
      <c r="Q2810" s="18">
        <v>0.4079861111111111</v>
      </c>
      <c r="R2810">
        <v>0.2003268</v>
      </c>
      <c r="S2810" s="74">
        <v>1.7557</v>
      </c>
      <c r="U2810" s="26">
        <v>0.52252314814814815</v>
      </c>
      <c r="V2810" s="19">
        <v>6.2559319999999996E-3</v>
      </c>
      <c r="W2810" s="1" t="s">
        <v>961</v>
      </c>
      <c r="AB2810" t="s">
        <v>85</v>
      </c>
      <c r="AC2810" t="s">
        <v>1288</v>
      </c>
      <c r="AF2810" t="s">
        <v>144</v>
      </c>
    </row>
    <row r="2811" spans="1:49" x14ac:dyDescent="0.25">
      <c r="A2811">
        <v>40</v>
      </c>
      <c r="B2811" t="s">
        <v>230</v>
      </c>
      <c r="C2811" t="s">
        <v>201</v>
      </c>
      <c r="D2811">
        <v>9.9169999999999998</v>
      </c>
      <c r="G2811" s="1" t="s">
        <v>78</v>
      </c>
      <c r="H2811" s="1" t="s">
        <v>622</v>
      </c>
      <c r="I2811" s="1" t="s">
        <v>448</v>
      </c>
      <c r="J2811">
        <v>5</v>
      </c>
      <c r="K2811" s="1" t="s">
        <v>954</v>
      </c>
      <c r="L2811">
        <v>7000</v>
      </c>
      <c r="M2811" s="18">
        <v>0.48319444444444443</v>
      </c>
      <c r="N2811">
        <v>0.4124236</v>
      </c>
      <c r="O2811">
        <v>4.3499999999999996</v>
      </c>
      <c r="Q2811" s="18">
        <v>0.40909722222222222</v>
      </c>
      <c r="R2811" s="19">
        <v>1.048223E-2</v>
      </c>
      <c r="W2811" s="1" t="s">
        <v>961</v>
      </c>
      <c r="AB2811" t="s">
        <v>86</v>
      </c>
      <c r="AC2811" t="s">
        <v>1289</v>
      </c>
      <c r="AF2811" t="s">
        <v>301</v>
      </c>
    </row>
    <row r="2812" spans="1:49" x14ac:dyDescent="0.25">
      <c r="A2812">
        <v>41</v>
      </c>
      <c r="B2812" t="s">
        <v>230</v>
      </c>
      <c r="C2812" t="s">
        <v>201</v>
      </c>
      <c r="D2812">
        <v>4.0960000000000001</v>
      </c>
      <c r="G2812" s="1" t="s">
        <v>78</v>
      </c>
      <c r="H2812" s="1" t="s">
        <v>622</v>
      </c>
      <c r="I2812" s="1" t="s">
        <v>448</v>
      </c>
      <c r="J2812">
        <v>5</v>
      </c>
      <c r="K2812" s="1" t="s">
        <v>954</v>
      </c>
      <c r="L2812">
        <v>7000</v>
      </c>
      <c r="M2812" s="18">
        <v>0.4840740740740741</v>
      </c>
      <c r="N2812">
        <v>0.64540900000000001</v>
      </c>
      <c r="O2812">
        <v>3.4369999999999998</v>
      </c>
      <c r="Q2812" s="18">
        <v>0.4099652777777778</v>
      </c>
      <c r="R2812">
        <v>0.1943667</v>
      </c>
      <c r="S2812" s="74">
        <v>3.2120000000000002</v>
      </c>
      <c r="U2812" s="26">
        <v>0.52331018518518524</v>
      </c>
      <c r="V2812" s="19">
        <v>8.1864569999999998E-2</v>
      </c>
      <c r="W2812" s="1" t="s">
        <v>961</v>
      </c>
      <c r="AB2812" t="s">
        <v>85</v>
      </c>
      <c r="AC2812" t="s">
        <v>1290</v>
      </c>
      <c r="AF2812" t="s">
        <v>143</v>
      </c>
    </row>
    <row r="2813" spans="1:49" x14ac:dyDescent="0.25">
      <c r="A2813">
        <v>42</v>
      </c>
      <c r="B2813" t="s">
        <v>230</v>
      </c>
      <c r="C2813" t="s">
        <v>201</v>
      </c>
      <c r="D2813">
        <v>10.414</v>
      </c>
      <c r="G2813" s="1" t="s">
        <v>78</v>
      </c>
      <c r="H2813" s="1" t="s">
        <v>622</v>
      </c>
      <c r="I2813" s="1" t="s">
        <v>448</v>
      </c>
      <c r="J2813">
        <v>5</v>
      </c>
      <c r="K2813" s="1" t="s">
        <v>954</v>
      </c>
      <c r="L2813">
        <v>7000</v>
      </c>
      <c r="M2813" s="18">
        <v>0.48511574074074071</v>
      </c>
      <c r="N2813">
        <v>0.1307913</v>
      </c>
      <c r="O2813">
        <v>9.9359999999999999</v>
      </c>
      <c r="Q2813" s="18">
        <v>0.41091435185185188</v>
      </c>
      <c r="R2813" s="19">
        <v>8.8566389999999995E-2</v>
      </c>
      <c r="W2813" s="1" t="s">
        <v>961</v>
      </c>
      <c r="AB2813" t="s">
        <v>84</v>
      </c>
      <c r="AC2813" t="s">
        <v>1291</v>
      </c>
    </row>
    <row r="2814" spans="1:49" x14ac:dyDescent="0.25">
      <c r="A2814">
        <v>43</v>
      </c>
      <c r="B2814" t="s">
        <v>230</v>
      </c>
      <c r="C2814" t="s">
        <v>201</v>
      </c>
      <c r="D2814">
        <v>4.7389999999999999</v>
      </c>
      <c r="G2814" s="1" t="s">
        <v>78</v>
      </c>
      <c r="H2814" s="1" t="s">
        <v>622</v>
      </c>
      <c r="I2814" s="1" t="s">
        <v>448</v>
      </c>
      <c r="J2814">
        <v>5</v>
      </c>
      <c r="K2814" s="1" t="s">
        <v>954</v>
      </c>
      <c r="L2814">
        <v>7000</v>
      </c>
      <c r="M2814" s="18">
        <v>0.48614583333333333</v>
      </c>
      <c r="N2814" s="19">
        <v>3.6890770000000003E-2</v>
      </c>
      <c r="O2814">
        <v>4.7069999999999999</v>
      </c>
      <c r="Q2814" s="18">
        <v>0.4120138888888889</v>
      </c>
      <c r="R2814" s="19">
        <v>3.8843860000000001E-2</v>
      </c>
      <c r="W2814" s="1" t="s">
        <v>961</v>
      </c>
      <c r="X2814" s="8">
        <v>43535</v>
      </c>
      <c r="AB2814" t="s">
        <v>86</v>
      </c>
      <c r="AC2814" t="s">
        <v>1292</v>
      </c>
      <c r="AD2814" s="8">
        <v>43605</v>
      </c>
      <c r="AE2814" s="84">
        <v>70</v>
      </c>
      <c r="AF2814" t="s">
        <v>285</v>
      </c>
      <c r="AG2814" t="s">
        <v>956</v>
      </c>
      <c r="AH2814" s="8">
        <v>43605</v>
      </c>
      <c r="AI2814">
        <v>25</v>
      </c>
      <c r="AJ2814">
        <v>1</v>
      </c>
      <c r="AK2814" s="53">
        <v>0.97222222222222221</v>
      </c>
      <c r="AL2814" s="8">
        <v>43614</v>
      </c>
      <c r="AM2814" s="53">
        <v>0.83333333333333337</v>
      </c>
      <c r="AO2814">
        <v>4</v>
      </c>
      <c r="AP2814">
        <v>8</v>
      </c>
      <c r="AQ2814" s="8">
        <v>43614</v>
      </c>
      <c r="AR2814" s="53">
        <v>0.83333333333333337</v>
      </c>
    </row>
    <row r="2815" spans="1:49" x14ac:dyDescent="0.25">
      <c r="A2815">
        <v>44</v>
      </c>
      <c r="B2815" t="s">
        <v>230</v>
      </c>
      <c r="C2815" t="s">
        <v>201</v>
      </c>
      <c r="D2815">
        <v>11.026999999999999</v>
      </c>
      <c r="G2815" s="1" t="s">
        <v>78</v>
      </c>
      <c r="H2815" s="1" t="s">
        <v>622</v>
      </c>
      <c r="I2815" s="1" t="s">
        <v>448</v>
      </c>
      <c r="J2815">
        <v>5</v>
      </c>
      <c r="K2815" s="1" t="s">
        <v>954</v>
      </c>
      <c r="L2815">
        <v>7000</v>
      </c>
      <c r="M2815" s="18">
        <v>0.48716435185185186</v>
      </c>
      <c r="N2815" s="19">
        <v>9.7510459999999993E-2</v>
      </c>
      <c r="O2815">
        <v>10.670999999999999</v>
      </c>
      <c r="Q2815" s="18">
        <v>0.4130092592592593</v>
      </c>
      <c r="R2815" s="19">
        <v>6.683414E-2</v>
      </c>
      <c r="W2815" s="1" t="s">
        <v>961</v>
      </c>
      <c r="X2815" s="8">
        <v>43535</v>
      </c>
      <c r="AB2815" t="s">
        <v>86</v>
      </c>
      <c r="AC2815" t="s">
        <v>1293</v>
      </c>
      <c r="AD2815" s="8">
        <v>43607</v>
      </c>
      <c r="AE2815" s="84">
        <v>72</v>
      </c>
      <c r="AF2815" t="s">
        <v>152</v>
      </c>
      <c r="AG2815" t="s">
        <v>956</v>
      </c>
      <c r="AH2815" s="8">
        <v>43614</v>
      </c>
      <c r="AI2815">
        <v>20</v>
      </c>
      <c r="AJ2815">
        <v>2</v>
      </c>
      <c r="AK2815" s="53">
        <v>0.80902777777777779</v>
      </c>
      <c r="AL2815" s="8">
        <v>43622</v>
      </c>
      <c r="AM2815" s="53">
        <v>0.83333333333333337</v>
      </c>
      <c r="AO2815">
        <v>6</v>
      </c>
      <c r="AP2815">
        <v>17</v>
      </c>
      <c r="AQ2815" s="8">
        <v>43622</v>
      </c>
      <c r="AR2815" s="53">
        <v>0.83333333333333337</v>
      </c>
    </row>
    <row r="2816" spans="1:49" x14ac:dyDescent="0.25">
      <c r="A2816">
        <v>45</v>
      </c>
      <c r="B2816" t="s">
        <v>230</v>
      </c>
      <c r="C2816" t="s">
        <v>201</v>
      </c>
      <c r="D2816">
        <v>7.4470000000000001</v>
      </c>
      <c r="G2816" s="1" t="s">
        <v>78</v>
      </c>
      <c r="H2816" s="1" t="s">
        <v>622</v>
      </c>
      <c r="I2816" s="1" t="s">
        <v>448</v>
      </c>
      <c r="J2816">
        <v>5</v>
      </c>
      <c r="K2816" s="1" t="s">
        <v>954</v>
      </c>
      <c r="L2816">
        <v>7000</v>
      </c>
      <c r="M2816" s="18">
        <v>0.4883912037037037</v>
      </c>
      <c r="N2816">
        <v>0.81976570000000004</v>
      </c>
      <c r="O2816">
        <v>7.1310000000000002</v>
      </c>
      <c r="Q2816" s="18">
        <v>0.41408564814814813</v>
      </c>
      <c r="R2816">
        <v>0.72196839999999995</v>
      </c>
      <c r="S2816" s="74">
        <v>6.9370000000000003</v>
      </c>
      <c r="U2816" s="26">
        <v>0.52410879629629636</v>
      </c>
      <c r="V2816">
        <v>0.67834229999999995</v>
      </c>
      <c r="W2816" s="1" t="s">
        <v>961</v>
      </c>
      <c r="AB2816" t="s">
        <v>85</v>
      </c>
      <c r="AC2816" t="s">
        <v>1294</v>
      </c>
      <c r="AD2816" s="8">
        <v>43399</v>
      </c>
      <c r="AE2816" s="84">
        <v>31</v>
      </c>
      <c r="AF2816" t="s">
        <v>171</v>
      </c>
      <c r="AG2816" t="s">
        <v>956</v>
      </c>
      <c r="AH2816" s="8">
        <v>43399</v>
      </c>
      <c r="AI2816">
        <v>6</v>
      </c>
      <c r="AJ2816">
        <v>1</v>
      </c>
      <c r="AK2816" s="53">
        <v>0.44791666666666669</v>
      </c>
      <c r="AL2816" s="8">
        <v>43408</v>
      </c>
      <c r="AM2816" s="53">
        <v>0.85416666666666663</v>
      </c>
      <c r="AN2816" t="s">
        <v>1756</v>
      </c>
      <c r="AO2816">
        <v>5</v>
      </c>
      <c r="AP2816">
        <v>8</v>
      </c>
      <c r="AQ2816" s="8">
        <v>43408</v>
      </c>
      <c r="AR2816" s="53">
        <v>0.85416666666666663</v>
      </c>
      <c r="AS2816" s="8">
        <v>43516</v>
      </c>
      <c r="AT2816" s="53">
        <v>0.83333333333333337</v>
      </c>
      <c r="AV2816" s="8">
        <v>43516</v>
      </c>
      <c r="AW2816">
        <v>0</v>
      </c>
    </row>
    <row r="2817" spans="1:49" x14ac:dyDescent="0.25">
      <c r="A2817">
        <v>46</v>
      </c>
      <c r="B2817" t="s">
        <v>230</v>
      </c>
      <c r="C2817" t="s">
        <v>608</v>
      </c>
      <c r="G2817" s="1" t="s">
        <v>78</v>
      </c>
      <c r="H2817" s="1" t="s">
        <v>622</v>
      </c>
      <c r="I2817" s="1" t="s">
        <v>448</v>
      </c>
      <c r="J2817">
        <v>5</v>
      </c>
      <c r="K2817" s="1" t="s">
        <v>954</v>
      </c>
      <c r="L2817">
        <v>7000</v>
      </c>
      <c r="M2817" s="18">
        <v>0.48929398148148145</v>
      </c>
      <c r="N2817" s="19">
        <v>1.084282E-2</v>
      </c>
      <c r="Q2817" s="18">
        <v>0.41515046296296299</v>
      </c>
      <c r="R2817" s="19">
        <v>9.4097139999999996E-3</v>
      </c>
      <c r="U2817" s="26">
        <v>0.52498842592592598</v>
      </c>
      <c r="V2817" s="19">
        <v>6.2338089999999999E-3</v>
      </c>
      <c r="W2817" s="1" t="s">
        <v>961</v>
      </c>
    </row>
    <row r="2818" spans="1:49" x14ac:dyDescent="0.25">
      <c r="A2818">
        <v>47</v>
      </c>
      <c r="B2818" t="s">
        <v>230</v>
      </c>
      <c r="C2818" t="s">
        <v>608</v>
      </c>
      <c r="E2818" s="1" t="s">
        <v>1198</v>
      </c>
      <c r="G2818" s="1" t="s">
        <v>78</v>
      </c>
      <c r="H2818" s="1" t="s">
        <v>622</v>
      </c>
      <c r="I2818" s="1" t="s">
        <v>448</v>
      </c>
      <c r="J2818">
        <v>5</v>
      </c>
      <c r="K2818" s="1" t="s">
        <v>954</v>
      </c>
      <c r="L2818">
        <v>7000</v>
      </c>
      <c r="M2818" s="18">
        <v>0.49001157407407409</v>
      </c>
      <c r="N2818" s="19">
        <v>1.069224E-2</v>
      </c>
      <c r="P2818" s="53">
        <v>0.5541666666666667</v>
      </c>
      <c r="Q2818" s="18">
        <v>0.41597222222222219</v>
      </c>
      <c r="R2818" s="19">
        <v>8.7059819999999993E-3</v>
      </c>
      <c r="T2818" s="53">
        <v>0.79861111111111116</v>
      </c>
      <c r="U2818" s="26">
        <v>0.52559027777777778</v>
      </c>
      <c r="V2818" s="19">
        <v>6.194532E-3</v>
      </c>
      <c r="W2818" s="1" t="s">
        <v>961</v>
      </c>
    </row>
    <row r="2819" spans="1:49" x14ac:dyDescent="0.25">
      <c r="A2819">
        <v>1</v>
      </c>
      <c r="C2819" t="s">
        <v>201</v>
      </c>
      <c r="G2819" s="1" t="s">
        <v>187</v>
      </c>
      <c r="I2819" s="1" t="s">
        <v>82</v>
      </c>
      <c r="J2819">
        <v>20</v>
      </c>
      <c r="K2819" s="1" t="s">
        <v>60</v>
      </c>
      <c r="M2819" s="18"/>
      <c r="N2819" s="19"/>
      <c r="P2819" s="53"/>
      <c r="Q2819" s="18"/>
      <c r="R2819" s="19"/>
      <c r="T2819" s="53"/>
      <c r="U2819" s="26"/>
      <c r="V2819" s="19"/>
      <c r="W2819" s="1" t="s">
        <v>622</v>
      </c>
      <c r="AB2819" t="s">
        <v>85</v>
      </c>
      <c r="AC2819" t="s">
        <v>1705</v>
      </c>
      <c r="AF2819" t="s">
        <v>246</v>
      </c>
    </row>
    <row r="2820" spans="1:49" x14ac:dyDescent="0.25">
      <c r="A2820">
        <v>2</v>
      </c>
      <c r="C2820" t="s">
        <v>201</v>
      </c>
      <c r="G2820" s="1" t="s">
        <v>187</v>
      </c>
      <c r="I2820" s="1" t="s">
        <v>82</v>
      </c>
      <c r="J2820">
        <v>20</v>
      </c>
      <c r="K2820" s="1" t="s">
        <v>60</v>
      </c>
      <c r="M2820" s="18"/>
      <c r="N2820" s="19"/>
      <c r="P2820" s="53"/>
      <c r="Q2820" s="18"/>
      <c r="R2820" s="19"/>
      <c r="T2820" s="53"/>
      <c r="U2820" s="26"/>
      <c r="V2820" s="19"/>
      <c r="W2820" s="1" t="s">
        <v>622</v>
      </c>
      <c r="AB2820" t="s">
        <v>85</v>
      </c>
      <c r="AC2820" t="s">
        <v>1785</v>
      </c>
      <c r="AF2820" t="s">
        <v>245</v>
      </c>
    </row>
    <row r="2821" spans="1:49" x14ac:dyDescent="0.25">
      <c r="A2821">
        <v>3</v>
      </c>
      <c r="C2821" t="s">
        <v>58</v>
      </c>
      <c r="G2821" s="1" t="s">
        <v>187</v>
      </c>
      <c r="I2821" s="1" t="s">
        <v>82</v>
      </c>
      <c r="J2821">
        <v>20</v>
      </c>
      <c r="K2821" s="1" t="s">
        <v>60</v>
      </c>
      <c r="M2821" s="18"/>
      <c r="N2821" s="19"/>
      <c r="P2821" s="53"/>
      <c r="Q2821" s="18"/>
      <c r="R2821" s="19"/>
      <c r="T2821" s="53"/>
      <c r="U2821" s="26"/>
      <c r="V2821" s="19"/>
      <c r="W2821" s="1" t="s">
        <v>622</v>
      </c>
    </row>
    <row r="2822" spans="1:49" x14ac:dyDescent="0.25">
      <c r="A2822">
        <v>4</v>
      </c>
      <c r="C2822" t="s">
        <v>58</v>
      </c>
      <c r="G2822" s="1" t="s">
        <v>187</v>
      </c>
      <c r="I2822" s="1" t="s">
        <v>82</v>
      </c>
      <c r="J2822">
        <v>20</v>
      </c>
      <c r="K2822" s="1" t="s">
        <v>60</v>
      </c>
      <c r="M2822" s="18"/>
      <c r="N2822" s="19"/>
      <c r="P2822" s="53"/>
      <c r="Q2822" s="18"/>
      <c r="R2822" s="19"/>
      <c r="T2822" s="53"/>
      <c r="U2822" s="26"/>
      <c r="V2822" s="19"/>
      <c r="W2822" s="1" t="s">
        <v>622</v>
      </c>
      <c r="AB2822" t="s">
        <v>85</v>
      </c>
      <c r="AC2822" t="s">
        <v>1829</v>
      </c>
      <c r="AD2822" s="8">
        <v>43452</v>
      </c>
      <c r="AE2822" s="83">
        <f>AD2822-I2822</f>
        <v>89</v>
      </c>
      <c r="AF2822" t="s">
        <v>161</v>
      </c>
      <c r="AG2822" t="s">
        <v>956</v>
      </c>
      <c r="AN2822" t="s">
        <v>1808</v>
      </c>
      <c r="AV2822" s="8">
        <v>43454</v>
      </c>
      <c r="AW2822">
        <v>0</v>
      </c>
    </row>
    <row r="2823" spans="1:49" x14ac:dyDescent="0.25">
      <c r="A2823">
        <v>1</v>
      </c>
      <c r="C2823" t="s">
        <v>201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85</v>
      </c>
      <c r="AC2823" t="str">
        <f>"A2-21"&amp;AB2823&amp;"-"&amp;AF2823</f>
        <v>A2-21RT-A1</v>
      </c>
      <c r="AD2823" s="8">
        <v>43397</v>
      </c>
      <c r="AE2823" s="84">
        <v>33</v>
      </c>
      <c r="AF2823" t="s">
        <v>247</v>
      </c>
      <c r="AG2823" t="s">
        <v>956</v>
      </c>
      <c r="AH2823" s="8">
        <v>43400</v>
      </c>
      <c r="AI2823">
        <v>5</v>
      </c>
      <c r="AJ2823">
        <v>2</v>
      </c>
      <c r="AK2823" s="53">
        <v>2.0833333333333332E-2</v>
      </c>
      <c r="AL2823" s="8">
        <v>43437</v>
      </c>
      <c r="AM2823" s="53">
        <v>0.56944444444444442</v>
      </c>
      <c r="AV2823" s="8">
        <v>43437</v>
      </c>
      <c r="AW2823">
        <v>0</v>
      </c>
    </row>
    <row r="2824" spans="1:49" x14ac:dyDescent="0.25">
      <c r="A2824">
        <v>2</v>
      </c>
      <c r="C2824" t="s">
        <v>58</v>
      </c>
      <c r="G2824" s="1" t="s">
        <v>78</v>
      </c>
      <c r="I2824" s="1" t="s">
        <v>197</v>
      </c>
      <c r="J2824">
        <v>1</v>
      </c>
      <c r="K2824" s="1" t="s">
        <v>60</v>
      </c>
      <c r="W2824" s="1" t="s">
        <v>623</v>
      </c>
      <c r="AB2824" t="s">
        <v>85</v>
      </c>
      <c r="AC2824" t="str">
        <f>"A2-1"&amp;AB2824&amp;"-"&amp;AF2824</f>
        <v>A2-1RT-A2</v>
      </c>
      <c r="AF2824" t="s">
        <v>120</v>
      </c>
    </row>
    <row r="2825" spans="1:49" x14ac:dyDescent="0.25">
      <c r="A2825">
        <v>3</v>
      </c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85</v>
      </c>
      <c r="AC2825" t="str">
        <f t="shared" ref="AC2825:AC2843" si="55">"A2-21"&amp;AB2825&amp;"-"&amp;AF2825</f>
        <v>A2-21RT-A3</v>
      </c>
      <c r="AF2825" t="s">
        <v>245</v>
      </c>
    </row>
    <row r="2826" spans="1:49" x14ac:dyDescent="0.25">
      <c r="A2826">
        <v>4</v>
      </c>
      <c r="C2826" t="s">
        <v>58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AB2826" t="s">
        <v>85</v>
      </c>
      <c r="AC2826" t="str">
        <f t="shared" si="55"/>
        <v>A2-21RT-A4</v>
      </c>
      <c r="AF2826" t="s">
        <v>252</v>
      </c>
    </row>
    <row r="2827" spans="1:49" x14ac:dyDescent="0.25">
      <c r="A2827">
        <v>5</v>
      </c>
      <c r="C2827" t="s">
        <v>58</v>
      </c>
      <c r="G2827" s="1" t="s">
        <v>187</v>
      </c>
      <c r="I2827" s="1" t="s">
        <v>197</v>
      </c>
      <c r="J2827">
        <v>21</v>
      </c>
      <c r="K2827" s="1" t="s">
        <v>60</v>
      </c>
      <c r="W2827" s="1" t="s">
        <v>623</v>
      </c>
      <c r="AB2827" t="s">
        <v>85</v>
      </c>
      <c r="AC2827" t="str">
        <f t="shared" si="55"/>
        <v>A2-21RT-A5</v>
      </c>
      <c r="AF2827" t="s">
        <v>246</v>
      </c>
    </row>
    <row r="2828" spans="1:49" x14ac:dyDescent="0.25">
      <c r="A2828">
        <v>6</v>
      </c>
      <c r="C2828" t="s">
        <v>58</v>
      </c>
      <c r="G2828" s="1" t="s">
        <v>187</v>
      </c>
      <c r="I2828" s="1" t="s">
        <v>197</v>
      </c>
      <c r="J2828">
        <v>21</v>
      </c>
      <c r="K2828" s="1" t="s">
        <v>60</v>
      </c>
      <c r="W2828" s="1" t="s">
        <v>623</v>
      </c>
      <c r="AB2828" t="s">
        <v>85</v>
      </c>
      <c r="AC2828" t="str">
        <f t="shared" si="55"/>
        <v>A2-21RT-A6</v>
      </c>
      <c r="AF2828" t="s">
        <v>244</v>
      </c>
    </row>
    <row r="2829" spans="1:49" x14ac:dyDescent="0.25">
      <c r="A2829">
        <v>7</v>
      </c>
      <c r="C2829" t="s">
        <v>58</v>
      </c>
      <c r="G2829" s="1" t="s">
        <v>187</v>
      </c>
      <c r="I2829" s="1" t="s">
        <v>197</v>
      </c>
      <c r="J2829">
        <v>21</v>
      </c>
      <c r="K2829" s="1" t="s">
        <v>60</v>
      </c>
      <c r="W2829" s="1" t="s">
        <v>623</v>
      </c>
      <c r="AB2829" t="s">
        <v>85</v>
      </c>
      <c r="AC2829" t="str">
        <f t="shared" si="55"/>
        <v>A2-21RT-A7</v>
      </c>
      <c r="AD2829" s="8">
        <v>43626</v>
      </c>
      <c r="AE2829" s="83">
        <f>AD2829-I2829</f>
        <v>262</v>
      </c>
      <c r="AF2829" t="s">
        <v>164</v>
      </c>
      <c r="AG2829" t="s">
        <v>956</v>
      </c>
      <c r="AN2829" t="s">
        <v>1701</v>
      </c>
      <c r="AV2829" s="8">
        <v>43626</v>
      </c>
      <c r="AW2829">
        <v>0</v>
      </c>
    </row>
    <row r="2830" spans="1:49" x14ac:dyDescent="0.25">
      <c r="A2830">
        <v>8</v>
      </c>
      <c r="C2830" t="s">
        <v>58</v>
      </c>
      <c r="G2830" s="1" t="s">
        <v>187</v>
      </c>
      <c r="I2830" s="1" t="s">
        <v>197</v>
      </c>
      <c r="J2830">
        <v>21</v>
      </c>
      <c r="K2830" s="1" t="s">
        <v>60</v>
      </c>
      <c r="W2830" s="1" t="s">
        <v>623</v>
      </c>
      <c r="AB2830" t="s">
        <v>85</v>
      </c>
      <c r="AC2830" t="str">
        <f t="shared" si="55"/>
        <v>A2-21RT-A8</v>
      </c>
      <c r="AD2830" s="8">
        <v>43397</v>
      </c>
      <c r="AE2830" s="84">
        <v>33</v>
      </c>
      <c r="AF2830" t="s">
        <v>166</v>
      </c>
      <c r="AG2830" t="s">
        <v>956</v>
      </c>
      <c r="AH2830" s="8">
        <v>43400</v>
      </c>
      <c r="AI2830">
        <v>4</v>
      </c>
      <c r="AJ2830">
        <v>2</v>
      </c>
      <c r="AK2830" s="53">
        <v>2.0833333333333332E-2</v>
      </c>
      <c r="AL2830" s="8">
        <v>43468</v>
      </c>
      <c r="AM2830" s="53">
        <v>0.83333333333333337</v>
      </c>
      <c r="AO2830">
        <v>3</v>
      </c>
      <c r="AP2830">
        <v>5</v>
      </c>
      <c r="AQ2830" s="8">
        <v>43468</v>
      </c>
      <c r="AR2830" s="53">
        <v>0.83333333333333337</v>
      </c>
      <c r="AS2830" s="8">
        <v>43559</v>
      </c>
      <c r="AT2830" s="53">
        <v>0.86111111111111116</v>
      </c>
      <c r="AU2830" t="s">
        <v>1839</v>
      </c>
      <c r="AV2830" s="8">
        <v>43559</v>
      </c>
      <c r="AW2830">
        <v>0</v>
      </c>
    </row>
    <row r="2831" spans="1:49" x14ac:dyDescent="0.25">
      <c r="A2831">
        <v>9</v>
      </c>
      <c r="C2831" t="s">
        <v>58</v>
      </c>
      <c r="G2831" s="1" t="s">
        <v>187</v>
      </c>
      <c r="I2831" s="1" t="s">
        <v>197</v>
      </c>
      <c r="J2831">
        <v>21</v>
      </c>
      <c r="K2831" s="1" t="s">
        <v>60</v>
      </c>
      <c r="W2831" s="1" t="s">
        <v>623</v>
      </c>
      <c r="AB2831" t="s">
        <v>85</v>
      </c>
      <c r="AC2831" t="str">
        <f t="shared" si="55"/>
        <v>A2-21RT-A9</v>
      </c>
      <c r="AF2831" t="s">
        <v>133</v>
      </c>
    </row>
    <row r="2832" spans="1:49" x14ac:dyDescent="0.25">
      <c r="A2832">
        <v>10</v>
      </c>
      <c r="C2832" t="s">
        <v>58</v>
      </c>
      <c r="G2832" s="1" t="s">
        <v>187</v>
      </c>
      <c r="I2832" s="1" t="s">
        <v>197</v>
      </c>
      <c r="J2832">
        <v>21</v>
      </c>
      <c r="K2832" s="1" t="s">
        <v>60</v>
      </c>
      <c r="W2832" s="1" t="s">
        <v>623</v>
      </c>
      <c r="AB2832" t="s">
        <v>85</v>
      </c>
      <c r="AC2832" t="str">
        <f t="shared" si="55"/>
        <v>A2-21RT-A10</v>
      </c>
      <c r="AF2832" t="s">
        <v>138</v>
      </c>
    </row>
    <row r="2833" spans="1:49" x14ac:dyDescent="0.25">
      <c r="A2833">
        <v>11</v>
      </c>
      <c r="C2833" t="s">
        <v>201</v>
      </c>
      <c r="G2833" s="1" t="s">
        <v>187</v>
      </c>
      <c r="I2833" s="1" t="s">
        <v>197</v>
      </c>
      <c r="J2833">
        <v>21</v>
      </c>
      <c r="K2833" s="1" t="s">
        <v>60</v>
      </c>
      <c r="W2833" s="1" t="s">
        <v>623</v>
      </c>
      <c r="X2833" s="8">
        <v>43529</v>
      </c>
      <c r="AB2833" t="s">
        <v>86</v>
      </c>
      <c r="AC2833" t="str">
        <f t="shared" si="55"/>
        <v>A2-21SO-A1</v>
      </c>
      <c r="AD2833" s="8">
        <v>43586</v>
      </c>
      <c r="AE2833" s="84">
        <f>AD2833-X2833</f>
        <v>57</v>
      </c>
      <c r="AF2833" t="s">
        <v>247</v>
      </c>
      <c r="AG2833" t="s">
        <v>956</v>
      </c>
      <c r="AN2833" t="s">
        <v>1765</v>
      </c>
      <c r="AV2833" s="8">
        <v>43586</v>
      </c>
      <c r="AW2833">
        <v>1</v>
      </c>
    </row>
    <row r="2834" spans="1:49" x14ac:dyDescent="0.25">
      <c r="A2834">
        <v>12</v>
      </c>
      <c r="C2834" t="s">
        <v>201</v>
      </c>
      <c r="G2834" s="1" t="s">
        <v>187</v>
      </c>
      <c r="I2834" s="1" t="s">
        <v>197</v>
      </c>
      <c r="J2834">
        <v>21</v>
      </c>
      <c r="K2834" s="1" t="s">
        <v>60</v>
      </c>
      <c r="W2834" s="1" t="s">
        <v>623</v>
      </c>
      <c r="X2834" s="8">
        <v>43529</v>
      </c>
      <c r="AB2834" t="s">
        <v>86</v>
      </c>
      <c r="AC2834" t="str">
        <f t="shared" si="55"/>
        <v>A2-21SO-A2</v>
      </c>
      <c r="AD2834" s="8">
        <v>43573</v>
      </c>
      <c r="AE2834" s="84">
        <v>44</v>
      </c>
      <c r="AF2834" t="s">
        <v>120</v>
      </c>
      <c r="AG2834" t="s">
        <v>956</v>
      </c>
      <c r="AH2834" s="8">
        <v>43573</v>
      </c>
      <c r="AI2834">
        <v>27</v>
      </c>
      <c r="AJ2834">
        <v>1</v>
      </c>
      <c r="AK2834" s="53">
        <v>0.80902777777777779</v>
      </c>
      <c r="AL2834" s="8">
        <v>43583</v>
      </c>
      <c r="AM2834" s="53">
        <v>0.84027777777777779</v>
      </c>
      <c r="AN2834" t="s">
        <v>1895</v>
      </c>
    </row>
    <row r="2835" spans="1:49" x14ac:dyDescent="0.25">
      <c r="A2835">
        <v>13</v>
      </c>
      <c r="C2835" t="s">
        <v>58</v>
      </c>
      <c r="G2835" s="1" t="s">
        <v>187</v>
      </c>
      <c r="I2835" s="1" t="s">
        <v>197</v>
      </c>
      <c r="J2835">
        <v>21</v>
      </c>
      <c r="K2835" s="1" t="s">
        <v>60</v>
      </c>
      <c r="W2835" s="1" t="s">
        <v>623</v>
      </c>
      <c r="X2835" s="8">
        <v>43529</v>
      </c>
      <c r="AB2835" t="s">
        <v>86</v>
      </c>
      <c r="AC2835" t="str">
        <f t="shared" si="55"/>
        <v>A2-21SO-A3</v>
      </c>
      <c r="AD2835" s="8">
        <v>43579</v>
      </c>
      <c r="AE2835" s="84">
        <f>AD2835-X2835</f>
        <v>50</v>
      </c>
      <c r="AF2835" t="s">
        <v>245</v>
      </c>
      <c r="AG2835" t="s">
        <v>956</v>
      </c>
      <c r="AN2835" t="s">
        <v>1808</v>
      </c>
      <c r="AV2835" s="8">
        <v>43584</v>
      </c>
      <c r="AW2835">
        <v>0</v>
      </c>
    </row>
    <row r="2836" spans="1:49" x14ac:dyDescent="0.25">
      <c r="A2836">
        <v>14</v>
      </c>
      <c r="C2836" t="s">
        <v>58</v>
      </c>
      <c r="G2836" s="1" t="s">
        <v>187</v>
      </c>
      <c r="I2836" s="1" t="s">
        <v>197</v>
      </c>
      <c r="J2836">
        <v>21</v>
      </c>
      <c r="K2836" s="1" t="s">
        <v>60</v>
      </c>
      <c r="W2836" s="1" t="s">
        <v>623</v>
      </c>
      <c r="AB2836" t="s">
        <v>86</v>
      </c>
      <c r="AC2836" t="str">
        <f t="shared" si="55"/>
        <v>A2-21SO-A4</v>
      </c>
      <c r="AF2836" t="s">
        <v>252</v>
      </c>
    </row>
    <row r="2837" spans="1:49" x14ac:dyDescent="0.25">
      <c r="A2837">
        <v>15</v>
      </c>
      <c r="C2837" t="s">
        <v>58</v>
      </c>
      <c r="G2837" s="1" t="s">
        <v>187</v>
      </c>
      <c r="I2837" s="1" t="s">
        <v>197</v>
      </c>
      <c r="J2837">
        <v>21</v>
      </c>
      <c r="K2837" s="1" t="s">
        <v>60</v>
      </c>
      <c r="W2837" s="1" t="s">
        <v>623</v>
      </c>
      <c r="X2837" s="8">
        <v>43529</v>
      </c>
      <c r="AB2837" t="s">
        <v>86</v>
      </c>
      <c r="AC2837" t="str">
        <f t="shared" si="55"/>
        <v>A2-21SO-A5</v>
      </c>
      <c r="AD2837" s="8">
        <v>43581</v>
      </c>
      <c r="AE2837" s="84">
        <f>AD2837-X2837</f>
        <v>52</v>
      </c>
      <c r="AF2837" t="s">
        <v>246</v>
      </c>
      <c r="AG2837" t="s">
        <v>956</v>
      </c>
      <c r="AN2837" t="s">
        <v>1984</v>
      </c>
      <c r="AV2837" s="8">
        <v>43613</v>
      </c>
      <c r="AW2837">
        <v>1</v>
      </c>
    </row>
    <row r="2838" spans="1:49" x14ac:dyDescent="0.25">
      <c r="A2838">
        <v>16</v>
      </c>
      <c r="C2838" t="s">
        <v>58</v>
      </c>
      <c r="G2838" s="1" t="s">
        <v>187</v>
      </c>
      <c r="I2838" s="1" t="s">
        <v>197</v>
      </c>
      <c r="J2838">
        <v>21</v>
      </c>
      <c r="K2838" s="1" t="s">
        <v>60</v>
      </c>
      <c r="W2838" s="1" t="s">
        <v>623</v>
      </c>
      <c r="X2838" s="8">
        <v>43529</v>
      </c>
      <c r="AB2838" t="s">
        <v>86</v>
      </c>
      <c r="AC2838" t="str">
        <f t="shared" si="55"/>
        <v>A2-21SO-A6</v>
      </c>
      <c r="AD2838" s="8">
        <v>43587</v>
      </c>
      <c r="AE2838" s="84">
        <v>58</v>
      </c>
      <c r="AF2838" t="s">
        <v>244</v>
      </c>
      <c r="AG2838" t="s">
        <v>956</v>
      </c>
      <c r="AN2838" t="s">
        <v>1765</v>
      </c>
      <c r="AV2838" s="8">
        <v>43587</v>
      </c>
      <c r="AW2838">
        <v>1</v>
      </c>
    </row>
    <row r="2839" spans="1:49" x14ac:dyDescent="0.25">
      <c r="A2839">
        <v>17</v>
      </c>
      <c r="C2839" t="s">
        <v>58</v>
      </c>
      <c r="G2839" s="1" t="s">
        <v>187</v>
      </c>
      <c r="I2839" s="1" t="s">
        <v>197</v>
      </c>
      <c r="J2839">
        <v>21</v>
      </c>
      <c r="K2839" s="1" t="s">
        <v>60</v>
      </c>
      <c r="W2839" s="1" t="s">
        <v>623</v>
      </c>
      <c r="X2839" s="8">
        <v>43529</v>
      </c>
      <c r="AB2839" t="s">
        <v>86</v>
      </c>
      <c r="AC2839" t="str">
        <f t="shared" si="55"/>
        <v>A2-21SO-A7</v>
      </c>
      <c r="AD2839" s="8">
        <v>43572</v>
      </c>
      <c r="AE2839" s="84">
        <f>AD2839-X2839</f>
        <v>43</v>
      </c>
      <c r="AF2839" t="s">
        <v>164</v>
      </c>
      <c r="AG2839" t="s">
        <v>956</v>
      </c>
      <c r="AH2839" s="8">
        <v>43572</v>
      </c>
      <c r="AI2839">
        <v>15</v>
      </c>
      <c r="AJ2839">
        <v>2</v>
      </c>
      <c r="AK2839" s="53">
        <v>0.86458333333333337</v>
      </c>
      <c r="AL2839" s="8">
        <v>43580</v>
      </c>
      <c r="AM2839" s="53">
        <v>0.83333333333333337</v>
      </c>
      <c r="AV2839" s="8">
        <v>43580</v>
      </c>
      <c r="AW2839">
        <v>0</v>
      </c>
    </row>
    <row r="2840" spans="1:49" x14ac:dyDescent="0.25">
      <c r="A2840">
        <v>18</v>
      </c>
      <c r="C2840" t="s">
        <v>58</v>
      </c>
      <c r="G2840" s="1" t="s">
        <v>187</v>
      </c>
      <c r="I2840" s="1" t="s">
        <v>197</v>
      </c>
      <c r="J2840">
        <v>21</v>
      </c>
      <c r="K2840" s="1" t="s">
        <v>60</v>
      </c>
      <c r="W2840" s="1" t="s">
        <v>623</v>
      </c>
      <c r="X2840" s="8">
        <v>43529</v>
      </c>
      <c r="AB2840" t="s">
        <v>86</v>
      </c>
      <c r="AC2840" t="str">
        <f t="shared" si="55"/>
        <v>A2-21SO-A8</v>
      </c>
      <c r="AD2840" s="8">
        <v>43584</v>
      </c>
      <c r="AE2840" s="84">
        <f>AD2840-X2840</f>
        <v>55</v>
      </c>
      <c r="AF2840" t="s">
        <v>166</v>
      </c>
      <c r="AG2840" t="s">
        <v>956</v>
      </c>
      <c r="AN2840" t="s">
        <v>1765</v>
      </c>
      <c r="AV2840" s="8">
        <v>43584</v>
      </c>
      <c r="AW2840">
        <v>1</v>
      </c>
    </row>
    <row r="2841" spans="1:49" x14ac:dyDescent="0.25">
      <c r="A2841">
        <v>19</v>
      </c>
      <c r="C2841" t="s">
        <v>58</v>
      </c>
      <c r="G2841" s="1" t="s">
        <v>187</v>
      </c>
      <c r="I2841" s="1" t="s">
        <v>197</v>
      </c>
      <c r="J2841">
        <v>21</v>
      </c>
      <c r="K2841" s="1" t="s">
        <v>60</v>
      </c>
      <c r="W2841" s="1" t="s">
        <v>623</v>
      </c>
      <c r="X2841" s="8">
        <v>43529</v>
      </c>
      <c r="AB2841" t="s">
        <v>86</v>
      </c>
      <c r="AC2841" t="str">
        <f t="shared" si="55"/>
        <v>A2-21SO-A9</v>
      </c>
      <c r="AD2841" s="8">
        <v>43586</v>
      </c>
      <c r="AE2841" s="84">
        <f>AD2841-X2841</f>
        <v>57</v>
      </c>
      <c r="AF2841" t="s">
        <v>133</v>
      </c>
      <c r="AG2841" t="s">
        <v>956</v>
      </c>
      <c r="AN2841" t="s">
        <v>1765</v>
      </c>
      <c r="AV2841" s="8">
        <v>43586</v>
      </c>
      <c r="AW2841">
        <v>1</v>
      </c>
    </row>
    <row r="2842" spans="1:49" x14ac:dyDescent="0.25">
      <c r="A2842">
        <v>20</v>
      </c>
      <c r="C2842" t="s">
        <v>58</v>
      </c>
      <c r="G2842" s="1" t="s">
        <v>187</v>
      </c>
      <c r="I2842" s="1" t="s">
        <v>197</v>
      </c>
      <c r="J2842">
        <v>21</v>
      </c>
      <c r="K2842" s="1" t="s">
        <v>60</v>
      </c>
      <c r="W2842" s="1" t="s">
        <v>623</v>
      </c>
      <c r="AB2842" t="s">
        <v>86</v>
      </c>
      <c r="AC2842" t="str">
        <f t="shared" si="55"/>
        <v>A2-21SO-A10</v>
      </c>
      <c r="AF2842" t="s">
        <v>138</v>
      </c>
    </row>
    <row r="2843" spans="1:49" x14ac:dyDescent="0.25">
      <c r="A2843">
        <v>21</v>
      </c>
      <c r="C2843" t="s">
        <v>58</v>
      </c>
      <c r="G2843" s="1" t="s">
        <v>187</v>
      </c>
      <c r="I2843" s="1" t="s">
        <v>197</v>
      </c>
      <c r="J2843">
        <v>21</v>
      </c>
      <c r="K2843" s="1" t="s">
        <v>60</v>
      </c>
      <c r="W2843" s="1" t="s">
        <v>623</v>
      </c>
      <c r="AB2843" t="s">
        <v>85</v>
      </c>
      <c r="AC2843" t="str">
        <f t="shared" si="55"/>
        <v>A2-21RT-C2</v>
      </c>
      <c r="AD2843" s="8">
        <v>43425</v>
      </c>
      <c r="AE2843" s="83">
        <f>AD2843-I2843</f>
        <v>61</v>
      </c>
      <c r="AF2843" t="s">
        <v>149</v>
      </c>
      <c r="AG2843" t="s">
        <v>956</v>
      </c>
      <c r="AH2843" s="8">
        <v>43425</v>
      </c>
      <c r="AI2843">
        <v>17</v>
      </c>
      <c r="AJ2843">
        <v>2</v>
      </c>
      <c r="AK2843" s="53">
        <v>0.68194444444444446</v>
      </c>
      <c r="AL2843" s="8">
        <v>43435</v>
      </c>
      <c r="AM2843" s="53">
        <v>0.83333333333333337</v>
      </c>
      <c r="AO2843">
        <v>3</v>
      </c>
      <c r="AP2843">
        <v>9</v>
      </c>
      <c r="AQ2843" s="8">
        <v>43435</v>
      </c>
      <c r="AR2843" s="53">
        <v>0.83333333333333337</v>
      </c>
      <c r="AS2843" s="8">
        <v>43516</v>
      </c>
      <c r="AT2843" s="53">
        <v>0.83333333333333337</v>
      </c>
      <c r="AV2843" s="8">
        <v>43516</v>
      </c>
      <c r="AW2843">
        <v>0</v>
      </c>
    </row>
    <row r="2844" spans="1:49" x14ac:dyDescent="0.25">
      <c r="A2844">
        <v>22</v>
      </c>
      <c r="C2844" t="s">
        <v>58</v>
      </c>
      <c r="G2844" s="1" t="s">
        <v>187</v>
      </c>
      <c r="I2844" s="1" t="s">
        <v>197</v>
      </c>
      <c r="J2844">
        <v>21</v>
      </c>
      <c r="K2844" s="1" t="s">
        <v>60</v>
      </c>
      <c r="W2844" s="1" t="s">
        <v>623</v>
      </c>
      <c r="X2844" s="8">
        <v>43529</v>
      </c>
      <c r="AB2844" t="s">
        <v>86</v>
      </c>
      <c r="AC2844" t="s">
        <v>1887</v>
      </c>
      <c r="AD2844" s="8">
        <v>43577</v>
      </c>
      <c r="AE2844" s="83" t="s">
        <v>1889</v>
      </c>
      <c r="AF2844" t="s">
        <v>284</v>
      </c>
      <c r="AG2844" t="s">
        <v>956</v>
      </c>
      <c r="AH2844" s="8">
        <v>43599</v>
      </c>
      <c r="AI2844">
        <v>10</v>
      </c>
      <c r="AJ2844">
        <v>1</v>
      </c>
      <c r="AK2844" s="53">
        <v>0.74305555555555547</v>
      </c>
      <c r="AL2844" s="8">
        <v>43605</v>
      </c>
      <c r="AM2844" s="53">
        <v>0.82291666666666663</v>
      </c>
      <c r="AN2844" t="s">
        <v>1890</v>
      </c>
      <c r="AR2844" s="53"/>
      <c r="AT2844" s="53"/>
      <c r="AV2844" s="8">
        <v>43605</v>
      </c>
      <c r="AW2844">
        <v>0</v>
      </c>
    </row>
    <row r="2845" spans="1:49" x14ac:dyDescent="0.25">
      <c r="A2845">
        <v>23</v>
      </c>
      <c r="C2845" t="s">
        <v>58</v>
      </c>
      <c r="G2845" s="1" t="s">
        <v>187</v>
      </c>
      <c r="I2845" s="1" t="s">
        <v>197</v>
      </c>
      <c r="J2845">
        <v>21</v>
      </c>
      <c r="K2845" s="1" t="s">
        <v>60</v>
      </c>
      <c r="W2845" s="1" t="s">
        <v>623</v>
      </c>
      <c r="X2845" s="8">
        <v>43529</v>
      </c>
      <c r="AB2845" t="s">
        <v>86</v>
      </c>
      <c r="AC2845" t="s">
        <v>1888</v>
      </c>
      <c r="AD2845" s="8">
        <v>43577</v>
      </c>
      <c r="AE2845" s="83" t="s">
        <v>1889</v>
      </c>
      <c r="AF2845" t="s">
        <v>161</v>
      </c>
      <c r="AG2845" t="s">
        <v>956</v>
      </c>
      <c r="AH2845" s="8">
        <v>43599</v>
      </c>
      <c r="AI2845">
        <v>24</v>
      </c>
      <c r="AJ2845">
        <v>1</v>
      </c>
      <c r="AK2845" s="53">
        <v>0.74305555555555547</v>
      </c>
      <c r="AL2845" s="8">
        <v>43607</v>
      </c>
      <c r="AM2845" s="53">
        <v>0.83680555555555547</v>
      </c>
      <c r="AN2845" t="s">
        <v>1890</v>
      </c>
      <c r="AO2845">
        <v>3</v>
      </c>
      <c r="AP2845">
        <v>3</v>
      </c>
      <c r="AQ2845" s="8">
        <v>43607</v>
      </c>
      <c r="AR2845" s="53">
        <v>0.83680555555555547</v>
      </c>
      <c r="AT2845" s="53"/>
    </row>
    <row r="2846" spans="1:49" x14ac:dyDescent="0.25">
      <c r="A2846">
        <v>24</v>
      </c>
      <c r="C2846" t="s">
        <v>58</v>
      </c>
      <c r="G2846" s="1" t="s">
        <v>187</v>
      </c>
      <c r="I2846" s="1" t="s">
        <v>197</v>
      </c>
      <c r="J2846">
        <v>21</v>
      </c>
      <c r="K2846" s="1" t="s">
        <v>60</v>
      </c>
      <c r="W2846" s="1" t="s">
        <v>623</v>
      </c>
      <c r="AB2846" t="s">
        <v>86</v>
      </c>
      <c r="AC2846" t="s">
        <v>1913</v>
      </c>
      <c r="AD2846" s="8">
        <v>43586</v>
      </c>
      <c r="AE2846" s="83" t="s">
        <v>1914</v>
      </c>
      <c r="AF2846" t="s">
        <v>126</v>
      </c>
      <c r="AG2846" t="s">
        <v>956</v>
      </c>
      <c r="AK2846" s="53"/>
      <c r="AM2846" s="53"/>
      <c r="AN2846" t="s">
        <v>1915</v>
      </c>
      <c r="AR2846" s="53"/>
      <c r="AT2846" s="53"/>
      <c r="AV2846" s="8">
        <v>43586</v>
      </c>
      <c r="AW2846">
        <v>1</v>
      </c>
    </row>
    <row r="2847" spans="1:49" x14ac:dyDescent="0.25">
      <c r="A2847">
        <v>25</v>
      </c>
      <c r="C2847" t="s">
        <v>58</v>
      </c>
      <c r="G2847" s="1" t="s">
        <v>187</v>
      </c>
      <c r="I2847" s="1" t="s">
        <v>197</v>
      </c>
      <c r="J2847">
        <v>21</v>
      </c>
      <c r="K2847" s="1" t="s">
        <v>60</v>
      </c>
      <c r="W2847" s="1" t="s">
        <v>623</v>
      </c>
      <c r="AB2847" t="s">
        <v>86</v>
      </c>
      <c r="AC2847" t="s">
        <v>1922</v>
      </c>
      <c r="AD2847" s="8">
        <v>43590</v>
      </c>
      <c r="AE2847" s="83" t="s">
        <v>1921</v>
      </c>
      <c r="AF2847" t="s">
        <v>237</v>
      </c>
      <c r="AG2847" t="s">
        <v>956</v>
      </c>
      <c r="AK2847" s="53"/>
      <c r="AM2847" s="53"/>
      <c r="AN2847" t="s">
        <v>1927</v>
      </c>
      <c r="AR2847" s="53"/>
      <c r="AT2847" s="53"/>
      <c r="AV2847" s="8">
        <v>43590</v>
      </c>
      <c r="AW2847">
        <v>1</v>
      </c>
    </row>
    <row r="2848" spans="1:49" x14ac:dyDescent="0.25">
      <c r="A2848">
        <v>26</v>
      </c>
      <c r="C2848" t="s">
        <v>58</v>
      </c>
      <c r="G2848" s="1" t="s">
        <v>187</v>
      </c>
      <c r="I2848" s="1" t="s">
        <v>197</v>
      </c>
      <c r="J2848">
        <v>21</v>
      </c>
      <c r="K2848" s="1" t="s">
        <v>60</v>
      </c>
      <c r="W2848" s="1" t="s">
        <v>623</v>
      </c>
      <c r="AB2848" t="s">
        <v>86</v>
      </c>
      <c r="AC2848" t="s">
        <v>1923</v>
      </c>
      <c r="AD2848" s="8">
        <v>43590</v>
      </c>
      <c r="AE2848" s="83" t="s">
        <v>1921</v>
      </c>
      <c r="AF2848" t="s">
        <v>149</v>
      </c>
      <c r="AG2848" t="s">
        <v>956</v>
      </c>
      <c r="AK2848" s="53"/>
      <c r="AM2848" s="53"/>
      <c r="AN2848" t="s">
        <v>1927</v>
      </c>
      <c r="AR2848" s="53"/>
      <c r="AT2848" s="53"/>
      <c r="AV2848" s="8">
        <v>43590</v>
      </c>
      <c r="AW2848">
        <v>1</v>
      </c>
    </row>
    <row r="2849" spans="1:49" x14ac:dyDescent="0.25">
      <c r="A2849">
        <v>27</v>
      </c>
      <c r="C2849" t="s">
        <v>58</v>
      </c>
      <c r="G2849" s="1" t="s">
        <v>187</v>
      </c>
      <c r="I2849" s="1" t="s">
        <v>197</v>
      </c>
      <c r="J2849">
        <v>21</v>
      </c>
      <c r="K2849" s="1" t="s">
        <v>60</v>
      </c>
      <c r="W2849" s="1" t="s">
        <v>623</v>
      </c>
      <c r="AB2849" t="s">
        <v>86</v>
      </c>
      <c r="AC2849" t="s">
        <v>1925</v>
      </c>
      <c r="AD2849" s="8">
        <v>43590</v>
      </c>
      <c r="AE2849" s="83" t="s">
        <v>1921</v>
      </c>
      <c r="AF2849" t="s">
        <v>123</v>
      </c>
      <c r="AG2849" t="s">
        <v>956</v>
      </c>
      <c r="AK2849" s="53"/>
      <c r="AM2849" s="53"/>
      <c r="AN2849" t="s">
        <v>1927</v>
      </c>
      <c r="AR2849" s="53"/>
      <c r="AT2849" s="53"/>
      <c r="AV2849" s="8">
        <v>43590</v>
      </c>
      <c r="AW2849">
        <v>1</v>
      </c>
    </row>
    <row r="2850" spans="1:49" x14ac:dyDescent="0.25">
      <c r="A2850">
        <v>28</v>
      </c>
      <c r="C2850" t="s">
        <v>58</v>
      </c>
      <c r="G2850" s="1" t="s">
        <v>187</v>
      </c>
      <c r="I2850" s="1" t="s">
        <v>197</v>
      </c>
      <c r="J2850">
        <v>21</v>
      </c>
      <c r="K2850" s="1" t="s">
        <v>60</v>
      </c>
      <c r="W2850" s="1" t="s">
        <v>623</v>
      </c>
      <c r="AB2850" t="s">
        <v>86</v>
      </c>
      <c r="AC2850" t="s">
        <v>1924</v>
      </c>
      <c r="AD2850" s="8">
        <v>43590</v>
      </c>
      <c r="AE2850" s="83" t="s">
        <v>1921</v>
      </c>
      <c r="AF2850" t="s">
        <v>144</v>
      </c>
      <c r="AG2850" t="s">
        <v>956</v>
      </c>
      <c r="AK2850" s="53"/>
      <c r="AM2850" s="53"/>
      <c r="AN2850" t="s">
        <v>1927</v>
      </c>
      <c r="AR2850" s="53"/>
      <c r="AT2850" s="53"/>
      <c r="AV2850" s="8">
        <v>43590</v>
      </c>
      <c r="AW2850">
        <v>1</v>
      </c>
    </row>
    <row r="2851" spans="1:49" x14ac:dyDescent="0.25">
      <c r="A2851">
        <v>29</v>
      </c>
      <c r="C2851" t="s">
        <v>58</v>
      </c>
      <c r="G2851" s="1" t="s">
        <v>187</v>
      </c>
      <c r="I2851" s="1" t="s">
        <v>197</v>
      </c>
      <c r="J2851">
        <v>21</v>
      </c>
      <c r="K2851" s="1" t="s">
        <v>60</v>
      </c>
      <c r="W2851" s="1" t="s">
        <v>623</v>
      </c>
      <c r="AB2851" t="s">
        <v>86</v>
      </c>
      <c r="AC2851" t="s">
        <v>1926</v>
      </c>
      <c r="AD2851" s="8">
        <v>43590</v>
      </c>
      <c r="AE2851" s="83" t="s">
        <v>1921</v>
      </c>
      <c r="AF2851" t="s">
        <v>147</v>
      </c>
      <c r="AG2851" t="s">
        <v>956</v>
      </c>
      <c r="AK2851" s="53"/>
      <c r="AM2851" s="53"/>
      <c r="AN2851" t="s">
        <v>1928</v>
      </c>
      <c r="AR2851" s="53"/>
      <c r="AT2851" s="53"/>
      <c r="AV2851" s="8">
        <v>43590</v>
      </c>
      <c r="AW2851">
        <v>1</v>
      </c>
    </row>
    <row r="2852" spans="1:49" x14ac:dyDescent="0.25">
      <c r="A2852">
        <v>30</v>
      </c>
      <c r="C2852" t="s">
        <v>58</v>
      </c>
      <c r="G2852" s="1" t="s">
        <v>187</v>
      </c>
      <c r="I2852" s="1" t="s">
        <v>197</v>
      </c>
      <c r="J2852">
        <v>21</v>
      </c>
      <c r="K2852" s="1" t="s">
        <v>60</v>
      </c>
      <c r="W2852" s="1" t="s">
        <v>623</v>
      </c>
      <c r="X2852" s="8">
        <v>43529</v>
      </c>
      <c r="AB2852" t="s">
        <v>86</v>
      </c>
      <c r="AC2852" t="s">
        <v>1948</v>
      </c>
      <c r="AD2852" s="8">
        <v>43598</v>
      </c>
      <c r="AE2852" s="83" t="s">
        <v>1775</v>
      </c>
      <c r="AF2852" t="s">
        <v>146</v>
      </c>
      <c r="AG2852" t="s">
        <v>956</v>
      </c>
      <c r="AK2852" s="53"/>
      <c r="AM2852" s="53"/>
      <c r="AN2852" t="s">
        <v>1949</v>
      </c>
      <c r="AR2852" s="53"/>
      <c r="AT2852" s="53"/>
      <c r="AV2852" s="8">
        <v>43598</v>
      </c>
      <c r="AW2852">
        <v>1</v>
      </c>
    </row>
    <row r="2853" spans="1:49" x14ac:dyDescent="0.25">
      <c r="A2853">
        <v>1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1590</v>
      </c>
      <c r="AD2853" s="8">
        <v>43384</v>
      </c>
      <c r="AE2853" s="84">
        <v>20</v>
      </c>
      <c r="AG2853" t="s">
        <v>593</v>
      </c>
      <c r="AH2853" s="8">
        <f>AD2853</f>
        <v>43384</v>
      </c>
      <c r="AI2853">
        <v>3</v>
      </c>
      <c r="AJ2853">
        <v>6</v>
      </c>
      <c r="AK2853" s="53">
        <v>0.58333333333333337</v>
      </c>
      <c r="AL2853" s="8">
        <v>43391</v>
      </c>
      <c r="AM2853" s="53">
        <v>0.82638888888888884</v>
      </c>
      <c r="AO2853">
        <v>7</v>
      </c>
      <c r="AP2853">
        <v>6</v>
      </c>
      <c r="AQ2853" s="8">
        <v>43391</v>
      </c>
      <c r="AR2853" s="53">
        <v>0.82638888888888884</v>
      </c>
      <c r="AS2853" s="8">
        <v>43430</v>
      </c>
      <c r="AT2853" s="53">
        <v>0.86111111111111116</v>
      </c>
      <c r="AU2853" t="s">
        <v>1793</v>
      </c>
      <c r="AV2853" s="8">
        <v>43430</v>
      </c>
      <c r="AW2853">
        <v>0</v>
      </c>
    </row>
    <row r="2854" spans="1:49" x14ac:dyDescent="0.25">
      <c r="A2854">
        <v>2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1649</v>
      </c>
      <c r="AD2854" s="8">
        <v>43389</v>
      </c>
      <c r="AE2854" s="84">
        <v>25</v>
      </c>
      <c r="AG2854" t="s">
        <v>593</v>
      </c>
      <c r="AH2854" s="8">
        <f t="shared" ref="AH2854:AH2895" si="56">AD2854</f>
        <v>43389</v>
      </c>
      <c r="AI2854">
        <v>7</v>
      </c>
      <c r="AJ2854">
        <v>2</v>
      </c>
      <c r="AK2854" s="53">
        <v>0.83333333333333337</v>
      </c>
      <c r="AL2854" s="8">
        <v>43397</v>
      </c>
      <c r="AM2854" s="53">
        <v>0.83333333333333337</v>
      </c>
      <c r="AN2854" t="s">
        <v>1745</v>
      </c>
      <c r="AV2854" s="8">
        <v>43397</v>
      </c>
      <c r="AW2854">
        <v>1</v>
      </c>
    </row>
    <row r="2855" spans="1:49" x14ac:dyDescent="0.25">
      <c r="A2855">
        <v>3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1650</v>
      </c>
      <c r="AD2855" s="8">
        <v>43389</v>
      </c>
      <c r="AE2855" s="84">
        <v>25</v>
      </c>
      <c r="AG2855" t="s">
        <v>593</v>
      </c>
      <c r="AH2855" s="8">
        <f t="shared" si="56"/>
        <v>43389</v>
      </c>
      <c r="AI2855">
        <v>13</v>
      </c>
      <c r="AJ2855">
        <v>1</v>
      </c>
      <c r="AK2855" s="53">
        <v>0.83333333333333337</v>
      </c>
      <c r="AL2855" s="8">
        <v>43397</v>
      </c>
      <c r="AM2855" s="53">
        <v>0.83333333333333337</v>
      </c>
      <c r="AN2855" t="s">
        <v>1745</v>
      </c>
      <c r="AV2855" s="8">
        <v>43397</v>
      </c>
      <c r="AW2855">
        <v>1</v>
      </c>
    </row>
    <row r="2856" spans="1:49" x14ac:dyDescent="0.25">
      <c r="A2856">
        <v>4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1651</v>
      </c>
      <c r="AD2856" s="8">
        <v>43389</v>
      </c>
      <c r="AE2856" s="84">
        <v>25</v>
      </c>
      <c r="AG2856" t="s">
        <v>593</v>
      </c>
      <c r="AH2856" s="8">
        <f t="shared" si="56"/>
        <v>43389</v>
      </c>
      <c r="AI2856">
        <v>15</v>
      </c>
      <c r="AJ2856">
        <v>2</v>
      </c>
      <c r="AK2856" s="53">
        <v>0.83333333333333304</v>
      </c>
      <c r="AL2856" s="8">
        <v>43397</v>
      </c>
      <c r="AM2856" s="53">
        <v>0.83333333333333337</v>
      </c>
      <c r="AN2856" t="s">
        <v>1745</v>
      </c>
      <c r="AV2856" s="8">
        <v>43397</v>
      </c>
      <c r="AW2856">
        <v>1</v>
      </c>
    </row>
    <row r="2857" spans="1:49" x14ac:dyDescent="0.25">
      <c r="A2857">
        <v>5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1652</v>
      </c>
      <c r="AD2857" s="8">
        <v>43389</v>
      </c>
      <c r="AE2857" s="84">
        <v>25</v>
      </c>
      <c r="AG2857" t="s">
        <v>593</v>
      </c>
      <c r="AH2857" s="8">
        <f t="shared" si="56"/>
        <v>43389</v>
      </c>
      <c r="AI2857">
        <v>18</v>
      </c>
      <c r="AJ2857">
        <v>2</v>
      </c>
      <c r="AK2857" s="53">
        <v>0.83333333333333304</v>
      </c>
      <c r="AL2857" s="8">
        <v>43397</v>
      </c>
      <c r="AM2857" s="53">
        <v>0.83333333333333337</v>
      </c>
      <c r="AN2857" t="s">
        <v>1745</v>
      </c>
      <c r="AV2857" s="8">
        <v>43397</v>
      </c>
      <c r="AW2857">
        <v>1</v>
      </c>
    </row>
    <row r="2858" spans="1:49" x14ac:dyDescent="0.25">
      <c r="A2858">
        <v>6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1653</v>
      </c>
      <c r="AD2858" s="8">
        <v>43389</v>
      </c>
      <c r="AE2858" s="84">
        <v>25</v>
      </c>
      <c r="AG2858" t="s">
        <v>593</v>
      </c>
      <c r="AH2858" s="8">
        <f t="shared" si="56"/>
        <v>43389</v>
      </c>
      <c r="AI2858">
        <v>12</v>
      </c>
      <c r="AJ2858">
        <v>1</v>
      </c>
      <c r="AK2858" s="53">
        <v>0.83333333333333304</v>
      </c>
      <c r="AL2858" s="8">
        <v>43397</v>
      </c>
      <c r="AM2858" s="53">
        <v>0.83333333333333337</v>
      </c>
      <c r="AN2858" t="s">
        <v>1745</v>
      </c>
      <c r="AV2858" s="8">
        <v>43397</v>
      </c>
      <c r="AW2858">
        <v>1</v>
      </c>
    </row>
    <row r="2859" spans="1:49" x14ac:dyDescent="0.25">
      <c r="A2859">
        <v>7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1654</v>
      </c>
      <c r="AD2859" s="8">
        <v>43389</v>
      </c>
      <c r="AE2859" s="84">
        <v>25</v>
      </c>
      <c r="AG2859" t="s">
        <v>593</v>
      </c>
      <c r="AH2859" s="8">
        <f t="shared" si="56"/>
        <v>43389</v>
      </c>
      <c r="AI2859">
        <v>25</v>
      </c>
      <c r="AJ2859">
        <v>6</v>
      </c>
      <c r="AK2859" s="53">
        <v>0.83333333333333304</v>
      </c>
      <c r="AL2859" s="8">
        <v>43397</v>
      </c>
      <c r="AM2859" s="53">
        <v>0.83333333333333337</v>
      </c>
      <c r="AN2859" t="s">
        <v>1746</v>
      </c>
      <c r="AV2859" s="8">
        <v>43397</v>
      </c>
      <c r="AW2859">
        <v>1</v>
      </c>
    </row>
    <row r="2860" spans="1:49" x14ac:dyDescent="0.25">
      <c r="A2860">
        <v>8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1655</v>
      </c>
      <c r="AD2860" s="8">
        <v>43389</v>
      </c>
      <c r="AE2860" s="84">
        <v>25</v>
      </c>
      <c r="AG2860" t="s">
        <v>593</v>
      </c>
      <c r="AH2860" s="8">
        <f t="shared" si="56"/>
        <v>43389</v>
      </c>
      <c r="AI2860">
        <v>19</v>
      </c>
      <c r="AJ2860">
        <v>1</v>
      </c>
      <c r="AK2860" s="53">
        <v>0.83333333333333304</v>
      </c>
      <c r="AL2860" s="8">
        <v>43394</v>
      </c>
      <c r="AM2860" s="53">
        <v>0.6875</v>
      </c>
      <c r="AV2860" s="8">
        <v>43394</v>
      </c>
      <c r="AW2860">
        <v>0</v>
      </c>
    </row>
    <row r="2861" spans="1:49" x14ac:dyDescent="0.25">
      <c r="A2861">
        <v>9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1656</v>
      </c>
      <c r="AD2861" s="8">
        <v>43389</v>
      </c>
      <c r="AE2861" s="84">
        <v>25</v>
      </c>
      <c r="AG2861" t="s">
        <v>593</v>
      </c>
      <c r="AH2861" s="8">
        <f t="shared" si="56"/>
        <v>43389</v>
      </c>
      <c r="AI2861">
        <v>11</v>
      </c>
      <c r="AJ2861">
        <v>1</v>
      </c>
      <c r="AK2861" s="53">
        <v>0.83333333333333304</v>
      </c>
      <c r="AL2861" s="8">
        <v>43397</v>
      </c>
      <c r="AM2861" s="53">
        <v>0.83333333333333337</v>
      </c>
      <c r="AN2861" t="s">
        <v>1745</v>
      </c>
      <c r="AV2861" s="8">
        <v>43397</v>
      </c>
      <c r="AW2861">
        <v>1</v>
      </c>
    </row>
    <row r="2862" spans="1:49" x14ac:dyDescent="0.25">
      <c r="A2862">
        <v>10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1657</v>
      </c>
      <c r="AD2862" s="8">
        <v>43389</v>
      </c>
      <c r="AE2862" s="84">
        <v>25</v>
      </c>
      <c r="AG2862" t="s">
        <v>593</v>
      </c>
      <c r="AH2862" s="8">
        <f t="shared" si="56"/>
        <v>43389</v>
      </c>
      <c r="AI2862">
        <v>15</v>
      </c>
      <c r="AJ2862">
        <v>1</v>
      </c>
      <c r="AK2862" s="53">
        <v>0.83333333333333304</v>
      </c>
      <c r="AN2862" t="s">
        <v>1615</v>
      </c>
    </row>
    <row r="2863" spans="1:49" x14ac:dyDescent="0.25">
      <c r="A2863">
        <v>11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1658</v>
      </c>
      <c r="AD2863" s="8">
        <v>43389</v>
      </c>
      <c r="AE2863" s="84">
        <v>25</v>
      </c>
      <c r="AG2863" t="s">
        <v>593</v>
      </c>
      <c r="AH2863" s="8">
        <f t="shared" si="56"/>
        <v>43389</v>
      </c>
      <c r="AI2863">
        <v>10</v>
      </c>
      <c r="AJ2863">
        <v>1</v>
      </c>
      <c r="AK2863" s="53">
        <v>0.83333333333333304</v>
      </c>
      <c r="AL2863" s="8">
        <v>43397</v>
      </c>
      <c r="AM2863" s="53">
        <v>0.83333333333333337</v>
      </c>
      <c r="AN2863" t="s">
        <v>1745</v>
      </c>
      <c r="AV2863" s="8">
        <v>43397</v>
      </c>
      <c r="AW2863">
        <v>1</v>
      </c>
    </row>
    <row r="2864" spans="1:49" x14ac:dyDescent="0.25">
      <c r="A2864">
        <v>12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1659</v>
      </c>
      <c r="AD2864" s="8">
        <v>43389</v>
      </c>
      <c r="AE2864" s="84">
        <v>25</v>
      </c>
      <c r="AG2864" t="s">
        <v>593</v>
      </c>
      <c r="AH2864" s="8">
        <f t="shared" si="56"/>
        <v>43389</v>
      </c>
      <c r="AI2864">
        <v>31</v>
      </c>
      <c r="AJ2864">
        <v>1</v>
      </c>
      <c r="AK2864" s="53">
        <v>0.83333333333333304</v>
      </c>
      <c r="AL2864" s="8">
        <v>43397</v>
      </c>
      <c r="AM2864" s="53">
        <v>0.83333333333333337</v>
      </c>
      <c r="AN2864" t="s">
        <v>1745</v>
      </c>
      <c r="AV2864" s="8">
        <v>43397</v>
      </c>
      <c r="AW2864">
        <v>1</v>
      </c>
    </row>
    <row r="2865" spans="1:49" x14ac:dyDescent="0.25">
      <c r="A2865">
        <v>13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1660</v>
      </c>
      <c r="AD2865" s="8">
        <v>43389</v>
      </c>
      <c r="AE2865" s="84">
        <v>25</v>
      </c>
      <c r="AG2865" t="s">
        <v>593</v>
      </c>
      <c r="AH2865" s="8">
        <f t="shared" si="56"/>
        <v>43389</v>
      </c>
      <c r="AI2865">
        <v>14</v>
      </c>
      <c r="AJ2865">
        <v>1</v>
      </c>
      <c r="AK2865" s="53">
        <v>0.83333333333333304</v>
      </c>
      <c r="AL2865" s="8">
        <v>43392</v>
      </c>
      <c r="AM2865" s="53">
        <v>0.47222222222222227</v>
      </c>
      <c r="AV2865" s="8">
        <v>43392</v>
      </c>
      <c r="AW2865">
        <v>0</v>
      </c>
    </row>
    <row r="2866" spans="1:49" x14ac:dyDescent="0.25">
      <c r="A2866">
        <v>14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1661</v>
      </c>
      <c r="AD2866" s="8">
        <v>43389</v>
      </c>
      <c r="AE2866" s="84">
        <v>25</v>
      </c>
      <c r="AG2866" t="s">
        <v>593</v>
      </c>
      <c r="AH2866" s="8">
        <f t="shared" si="56"/>
        <v>43389</v>
      </c>
      <c r="AI2866">
        <v>25</v>
      </c>
      <c r="AJ2866">
        <v>1</v>
      </c>
      <c r="AK2866" s="53">
        <v>0.83333333333333304</v>
      </c>
      <c r="AL2866" s="8">
        <v>43397</v>
      </c>
      <c r="AM2866" s="53">
        <v>0.83333333333333337</v>
      </c>
      <c r="AN2866" t="s">
        <v>1745</v>
      </c>
      <c r="AV2866" s="8">
        <v>43397</v>
      </c>
      <c r="AW2866">
        <v>1</v>
      </c>
    </row>
    <row r="2867" spans="1:49" x14ac:dyDescent="0.25">
      <c r="A2867">
        <v>15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1662</v>
      </c>
      <c r="AD2867" s="8">
        <v>43389</v>
      </c>
      <c r="AE2867" s="84">
        <v>25</v>
      </c>
      <c r="AG2867" t="s">
        <v>593</v>
      </c>
      <c r="AH2867" s="8">
        <f t="shared" si="56"/>
        <v>43389</v>
      </c>
      <c r="AI2867">
        <v>26</v>
      </c>
      <c r="AJ2867">
        <v>1</v>
      </c>
      <c r="AK2867" s="53">
        <v>0.83333333333333304</v>
      </c>
      <c r="AL2867" s="8">
        <v>43397</v>
      </c>
      <c r="AM2867" s="53">
        <v>0.83333333333333337</v>
      </c>
      <c r="AN2867" t="s">
        <v>1745</v>
      </c>
      <c r="AV2867" s="8">
        <v>43397</v>
      </c>
      <c r="AW2867">
        <v>1</v>
      </c>
    </row>
    <row r="2868" spans="1:49" x14ac:dyDescent="0.25">
      <c r="A2868">
        <v>16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1663</v>
      </c>
      <c r="AD2868" s="8">
        <v>43389</v>
      </c>
      <c r="AE2868" s="84">
        <v>25</v>
      </c>
      <c r="AG2868" t="s">
        <v>593</v>
      </c>
      <c r="AH2868" s="8">
        <f t="shared" si="56"/>
        <v>43389</v>
      </c>
      <c r="AI2868">
        <v>3</v>
      </c>
      <c r="AJ2868">
        <v>1</v>
      </c>
      <c r="AK2868" s="53">
        <v>0.83333333333333304</v>
      </c>
      <c r="AL2868" s="8">
        <v>43397</v>
      </c>
      <c r="AM2868" s="53">
        <v>0.83333333333333304</v>
      </c>
      <c r="AN2868" t="s">
        <v>1745</v>
      </c>
      <c r="AV2868" s="8">
        <v>43397</v>
      </c>
      <c r="AW2868">
        <v>1</v>
      </c>
    </row>
    <row r="2869" spans="1:49" x14ac:dyDescent="0.25">
      <c r="A2869">
        <v>17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1664</v>
      </c>
      <c r="AD2869" s="8">
        <v>43389</v>
      </c>
      <c r="AE2869" s="84">
        <v>25</v>
      </c>
      <c r="AG2869" t="s">
        <v>593</v>
      </c>
      <c r="AH2869" s="8">
        <f t="shared" si="56"/>
        <v>43389</v>
      </c>
      <c r="AI2869">
        <v>32</v>
      </c>
      <c r="AJ2869">
        <v>1</v>
      </c>
      <c r="AK2869" s="53">
        <v>0.83333333333333304</v>
      </c>
      <c r="AL2869" s="8">
        <v>43396</v>
      </c>
      <c r="AM2869" s="53">
        <v>0.4375</v>
      </c>
      <c r="AV2869" s="8">
        <v>43396</v>
      </c>
      <c r="AW2869">
        <v>0</v>
      </c>
    </row>
    <row r="2870" spans="1:49" x14ac:dyDescent="0.25">
      <c r="A2870">
        <v>18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1665</v>
      </c>
      <c r="AD2870" s="8">
        <v>43389</v>
      </c>
      <c r="AE2870" s="84">
        <v>25</v>
      </c>
      <c r="AG2870" t="s">
        <v>593</v>
      </c>
      <c r="AH2870" s="8">
        <f t="shared" si="56"/>
        <v>43389</v>
      </c>
      <c r="AI2870">
        <v>7</v>
      </c>
      <c r="AJ2870">
        <v>1</v>
      </c>
      <c r="AK2870" s="53">
        <v>0.83333333333333304</v>
      </c>
      <c r="AL2870" s="8">
        <v>43397</v>
      </c>
      <c r="AM2870" s="53">
        <v>0.83333333333333337</v>
      </c>
      <c r="AN2870" t="s">
        <v>1745</v>
      </c>
      <c r="AV2870" s="8">
        <v>43397</v>
      </c>
      <c r="AW2870">
        <v>1</v>
      </c>
    </row>
    <row r="2871" spans="1:49" x14ac:dyDescent="0.25">
      <c r="A2871">
        <v>19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1666</v>
      </c>
      <c r="AD2871" s="8">
        <v>43390</v>
      </c>
      <c r="AE2871" s="84">
        <v>26</v>
      </c>
      <c r="AG2871" t="s">
        <v>593</v>
      </c>
      <c r="AH2871" s="8">
        <f t="shared" si="56"/>
        <v>43390</v>
      </c>
      <c r="AI2871">
        <v>14</v>
      </c>
      <c r="AJ2871">
        <v>2</v>
      </c>
      <c r="AK2871" s="53">
        <v>0.83333333333333304</v>
      </c>
      <c r="AL2871" s="8">
        <v>43396</v>
      </c>
      <c r="AM2871" s="53">
        <v>0.4375</v>
      </c>
      <c r="AV2871" s="8">
        <v>43396</v>
      </c>
      <c r="AW2871">
        <v>0</v>
      </c>
    </row>
    <row r="2872" spans="1:49" x14ac:dyDescent="0.25">
      <c r="A2872">
        <v>20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1667</v>
      </c>
      <c r="AD2872" s="8">
        <v>43390</v>
      </c>
      <c r="AE2872" s="84">
        <v>26</v>
      </c>
      <c r="AG2872" t="s">
        <v>593</v>
      </c>
      <c r="AH2872" s="8">
        <f t="shared" si="56"/>
        <v>43390</v>
      </c>
      <c r="AI2872">
        <v>4</v>
      </c>
      <c r="AJ2872">
        <v>2</v>
      </c>
      <c r="AK2872" s="53">
        <v>0.83333333333333304</v>
      </c>
      <c r="AL2872" s="8">
        <v>43399</v>
      </c>
      <c r="AM2872" s="53">
        <v>0.99305555555555547</v>
      </c>
      <c r="AN2872" t="s">
        <v>1749</v>
      </c>
      <c r="AV2872" s="8">
        <v>43399</v>
      </c>
      <c r="AW2872">
        <v>1</v>
      </c>
    </row>
    <row r="2873" spans="1:49" x14ac:dyDescent="0.25">
      <c r="A2873">
        <v>21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1668</v>
      </c>
      <c r="AD2873" s="8">
        <v>43390</v>
      </c>
      <c r="AE2873" s="84">
        <v>26</v>
      </c>
      <c r="AG2873" t="s">
        <v>593</v>
      </c>
      <c r="AH2873" s="8">
        <f t="shared" si="56"/>
        <v>43390</v>
      </c>
      <c r="AI2873">
        <v>17</v>
      </c>
      <c r="AJ2873">
        <v>1</v>
      </c>
      <c r="AK2873" s="53">
        <v>0.83333333333333304</v>
      </c>
      <c r="AL2873" s="8">
        <v>43398</v>
      </c>
      <c r="AM2873" s="53">
        <v>0.60416666666666663</v>
      </c>
    </row>
    <row r="2874" spans="1:49" x14ac:dyDescent="0.25">
      <c r="A2874">
        <v>22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1669</v>
      </c>
      <c r="AD2874" s="8">
        <v>43390</v>
      </c>
      <c r="AE2874" s="84">
        <v>26</v>
      </c>
      <c r="AG2874" t="s">
        <v>593</v>
      </c>
      <c r="AH2874" s="8">
        <f t="shared" si="56"/>
        <v>43390</v>
      </c>
      <c r="AI2874">
        <v>30</v>
      </c>
      <c r="AJ2874">
        <v>1</v>
      </c>
      <c r="AK2874" s="53">
        <v>0.83333333333333304</v>
      </c>
      <c r="AN2874" t="s">
        <v>1615</v>
      </c>
    </row>
    <row r="2875" spans="1:49" x14ac:dyDescent="0.25">
      <c r="A2875">
        <v>23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1670</v>
      </c>
      <c r="AD2875" s="8">
        <v>43390</v>
      </c>
      <c r="AE2875" s="84">
        <v>26</v>
      </c>
      <c r="AG2875" t="s">
        <v>593</v>
      </c>
      <c r="AH2875" s="8">
        <f t="shared" si="56"/>
        <v>43390</v>
      </c>
      <c r="AI2875">
        <v>1</v>
      </c>
      <c r="AJ2875">
        <v>2</v>
      </c>
      <c r="AK2875" s="53">
        <v>0.83333333333333304</v>
      </c>
      <c r="AL2875" s="8">
        <v>43396</v>
      </c>
      <c r="AM2875" s="53">
        <v>0.4375</v>
      </c>
      <c r="AV2875" s="8">
        <v>43396</v>
      </c>
      <c r="AW2875">
        <v>0</v>
      </c>
    </row>
    <row r="2876" spans="1:49" x14ac:dyDescent="0.25">
      <c r="A2876">
        <v>24</v>
      </c>
      <c r="C2876" t="s">
        <v>201</v>
      </c>
      <c r="G2876" s="1" t="s">
        <v>187</v>
      </c>
      <c r="I2876" s="1" t="s">
        <v>197</v>
      </c>
      <c r="J2876">
        <v>1</v>
      </c>
      <c r="K2876" s="1" t="s">
        <v>954</v>
      </c>
      <c r="W2876" s="1" t="s">
        <v>623</v>
      </c>
      <c r="AB2876" t="s">
        <v>85</v>
      </c>
      <c r="AC2876" t="s">
        <v>1671</v>
      </c>
      <c r="AD2876" s="8">
        <v>43390</v>
      </c>
      <c r="AE2876" s="84">
        <v>26</v>
      </c>
      <c r="AG2876" t="s">
        <v>593</v>
      </c>
      <c r="AH2876" s="8">
        <f t="shared" si="56"/>
        <v>43390</v>
      </c>
      <c r="AI2876">
        <v>27</v>
      </c>
      <c r="AJ2876">
        <v>1</v>
      </c>
      <c r="AK2876" s="53">
        <v>0.83333333333333304</v>
      </c>
      <c r="AL2876" s="8">
        <v>43398</v>
      </c>
      <c r="AM2876" s="53">
        <v>0.60416666666666663</v>
      </c>
    </row>
    <row r="2877" spans="1:49" x14ac:dyDescent="0.25">
      <c r="A2877">
        <v>25</v>
      </c>
      <c r="C2877" t="s">
        <v>201</v>
      </c>
      <c r="G2877" s="1" t="s">
        <v>187</v>
      </c>
      <c r="I2877" s="1" t="s">
        <v>197</v>
      </c>
      <c r="J2877">
        <v>1</v>
      </c>
      <c r="K2877" s="1" t="s">
        <v>954</v>
      </c>
      <c r="W2877" s="1" t="s">
        <v>623</v>
      </c>
      <c r="AB2877" t="s">
        <v>85</v>
      </c>
      <c r="AC2877" t="s">
        <v>1672</v>
      </c>
      <c r="AD2877" s="8">
        <v>43390</v>
      </c>
      <c r="AE2877" s="84">
        <v>26</v>
      </c>
      <c r="AG2877" t="s">
        <v>593</v>
      </c>
      <c r="AH2877" s="8">
        <f t="shared" si="56"/>
        <v>43390</v>
      </c>
      <c r="AI2877">
        <v>11</v>
      </c>
      <c r="AJ2877">
        <v>2</v>
      </c>
      <c r="AK2877" s="53">
        <v>0.83333333333333304</v>
      </c>
      <c r="AL2877" s="8">
        <v>43394</v>
      </c>
      <c r="AM2877" s="53">
        <v>0.6875</v>
      </c>
      <c r="AN2877" t="s">
        <v>1020</v>
      </c>
      <c r="AV2877" s="8">
        <v>43394</v>
      </c>
      <c r="AW2877">
        <v>1</v>
      </c>
    </row>
    <row r="2878" spans="1:49" x14ac:dyDescent="0.25">
      <c r="A2878">
        <v>26</v>
      </c>
      <c r="C2878" t="s">
        <v>201</v>
      </c>
      <c r="G2878" s="1" t="s">
        <v>187</v>
      </c>
      <c r="I2878" s="1" t="s">
        <v>197</v>
      </c>
      <c r="J2878">
        <v>1</v>
      </c>
      <c r="K2878" s="1" t="s">
        <v>954</v>
      </c>
      <c r="W2878" s="1" t="s">
        <v>623</v>
      </c>
      <c r="AB2878" t="s">
        <v>85</v>
      </c>
      <c r="AC2878" t="s">
        <v>1673</v>
      </c>
      <c r="AD2878" s="8">
        <v>43390</v>
      </c>
      <c r="AE2878" s="84">
        <v>26</v>
      </c>
      <c r="AG2878" t="s">
        <v>593</v>
      </c>
      <c r="AH2878" s="8">
        <f t="shared" si="56"/>
        <v>43390</v>
      </c>
      <c r="AI2878">
        <v>18</v>
      </c>
      <c r="AJ2878">
        <v>1</v>
      </c>
      <c r="AK2878" s="53">
        <v>0.83333333333333304</v>
      </c>
      <c r="AL2878" s="8">
        <v>43398</v>
      </c>
      <c r="AM2878" s="53">
        <v>0.60416666666666663</v>
      </c>
      <c r="AV2878" s="8">
        <v>43398</v>
      </c>
      <c r="AW2878">
        <v>0</v>
      </c>
    </row>
    <row r="2879" spans="1:49" x14ac:dyDescent="0.25">
      <c r="A2879">
        <v>27</v>
      </c>
      <c r="C2879" t="s">
        <v>201</v>
      </c>
      <c r="G2879" s="1" t="s">
        <v>187</v>
      </c>
      <c r="I2879" s="1" t="s">
        <v>197</v>
      </c>
      <c r="J2879">
        <v>1</v>
      </c>
      <c r="K2879" s="1" t="s">
        <v>954</v>
      </c>
      <c r="W2879" s="1" t="s">
        <v>623</v>
      </c>
      <c r="AB2879" t="s">
        <v>85</v>
      </c>
      <c r="AC2879" t="s">
        <v>1676</v>
      </c>
      <c r="AD2879" s="8">
        <v>43391</v>
      </c>
      <c r="AE2879" s="84">
        <v>27</v>
      </c>
      <c r="AG2879" t="s">
        <v>593</v>
      </c>
      <c r="AH2879" s="8">
        <f t="shared" si="56"/>
        <v>43391</v>
      </c>
      <c r="AI2879">
        <v>3</v>
      </c>
      <c r="AJ2879">
        <v>6</v>
      </c>
      <c r="AK2879" s="53">
        <v>0.83333333333333304</v>
      </c>
      <c r="AL2879" s="8">
        <v>43400</v>
      </c>
      <c r="AM2879" s="53">
        <v>0</v>
      </c>
      <c r="AN2879" t="s">
        <v>1750</v>
      </c>
      <c r="AO2879">
        <v>6</v>
      </c>
      <c r="AP2879">
        <v>25</v>
      </c>
      <c r="AQ2879" s="8">
        <v>43399</v>
      </c>
      <c r="AR2879" s="53">
        <v>0.99305555555555547</v>
      </c>
      <c r="AS2879" s="8">
        <v>43402</v>
      </c>
      <c r="AT2879" s="53">
        <v>0.83333333333333337</v>
      </c>
      <c r="AU2879" t="s">
        <v>1757</v>
      </c>
      <c r="AV2879" s="8">
        <v>43402</v>
      </c>
      <c r="AW2879">
        <v>1</v>
      </c>
    </row>
    <row r="2880" spans="1:49" x14ac:dyDescent="0.25">
      <c r="A2880">
        <v>28</v>
      </c>
      <c r="C2880" t="s">
        <v>201</v>
      </c>
      <c r="G2880" s="1" t="s">
        <v>187</v>
      </c>
      <c r="I2880" s="1" t="s">
        <v>197</v>
      </c>
      <c r="J2880">
        <v>1</v>
      </c>
      <c r="K2880" s="1" t="s">
        <v>954</v>
      </c>
      <c r="W2880" s="1" t="s">
        <v>623</v>
      </c>
      <c r="AB2880" t="s">
        <v>85</v>
      </c>
      <c r="AC2880" t="s">
        <v>1677</v>
      </c>
      <c r="AD2880" s="8">
        <v>43391</v>
      </c>
      <c r="AE2880" s="84">
        <v>27</v>
      </c>
      <c r="AG2880" t="s">
        <v>593</v>
      </c>
      <c r="AH2880" s="8">
        <f t="shared" si="56"/>
        <v>43391</v>
      </c>
      <c r="AI2880">
        <v>23</v>
      </c>
      <c r="AJ2880">
        <v>1</v>
      </c>
      <c r="AK2880" s="53">
        <v>0.83333333333333304</v>
      </c>
      <c r="AL2880" s="8">
        <v>43396</v>
      </c>
      <c r="AM2880" s="53">
        <v>0.4375</v>
      </c>
      <c r="AV2880" s="8">
        <v>43396</v>
      </c>
      <c r="AW2880">
        <v>0</v>
      </c>
    </row>
    <row r="2881" spans="1:49" x14ac:dyDescent="0.25">
      <c r="A2881">
        <v>29</v>
      </c>
      <c r="C2881" t="s">
        <v>201</v>
      </c>
      <c r="G2881" s="1" t="s">
        <v>187</v>
      </c>
      <c r="I2881" s="1" t="s">
        <v>197</v>
      </c>
      <c r="J2881">
        <v>1</v>
      </c>
      <c r="K2881" s="1" t="s">
        <v>954</v>
      </c>
      <c r="W2881" s="1" t="s">
        <v>623</v>
      </c>
      <c r="AB2881" t="s">
        <v>85</v>
      </c>
      <c r="AC2881" t="s">
        <v>1678</v>
      </c>
      <c r="AD2881" s="8">
        <v>43391</v>
      </c>
      <c r="AE2881" s="84">
        <v>27</v>
      </c>
      <c r="AG2881" t="s">
        <v>593</v>
      </c>
      <c r="AH2881" s="8">
        <f t="shared" si="56"/>
        <v>43391</v>
      </c>
      <c r="AI2881">
        <v>21</v>
      </c>
      <c r="AJ2881">
        <v>1</v>
      </c>
      <c r="AK2881" s="53">
        <v>0.83333333333333304</v>
      </c>
      <c r="AL2881" s="8">
        <v>43398</v>
      </c>
      <c r="AM2881" s="53">
        <v>0.60416666666666663</v>
      </c>
      <c r="AV2881" s="8">
        <v>43398</v>
      </c>
      <c r="AW2881">
        <v>0</v>
      </c>
    </row>
    <row r="2882" spans="1:49" x14ac:dyDescent="0.25">
      <c r="A2882">
        <v>30</v>
      </c>
      <c r="C2882" t="s">
        <v>201</v>
      </c>
      <c r="G2882" s="1" t="s">
        <v>187</v>
      </c>
      <c r="I2882" s="1" t="s">
        <v>197</v>
      </c>
      <c r="J2882">
        <v>1</v>
      </c>
      <c r="K2882" s="1" t="s">
        <v>954</v>
      </c>
      <c r="W2882" s="1" t="s">
        <v>623</v>
      </c>
      <c r="AB2882" t="s">
        <v>85</v>
      </c>
      <c r="AC2882" t="s">
        <v>1679</v>
      </c>
      <c r="AD2882" s="8">
        <v>43391</v>
      </c>
      <c r="AE2882" s="84">
        <v>27</v>
      </c>
      <c r="AG2882" t="s">
        <v>593</v>
      </c>
      <c r="AH2882" s="8">
        <f t="shared" si="56"/>
        <v>43391</v>
      </c>
      <c r="AI2882">
        <v>8</v>
      </c>
      <c r="AJ2882">
        <v>6</v>
      </c>
      <c r="AK2882" s="53">
        <v>0.83333333333333304</v>
      </c>
      <c r="AL2882" s="8">
        <v>43400</v>
      </c>
      <c r="AM2882" s="53">
        <v>0</v>
      </c>
      <c r="AN2882" t="s">
        <v>1750</v>
      </c>
      <c r="AO2882">
        <v>6</v>
      </c>
      <c r="AP2882">
        <v>8</v>
      </c>
      <c r="AQ2882" s="8">
        <v>43399</v>
      </c>
      <c r="AR2882" s="53">
        <v>0.99305555555555547</v>
      </c>
      <c r="AS2882" s="8">
        <v>43404</v>
      </c>
      <c r="AT2882" s="53">
        <v>0.83333333333333337</v>
      </c>
      <c r="AU2882" t="s">
        <v>1020</v>
      </c>
      <c r="AV2882" s="8">
        <v>43404</v>
      </c>
      <c r="AW2882">
        <v>1</v>
      </c>
    </row>
    <row r="2883" spans="1:49" x14ac:dyDescent="0.25">
      <c r="A2883">
        <v>31</v>
      </c>
      <c r="C2883" t="s">
        <v>201</v>
      </c>
      <c r="G2883" s="1" t="s">
        <v>187</v>
      </c>
      <c r="I2883" s="1" t="s">
        <v>197</v>
      </c>
      <c r="J2883">
        <v>1</v>
      </c>
      <c r="K2883" s="1" t="s">
        <v>954</v>
      </c>
      <c r="W2883" s="1" t="s">
        <v>623</v>
      </c>
      <c r="AB2883" t="s">
        <v>85</v>
      </c>
      <c r="AC2883" t="s">
        <v>1680</v>
      </c>
      <c r="AD2883" s="8">
        <v>43391</v>
      </c>
      <c r="AE2883" s="84">
        <v>27</v>
      </c>
      <c r="AG2883" t="s">
        <v>593</v>
      </c>
      <c r="AH2883" s="8">
        <f t="shared" si="56"/>
        <v>43391</v>
      </c>
      <c r="AI2883">
        <v>4</v>
      </c>
      <c r="AJ2883">
        <v>6</v>
      </c>
      <c r="AK2883" s="53">
        <v>0.83333333333333304</v>
      </c>
      <c r="AL2883" s="8">
        <v>43400</v>
      </c>
      <c r="AM2883" s="53">
        <v>0</v>
      </c>
      <c r="AN2883" t="s">
        <v>1750</v>
      </c>
      <c r="AO2883">
        <v>6</v>
      </c>
      <c r="AP2883">
        <v>4</v>
      </c>
      <c r="AQ2883" s="8">
        <v>43399</v>
      </c>
      <c r="AR2883" s="53">
        <v>0.99305555555555547</v>
      </c>
      <c r="AS2883" s="8">
        <v>43402</v>
      </c>
      <c r="AT2883" s="53">
        <v>0.83333333333333337</v>
      </c>
      <c r="AU2883" t="s">
        <v>1764</v>
      </c>
      <c r="AV2883" s="8">
        <v>43402</v>
      </c>
      <c r="AW2883">
        <v>1</v>
      </c>
    </row>
    <row r="2884" spans="1:49" x14ac:dyDescent="0.25">
      <c r="A2884">
        <v>32</v>
      </c>
      <c r="C2884" t="s">
        <v>201</v>
      </c>
      <c r="G2884" s="1" t="s">
        <v>187</v>
      </c>
      <c r="I2884" s="1" t="s">
        <v>197</v>
      </c>
      <c r="J2884">
        <v>1</v>
      </c>
      <c r="K2884" s="1" t="s">
        <v>954</v>
      </c>
      <c r="W2884" s="1" t="s">
        <v>623</v>
      </c>
      <c r="AB2884" t="s">
        <v>85</v>
      </c>
      <c r="AC2884" t="s">
        <v>1681</v>
      </c>
      <c r="AD2884" s="8">
        <v>43391</v>
      </c>
      <c r="AE2884" s="84">
        <v>27</v>
      </c>
      <c r="AG2884" t="s">
        <v>593</v>
      </c>
      <c r="AH2884" s="8">
        <f t="shared" si="56"/>
        <v>43391</v>
      </c>
      <c r="AI2884">
        <v>6</v>
      </c>
      <c r="AJ2884">
        <v>6</v>
      </c>
      <c r="AK2884" s="53">
        <v>0.83333333333333304</v>
      </c>
      <c r="AL2884" s="8">
        <v>43400</v>
      </c>
      <c r="AM2884" s="53">
        <v>0</v>
      </c>
      <c r="AN2884" t="s">
        <v>1750</v>
      </c>
      <c r="AO2884">
        <v>6</v>
      </c>
      <c r="AP2884">
        <v>6</v>
      </c>
      <c r="AQ2884" s="8">
        <v>43399</v>
      </c>
      <c r="AR2884" s="53">
        <v>0.99305555555555503</v>
      </c>
      <c r="AS2884" s="8">
        <v>43402</v>
      </c>
      <c r="AT2884" s="53">
        <v>0.83333333333333337</v>
      </c>
      <c r="AU2884" t="s">
        <v>1757</v>
      </c>
      <c r="AV2884" s="8">
        <v>43402</v>
      </c>
      <c r="AW2884">
        <v>1</v>
      </c>
    </row>
    <row r="2885" spans="1:49" x14ac:dyDescent="0.25">
      <c r="A2885">
        <v>33</v>
      </c>
      <c r="C2885" t="s">
        <v>201</v>
      </c>
      <c r="G2885" s="1" t="s">
        <v>187</v>
      </c>
      <c r="I2885" s="1" t="s">
        <v>197</v>
      </c>
      <c r="J2885">
        <v>1</v>
      </c>
      <c r="K2885" s="1" t="s">
        <v>954</v>
      </c>
      <c r="W2885" s="1" t="s">
        <v>623</v>
      </c>
      <c r="AB2885" t="s">
        <v>85</v>
      </c>
      <c r="AC2885" t="s">
        <v>1682</v>
      </c>
      <c r="AD2885" s="8">
        <v>43391</v>
      </c>
      <c r="AE2885" s="84">
        <v>27</v>
      </c>
      <c r="AG2885" t="s">
        <v>593</v>
      </c>
      <c r="AH2885" s="8">
        <f t="shared" si="56"/>
        <v>43391</v>
      </c>
      <c r="AI2885">
        <v>2</v>
      </c>
      <c r="AJ2885">
        <v>6</v>
      </c>
      <c r="AK2885" s="53">
        <v>0.83333333333333304</v>
      </c>
      <c r="AL2885" s="8">
        <v>43400</v>
      </c>
      <c r="AM2885" s="53">
        <v>0</v>
      </c>
      <c r="AN2885" t="s">
        <v>1750</v>
      </c>
      <c r="AO2885">
        <v>6</v>
      </c>
      <c r="AP2885">
        <v>2</v>
      </c>
      <c r="AQ2885" s="8">
        <v>43399</v>
      </c>
      <c r="AR2885" s="53">
        <v>0.99305555555555503</v>
      </c>
      <c r="AS2885" s="8">
        <v>43402</v>
      </c>
      <c r="AT2885" s="53">
        <v>0.83333333333333337</v>
      </c>
      <c r="AU2885" t="s">
        <v>1757</v>
      </c>
      <c r="AV2885" s="8">
        <v>43402</v>
      </c>
      <c r="AW2885">
        <v>1</v>
      </c>
    </row>
    <row r="2886" spans="1:49" x14ac:dyDescent="0.25">
      <c r="A2886">
        <v>34</v>
      </c>
      <c r="C2886" t="s">
        <v>201</v>
      </c>
      <c r="G2886" s="1" t="s">
        <v>187</v>
      </c>
      <c r="I2886" s="1" t="s">
        <v>197</v>
      </c>
      <c r="J2886">
        <v>1</v>
      </c>
      <c r="K2886" s="1" t="s">
        <v>954</v>
      </c>
      <c r="W2886" s="1" t="s">
        <v>623</v>
      </c>
      <c r="AB2886" t="s">
        <v>85</v>
      </c>
      <c r="AC2886" t="s">
        <v>1683</v>
      </c>
      <c r="AD2886" s="8">
        <v>43391</v>
      </c>
      <c r="AE2886" s="84">
        <v>27</v>
      </c>
      <c r="AG2886" t="s">
        <v>593</v>
      </c>
      <c r="AH2886" s="8">
        <f t="shared" si="56"/>
        <v>43391</v>
      </c>
      <c r="AI2886">
        <v>7</v>
      </c>
      <c r="AJ2886">
        <v>6</v>
      </c>
      <c r="AK2886" s="53">
        <v>0.83333333333333304</v>
      </c>
      <c r="AL2886" s="8">
        <v>43400</v>
      </c>
      <c r="AM2886" s="53">
        <v>0</v>
      </c>
      <c r="AN2886" t="s">
        <v>1750</v>
      </c>
      <c r="AO2886">
        <v>6</v>
      </c>
      <c r="AP2886">
        <v>7</v>
      </c>
      <c r="AQ2886" s="8">
        <v>43399</v>
      </c>
      <c r="AR2886" s="53">
        <v>0.99305555555555503</v>
      </c>
      <c r="AS2886" s="8">
        <v>43402</v>
      </c>
      <c r="AT2886" s="53">
        <v>0.83333333333333337</v>
      </c>
      <c r="AU2886" t="s">
        <v>1757</v>
      </c>
      <c r="AV2886" s="8">
        <v>43402</v>
      </c>
      <c r="AW2886">
        <v>1</v>
      </c>
    </row>
    <row r="2887" spans="1:49" x14ac:dyDescent="0.25">
      <c r="A2887">
        <v>35</v>
      </c>
      <c r="C2887" t="s">
        <v>201</v>
      </c>
      <c r="G2887" s="1" t="s">
        <v>187</v>
      </c>
      <c r="I2887" s="1" t="s">
        <v>197</v>
      </c>
      <c r="J2887">
        <v>1</v>
      </c>
      <c r="K2887" s="1" t="s">
        <v>954</v>
      </c>
      <c r="W2887" s="1" t="s">
        <v>623</v>
      </c>
      <c r="AB2887" t="s">
        <v>85</v>
      </c>
      <c r="AC2887" t="s">
        <v>1684</v>
      </c>
      <c r="AD2887" s="8">
        <v>43391</v>
      </c>
      <c r="AE2887" s="84">
        <v>27</v>
      </c>
      <c r="AG2887" t="s">
        <v>593</v>
      </c>
      <c r="AH2887" s="8">
        <f t="shared" si="56"/>
        <v>43391</v>
      </c>
      <c r="AI2887">
        <v>1</v>
      </c>
      <c r="AJ2887">
        <v>6</v>
      </c>
      <c r="AK2887" s="53">
        <v>0.83333333333333304</v>
      </c>
      <c r="AL2887" s="8">
        <v>43400</v>
      </c>
      <c r="AM2887" s="53">
        <v>0</v>
      </c>
      <c r="AN2887" t="s">
        <v>1750</v>
      </c>
      <c r="AO2887">
        <v>6</v>
      </c>
      <c r="AP2887">
        <v>1</v>
      </c>
      <c r="AQ2887" s="8">
        <v>43399</v>
      </c>
      <c r="AR2887" s="53">
        <v>0.99305555555555503</v>
      </c>
      <c r="AS2887" s="8">
        <v>43402</v>
      </c>
      <c r="AT2887" s="53">
        <v>0.83333333333333337</v>
      </c>
      <c r="AU2887" t="s">
        <v>1757</v>
      </c>
      <c r="AV2887" s="8">
        <v>43402</v>
      </c>
      <c r="AW2887">
        <v>1</v>
      </c>
    </row>
    <row r="2888" spans="1:49" x14ac:dyDescent="0.25">
      <c r="A2888">
        <v>36</v>
      </c>
      <c r="C2888" t="s">
        <v>201</v>
      </c>
      <c r="G2888" s="1" t="s">
        <v>187</v>
      </c>
      <c r="I2888" s="1" t="s">
        <v>197</v>
      </c>
      <c r="J2888">
        <v>1</v>
      </c>
      <c r="K2888" s="1" t="s">
        <v>954</v>
      </c>
      <c r="W2888" s="1" t="s">
        <v>623</v>
      </c>
      <c r="AB2888" t="s">
        <v>85</v>
      </c>
      <c r="AC2888" t="s">
        <v>1685</v>
      </c>
      <c r="AD2888" s="8">
        <v>43391</v>
      </c>
      <c r="AE2888" s="84">
        <v>27</v>
      </c>
      <c r="AG2888" t="s">
        <v>593</v>
      </c>
      <c r="AH2888" s="8">
        <f t="shared" si="56"/>
        <v>43391</v>
      </c>
      <c r="AI2888">
        <v>25</v>
      </c>
      <c r="AJ2888">
        <v>2</v>
      </c>
      <c r="AK2888" s="53">
        <v>0.83333333333333304</v>
      </c>
      <c r="AL2888" s="8">
        <v>43397</v>
      </c>
      <c r="AM2888" s="53">
        <v>0.42708333333333331</v>
      </c>
      <c r="AV2888" s="8">
        <v>43397</v>
      </c>
      <c r="AW2888">
        <v>0</v>
      </c>
    </row>
    <row r="2889" spans="1:49" x14ac:dyDescent="0.25">
      <c r="A2889">
        <v>37</v>
      </c>
      <c r="C2889" t="s">
        <v>201</v>
      </c>
      <c r="G2889" s="1" t="s">
        <v>187</v>
      </c>
      <c r="I2889" s="1" t="s">
        <v>197</v>
      </c>
      <c r="J2889">
        <v>1</v>
      </c>
      <c r="K2889" s="1" t="s">
        <v>954</v>
      </c>
      <c r="W2889" s="1" t="s">
        <v>623</v>
      </c>
      <c r="AB2889" t="s">
        <v>85</v>
      </c>
      <c r="AC2889" t="s">
        <v>1690</v>
      </c>
      <c r="AD2889" s="8">
        <v>43392</v>
      </c>
      <c r="AE2889" s="84">
        <v>28</v>
      </c>
      <c r="AG2889" t="s">
        <v>593</v>
      </c>
      <c r="AH2889" s="8">
        <f t="shared" si="56"/>
        <v>43392</v>
      </c>
      <c r="AI2889">
        <v>24</v>
      </c>
      <c r="AJ2889">
        <v>2</v>
      </c>
      <c r="AK2889" s="53">
        <v>0.83333333333333304</v>
      </c>
      <c r="AL2889" s="8">
        <v>43399</v>
      </c>
      <c r="AM2889" s="53">
        <v>0.40625</v>
      </c>
      <c r="AN2889" t="s">
        <v>1755</v>
      </c>
      <c r="AV2889" s="8">
        <v>43399</v>
      </c>
      <c r="AW2889">
        <v>1</v>
      </c>
    </row>
    <row r="2890" spans="1:49" x14ac:dyDescent="0.25">
      <c r="A2890">
        <v>38</v>
      </c>
      <c r="C2890" t="s">
        <v>201</v>
      </c>
      <c r="G2890" s="1" t="s">
        <v>187</v>
      </c>
      <c r="I2890" s="1" t="s">
        <v>197</v>
      </c>
      <c r="J2890">
        <v>1</v>
      </c>
      <c r="K2890" s="1" t="s">
        <v>954</v>
      </c>
      <c r="W2890" s="1" t="s">
        <v>623</v>
      </c>
      <c r="AB2890" t="s">
        <v>85</v>
      </c>
      <c r="AC2890" t="s">
        <v>1691</v>
      </c>
      <c r="AD2890" s="8">
        <v>43392</v>
      </c>
      <c r="AE2890" s="84">
        <v>28</v>
      </c>
      <c r="AG2890" t="s">
        <v>593</v>
      </c>
      <c r="AH2890" s="8">
        <f t="shared" si="56"/>
        <v>43392</v>
      </c>
      <c r="AI2890">
        <v>30</v>
      </c>
      <c r="AJ2890">
        <v>6</v>
      </c>
      <c r="AK2890" s="53">
        <v>0.83333333333333304</v>
      </c>
      <c r="AL2890" s="8">
        <v>43400</v>
      </c>
      <c r="AM2890" s="53">
        <v>0</v>
      </c>
      <c r="AN2890" t="s">
        <v>1750</v>
      </c>
      <c r="AO2890">
        <v>6</v>
      </c>
      <c r="AP2890">
        <v>30</v>
      </c>
      <c r="AQ2890" s="8">
        <v>43400</v>
      </c>
      <c r="AR2890" s="53">
        <v>0</v>
      </c>
      <c r="AS2890" s="8">
        <v>43404</v>
      </c>
      <c r="AT2890" s="53">
        <v>0.83333333333333337</v>
      </c>
      <c r="AV2890" s="8">
        <v>43404</v>
      </c>
      <c r="AW2890">
        <v>0</v>
      </c>
    </row>
    <row r="2891" spans="1:49" x14ac:dyDescent="0.25">
      <c r="A2891">
        <v>39</v>
      </c>
      <c r="C2891" t="s">
        <v>201</v>
      </c>
      <c r="G2891" s="1" t="s">
        <v>187</v>
      </c>
      <c r="I2891" s="1" t="s">
        <v>197</v>
      </c>
      <c r="J2891">
        <v>1</v>
      </c>
      <c r="K2891" s="1" t="s">
        <v>954</v>
      </c>
      <c r="W2891" s="1" t="s">
        <v>623</v>
      </c>
      <c r="AB2891" t="s">
        <v>85</v>
      </c>
      <c r="AC2891" t="s">
        <v>1692</v>
      </c>
      <c r="AD2891" s="8">
        <v>43392</v>
      </c>
      <c r="AE2891" s="84">
        <v>28</v>
      </c>
      <c r="AG2891" t="s">
        <v>593</v>
      </c>
      <c r="AH2891" s="8">
        <f t="shared" si="56"/>
        <v>43392</v>
      </c>
      <c r="AI2891">
        <v>14</v>
      </c>
      <c r="AJ2891">
        <v>6</v>
      </c>
      <c r="AK2891" s="53">
        <v>0.83333333333333304</v>
      </c>
      <c r="AL2891" s="8">
        <v>43400</v>
      </c>
      <c r="AM2891" s="53">
        <v>0</v>
      </c>
      <c r="AN2891" t="s">
        <v>1750</v>
      </c>
      <c r="AO2891">
        <v>6</v>
      </c>
      <c r="AP2891">
        <v>17</v>
      </c>
      <c r="AQ2891" s="8">
        <v>43400</v>
      </c>
      <c r="AR2891" s="53">
        <v>0</v>
      </c>
      <c r="AS2891" s="8">
        <v>43402</v>
      </c>
      <c r="AT2891" s="53">
        <v>0.83333333333333337</v>
      </c>
      <c r="AV2891" s="8">
        <v>43402</v>
      </c>
      <c r="AW2891">
        <v>0</v>
      </c>
    </row>
    <row r="2892" spans="1:49" x14ac:dyDescent="0.25">
      <c r="A2892">
        <v>40</v>
      </c>
      <c r="C2892" t="s">
        <v>201</v>
      </c>
      <c r="G2892" s="1" t="s">
        <v>187</v>
      </c>
      <c r="I2892" s="1" t="s">
        <v>197</v>
      </c>
      <c r="J2892">
        <v>1</v>
      </c>
      <c r="K2892" s="1" t="s">
        <v>954</v>
      </c>
      <c r="W2892" s="1" t="s">
        <v>623</v>
      </c>
      <c r="AB2892" t="s">
        <v>85</v>
      </c>
      <c r="AC2892" t="s">
        <v>1693</v>
      </c>
      <c r="AD2892" s="8">
        <v>43392</v>
      </c>
      <c r="AE2892" s="84">
        <v>28</v>
      </c>
      <c r="AG2892" t="s">
        <v>593</v>
      </c>
      <c r="AH2892" s="8">
        <f t="shared" si="56"/>
        <v>43392</v>
      </c>
      <c r="AI2892">
        <v>28</v>
      </c>
      <c r="AJ2892">
        <v>2</v>
      </c>
      <c r="AK2892" s="53">
        <v>0.83333333333333304</v>
      </c>
      <c r="AL2892" s="8">
        <v>43399</v>
      </c>
      <c r="AM2892" s="53">
        <v>0.40625</v>
      </c>
      <c r="AN2892" t="s">
        <v>1755</v>
      </c>
      <c r="AV2892" s="8">
        <v>43399</v>
      </c>
      <c r="AW2892">
        <v>1</v>
      </c>
    </row>
    <row r="2893" spans="1:49" x14ac:dyDescent="0.25">
      <c r="A2893">
        <v>41</v>
      </c>
      <c r="C2893" t="s">
        <v>201</v>
      </c>
      <c r="G2893" s="1" t="s">
        <v>187</v>
      </c>
      <c r="I2893" s="1" t="s">
        <v>197</v>
      </c>
      <c r="J2893">
        <v>1</v>
      </c>
      <c r="K2893" s="1" t="s">
        <v>954</v>
      </c>
      <c r="W2893" s="1" t="s">
        <v>623</v>
      </c>
      <c r="AB2893" t="s">
        <v>85</v>
      </c>
      <c r="AC2893" t="s">
        <v>1694</v>
      </c>
      <c r="AD2893" s="8">
        <v>43392</v>
      </c>
      <c r="AE2893" s="84">
        <v>28</v>
      </c>
      <c r="AG2893" t="s">
        <v>593</v>
      </c>
      <c r="AH2893" s="8">
        <f t="shared" si="56"/>
        <v>43392</v>
      </c>
      <c r="AI2893">
        <v>29</v>
      </c>
      <c r="AJ2893">
        <v>2</v>
      </c>
      <c r="AK2893" s="53">
        <v>0.83333333333333304</v>
      </c>
      <c r="AL2893" s="8">
        <v>43398</v>
      </c>
      <c r="AM2893" s="53">
        <v>0.60416666666666663</v>
      </c>
      <c r="AV2893" s="8">
        <v>43398</v>
      </c>
      <c r="AW2893">
        <v>0</v>
      </c>
    </row>
    <row r="2894" spans="1:49" x14ac:dyDescent="0.25">
      <c r="A2894">
        <v>42</v>
      </c>
      <c r="C2894" t="s">
        <v>201</v>
      </c>
      <c r="G2894" s="1" t="s">
        <v>187</v>
      </c>
      <c r="I2894" s="1" t="s">
        <v>197</v>
      </c>
      <c r="J2894">
        <v>1</v>
      </c>
      <c r="K2894" s="1" t="s">
        <v>954</v>
      </c>
      <c r="W2894" s="1" t="s">
        <v>623</v>
      </c>
      <c r="AB2894" t="s">
        <v>85</v>
      </c>
      <c r="AC2894" t="s">
        <v>1695</v>
      </c>
      <c r="AD2894" s="8">
        <v>43392</v>
      </c>
      <c r="AE2894" s="84">
        <v>28</v>
      </c>
      <c r="AG2894" t="s">
        <v>593</v>
      </c>
      <c r="AH2894" s="8">
        <f t="shared" si="56"/>
        <v>43392</v>
      </c>
      <c r="AI2894">
        <v>31</v>
      </c>
      <c r="AJ2894">
        <v>6</v>
      </c>
      <c r="AK2894" s="53">
        <v>0.83333333333333304</v>
      </c>
      <c r="AL2894" s="8">
        <v>43400</v>
      </c>
      <c r="AM2894" s="53">
        <v>0</v>
      </c>
      <c r="AN2894" t="s">
        <v>1750</v>
      </c>
      <c r="AO2894">
        <v>6</v>
      </c>
      <c r="AP2894">
        <v>31</v>
      </c>
      <c r="AQ2894" s="8">
        <v>43400</v>
      </c>
      <c r="AR2894" s="53">
        <v>0</v>
      </c>
      <c r="AS2894" s="8">
        <v>43402</v>
      </c>
      <c r="AT2894" s="53">
        <v>0.83333333333333337</v>
      </c>
      <c r="AU2894" t="s">
        <v>1757</v>
      </c>
      <c r="AV2894" s="8">
        <v>43402</v>
      </c>
      <c r="AW2894">
        <v>1</v>
      </c>
    </row>
    <row r="2895" spans="1:49" x14ac:dyDescent="0.25">
      <c r="A2895">
        <v>43</v>
      </c>
      <c r="C2895" t="s">
        <v>201</v>
      </c>
      <c r="G2895" s="1" t="s">
        <v>187</v>
      </c>
      <c r="I2895" s="1" t="s">
        <v>197</v>
      </c>
      <c r="J2895">
        <v>1</v>
      </c>
      <c r="K2895" s="1" t="s">
        <v>954</v>
      </c>
      <c r="W2895" s="1" t="s">
        <v>623</v>
      </c>
      <c r="AB2895" t="s">
        <v>85</v>
      </c>
      <c r="AC2895" t="s">
        <v>1696</v>
      </c>
      <c r="AD2895" s="8">
        <v>43392</v>
      </c>
      <c r="AE2895" s="84">
        <v>28</v>
      </c>
      <c r="AG2895" t="s">
        <v>593</v>
      </c>
      <c r="AH2895" s="8">
        <f t="shared" si="56"/>
        <v>43392</v>
      </c>
      <c r="AI2895">
        <v>1</v>
      </c>
      <c r="AJ2895">
        <v>1</v>
      </c>
      <c r="AK2895" s="53">
        <v>0.83333333333333304</v>
      </c>
      <c r="AL2895" s="8">
        <v>43398</v>
      </c>
      <c r="AM2895" s="53">
        <v>0.60416666666666663</v>
      </c>
      <c r="AV2895" s="8">
        <v>43398</v>
      </c>
      <c r="AW2895">
        <v>0</v>
      </c>
    </row>
    <row r="2896" spans="1:49" x14ac:dyDescent="0.25">
      <c r="A2896">
        <v>44</v>
      </c>
      <c r="C2896" t="s">
        <v>201</v>
      </c>
      <c r="G2896" s="1" t="s">
        <v>187</v>
      </c>
      <c r="I2896" s="1" t="s">
        <v>197</v>
      </c>
      <c r="J2896">
        <v>1</v>
      </c>
      <c r="K2896" s="1" t="s">
        <v>954</v>
      </c>
      <c r="W2896" s="1" t="s">
        <v>623</v>
      </c>
      <c r="AB2896" t="s">
        <v>85</v>
      </c>
      <c r="AC2896" t="s">
        <v>1697</v>
      </c>
      <c r="AD2896" s="8">
        <v>43393</v>
      </c>
      <c r="AE2896" s="84">
        <v>29</v>
      </c>
      <c r="AG2896" t="s">
        <v>593</v>
      </c>
      <c r="AH2896" s="8">
        <v>43399</v>
      </c>
      <c r="AI2896">
        <v>2</v>
      </c>
      <c r="AJ2896">
        <v>2</v>
      </c>
      <c r="AK2896" s="53">
        <v>0.44791666666666669</v>
      </c>
      <c r="AL2896" s="8">
        <v>43399</v>
      </c>
      <c r="AM2896" s="53">
        <v>0.99305555555555547</v>
      </c>
      <c r="AN2896" t="s">
        <v>1757</v>
      </c>
      <c r="AV2896" s="8">
        <v>43399</v>
      </c>
      <c r="AW2896">
        <v>1</v>
      </c>
    </row>
    <row r="2897" spans="1:49" x14ac:dyDescent="0.25">
      <c r="A2897">
        <v>45</v>
      </c>
      <c r="C2897" t="s">
        <v>201</v>
      </c>
      <c r="G2897" s="1" t="s">
        <v>187</v>
      </c>
      <c r="I2897" s="1" t="s">
        <v>197</v>
      </c>
      <c r="J2897">
        <v>1</v>
      </c>
      <c r="K2897" s="1" t="s">
        <v>954</v>
      </c>
      <c r="W2897" s="1" t="s">
        <v>623</v>
      </c>
      <c r="AB2897" t="s">
        <v>85</v>
      </c>
      <c r="AC2897" t="s">
        <v>1698</v>
      </c>
      <c r="AD2897" s="8">
        <v>43393</v>
      </c>
      <c r="AE2897" s="84">
        <v>29</v>
      </c>
      <c r="AG2897" t="s">
        <v>593</v>
      </c>
      <c r="AK2897" s="53"/>
      <c r="AN2897" t="s">
        <v>1711</v>
      </c>
      <c r="AV2897" s="8">
        <v>43397</v>
      </c>
      <c r="AW2897">
        <v>0</v>
      </c>
    </row>
    <row r="2898" spans="1:49" x14ac:dyDescent="0.25">
      <c r="A2898">
        <v>46</v>
      </c>
      <c r="C2898" t="s">
        <v>201</v>
      </c>
      <c r="G2898" s="1" t="s">
        <v>187</v>
      </c>
      <c r="I2898" s="1" t="s">
        <v>197</v>
      </c>
      <c r="J2898">
        <v>1</v>
      </c>
      <c r="K2898" s="1" t="s">
        <v>954</v>
      </c>
      <c r="W2898" s="1" t="s">
        <v>623</v>
      </c>
      <c r="AB2898" t="s">
        <v>85</v>
      </c>
      <c r="AC2898" t="s">
        <v>1699</v>
      </c>
      <c r="AD2898" s="8">
        <v>43393</v>
      </c>
      <c r="AE2898" s="84">
        <v>29</v>
      </c>
      <c r="AG2898" t="s">
        <v>593</v>
      </c>
      <c r="AK2898" s="53"/>
      <c r="AN2898" t="s">
        <v>1711</v>
      </c>
      <c r="AV2898" s="8">
        <v>43397</v>
      </c>
      <c r="AW2898">
        <v>0</v>
      </c>
    </row>
    <row r="2899" spans="1:49" x14ac:dyDescent="0.25">
      <c r="A2899">
        <v>47</v>
      </c>
      <c r="C2899" t="s">
        <v>201</v>
      </c>
      <c r="G2899" s="1" t="s">
        <v>187</v>
      </c>
      <c r="I2899" s="1" t="s">
        <v>197</v>
      </c>
      <c r="J2899">
        <v>1</v>
      </c>
      <c r="K2899" s="1" t="s">
        <v>954</v>
      </c>
      <c r="W2899" s="1" t="s">
        <v>623</v>
      </c>
      <c r="AB2899" t="s">
        <v>85</v>
      </c>
      <c r="AC2899" t="s">
        <v>1702</v>
      </c>
      <c r="AD2899" s="8">
        <v>43394</v>
      </c>
      <c r="AE2899" s="84">
        <v>30</v>
      </c>
      <c r="AG2899" t="s">
        <v>593</v>
      </c>
      <c r="AH2899" s="8">
        <v>43399</v>
      </c>
      <c r="AI2899">
        <v>4</v>
      </c>
      <c r="AJ2899">
        <v>1</v>
      </c>
      <c r="AK2899" s="53">
        <v>0.44791666666666669</v>
      </c>
      <c r="AL2899" s="8">
        <v>43400</v>
      </c>
      <c r="AM2899" s="53">
        <v>0.74652777777777779</v>
      </c>
      <c r="AN2899" t="s">
        <v>1757</v>
      </c>
      <c r="AV2899" s="8">
        <v>43400</v>
      </c>
      <c r="AW2899">
        <v>1</v>
      </c>
    </row>
    <row r="2900" spans="1:49" x14ac:dyDescent="0.25">
      <c r="A2900">
        <v>48</v>
      </c>
      <c r="C2900" t="s">
        <v>201</v>
      </c>
      <c r="G2900" s="1" t="s">
        <v>187</v>
      </c>
      <c r="I2900" s="1" t="s">
        <v>197</v>
      </c>
      <c r="J2900">
        <v>1</v>
      </c>
      <c r="K2900" s="1" t="s">
        <v>954</v>
      </c>
      <c r="W2900" s="1" t="s">
        <v>623</v>
      </c>
      <c r="AB2900" t="s">
        <v>85</v>
      </c>
      <c r="AC2900" t="s">
        <v>1703</v>
      </c>
      <c r="AD2900" s="8">
        <v>43394</v>
      </c>
      <c r="AE2900" s="84">
        <v>30</v>
      </c>
      <c r="AG2900" t="s">
        <v>593</v>
      </c>
      <c r="AK2900" s="53"/>
    </row>
    <row r="2901" spans="1:49" x14ac:dyDescent="0.25">
      <c r="A2901">
        <v>49</v>
      </c>
      <c r="C2901" t="s">
        <v>201</v>
      </c>
      <c r="G2901" s="1" t="s">
        <v>187</v>
      </c>
      <c r="I2901" s="1" t="s">
        <v>197</v>
      </c>
      <c r="J2901">
        <v>1</v>
      </c>
      <c r="K2901" s="1" t="s">
        <v>954</v>
      </c>
      <c r="W2901" s="1" t="s">
        <v>623</v>
      </c>
      <c r="AB2901" t="s">
        <v>85</v>
      </c>
      <c r="AC2901" t="s">
        <v>1704</v>
      </c>
      <c r="AD2901" s="8">
        <v>43394</v>
      </c>
      <c r="AE2901" s="84">
        <v>30</v>
      </c>
      <c r="AG2901" t="s">
        <v>593</v>
      </c>
      <c r="AH2901" s="8">
        <v>43402</v>
      </c>
      <c r="AI2901">
        <v>5</v>
      </c>
      <c r="AJ2901">
        <v>1</v>
      </c>
      <c r="AK2901" s="53">
        <v>0.44791666666666669</v>
      </c>
      <c r="AL2901" s="8">
        <v>43413</v>
      </c>
      <c r="AM2901" s="53">
        <v>0.41111111111111115</v>
      </c>
      <c r="AN2901" t="s">
        <v>1757</v>
      </c>
      <c r="AV2901" s="8">
        <v>43413</v>
      </c>
      <c r="AW2901">
        <v>1</v>
      </c>
    </row>
    <row r="2902" spans="1:49" x14ac:dyDescent="0.25">
      <c r="A2902">
        <v>1</v>
      </c>
      <c r="C2902" t="s">
        <v>201</v>
      </c>
      <c r="G2902" s="1" t="s">
        <v>187</v>
      </c>
      <c r="I2902" s="1" t="s">
        <v>193</v>
      </c>
      <c r="J2902">
        <v>22</v>
      </c>
      <c r="K2902" s="1" t="s">
        <v>60</v>
      </c>
      <c r="W2902" s="1" t="s">
        <v>624</v>
      </c>
      <c r="AB2902" t="s">
        <v>85</v>
      </c>
      <c r="AC2902" t="str">
        <f t="shared" ref="AC2902:AC2924" si="57">"A2-22"&amp;AB2902&amp;"-"&amp;AF2902</f>
        <v>A2-22RT-A1</v>
      </c>
      <c r="AD2902" s="8">
        <v>43431</v>
      </c>
      <c r="AE2902" s="84">
        <v>35</v>
      </c>
      <c r="AF2902" t="s">
        <v>247</v>
      </c>
      <c r="AG2902" t="s">
        <v>956</v>
      </c>
      <c r="AN2902" t="s">
        <v>1831</v>
      </c>
      <c r="AV2902" s="8">
        <v>43474</v>
      </c>
      <c r="AW2902">
        <v>1</v>
      </c>
    </row>
    <row r="2903" spans="1:49" x14ac:dyDescent="0.25">
      <c r="A2903">
        <v>2</v>
      </c>
      <c r="C2903" t="s">
        <v>58</v>
      </c>
      <c r="G2903" s="1" t="s">
        <v>187</v>
      </c>
      <c r="I2903" s="1" t="s">
        <v>193</v>
      </c>
      <c r="J2903">
        <v>22</v>
      </c>
      <c r="K2903" s="1" t="s">
        <v>60</v>
      </c>
      <c r="W2903" s="1" t="s">
        <v>624</v>
      </c>
      <c r="AB2903" t="s">
        <v>86</v>
      </c>
      <c r="AC2903" t="str">
        <f t="shared" si="57"/>
        <v>A2-22SO-C1</v>
      </c>
      <c r="AF2903" t="s">
        <v>146</v>
      </c>
    </row>
    <row r="2904" spans="1:49" x14ac:dyDescent="0.25">
      <c r="A2904">
        <v>3</v>
      </c>
      <c r="C2904" t="s">
        <v>58</v>
      </c>
      <c r="G2904" s="1" t="s">
        <v>187</v>
      </c>
      <c r="I2904" s="1" t="s">
        <v>193</v>
      </c>
      <c r="J2904">
        <v>22</v>
      </c>
      <c r="K2904" s="1" t="s">
        <v>60</v>
      </c>
      <c r="W2904" s="1" t="s">
        <v>624</v>
      </c>
      <c r="X2904" s="8">
        <v>43531</v>
      </c>
      <c r="AB2904" t="s">
        <v>86</v>
      </c>
      <c r="AC2904" t="str">
        <f t="shared" si="57"/>
        <v>A2-22SO-C2</v>
      </c>
      <c r="AD2904" s="8">
        <v>43598</v>
      </c>
      <c r="AE2904" s="84">
        <f>AD2904-X2904</f>
        <v>67</v>
      </c>
      <c r="AF2904" t="s">
        <v>149</v>
      </c>
      <c r="AG2904" t="s">
        <v>956</v>
      </c>
      <c r="AN2904" t="s">
        <v>1765</v>
      </c>
      <c r="AV2904" s="8">
        <v>43598</v>
      </c>
      <c r="AW2904">
        <v>1</v>
      </c>
    </row>
    <row r="2905" spans="1:49" x14ac:dyDescent="0.25">
      <c r="A2905">
        <v>4</v>
      </c>
      <c r="C2905" t="s">
        <v>58</v>
      </c>
      <c r="G2905" s="1" t="s">
        <v>187</v>
      </c>
      <c r="I2905" s="1" t="s">
        <v>193</v>
      </c>
      <c r="J2905">
        <v>22</v>
      </c>
      <c r="K2905" s="1" t="s">
        <v>60</v>
      </c>
      <c r="W2905" s="1" t="s">
        <v>624</v>
      </c>
      <c r="X2905" s="8">
        <v>43531</v>
      </c>
      <c r="AB2905" t="s">
        <v>86</v>
      </c>
      <c r="AC2905" t="str">
        <f t="shared" si="57"/>
        <v>A2-22SO-C3</v>
      </c>
      <c r="AD2905" s="8">
        <v>43572</v>
      </c>
      <c r="AE2905" s="84">
        <f>AD2905-X2905</f>
        <v>41</v>
      </c>
      <c r="AF2905" t="s">
        <v>301</v>
      </c>
      <c r="AG2905" t="s">
        <v>956</v>
      </c>
      <c r="AH2905" s="8">
        <v>43572</v>
      </c>
      <c r="AI2905">
        <v>16</v>
      </c>
      <c r="AJ2905">
        <v>2</v>
      </c>
      <c r="AK2905" s="53">
        <v>0.86458333333333337</v>
      </c>
      <c r="AL2905" s="8">
        <v>43574</v>
      </c>
      <c r="AM2905" s="53">
        <v>0.5625</v>
      </c>
      <c r="AN2905" t="s">
        <v>1859</v>
      </c>
      <c r="AV2905" s="8">
        <v>43574</v>
      </c>
      <c r="AW2905">
        <v>0</v>
      </c>
    </row>
    <row r="2906" spans="1:49" x14ac:dyDescent="0.25">
      <c r="A2906">
        <v>5</v>
      </c>
      <c r="C2906" t="s">
        <v>58</v>
      </c>
      <c r="G2906" s="1" t="s">
        <v>187</v>
      </c>
      <c r="I2906" s="1" t="s">
        <v>193</v>
      </c>
      <c r="J2906">
        <v>22</v>
      </c>
      <c r="K2906" s="1" t="s">
        <v>60</v>
      </c>
      <c r="W2906" s="1" t="s">
        <v>624</v>
      </c>
      <c r="AB2906" t="s">
        <v>86</v>
      </c>
      <c r="AC2906" t="str">
        <f t="shared" si="57"/>
        <v>A2-22SO-C4</v>
      </c>
      <c r="AF2906" t="s">
        <v>161</v>
      </c>
    </row>
    <row r="2907" spans="1:49" x14ac:dyDescent="0.25">
      <c r="A2907">
        <v>6</v>
      </c>
      <c r="C2907" t="s">
        <v>58</v>
      </c>
      <c r="G2907" s="1" t="s">
        <v>187</v>
      </c>
      <c r="I2907" s="1" t="s">
        <v>193</v>
      </c>
      <c r="J2907">
        <v>22</v>
      </c>
      <c r="K2907" s="1" t="s">
        <v>60</v>
      </c>
      <c r="W2907" s="1" t="s">
        <v>624</v>
      </c>
      <c r="X2907" s="8">
        <v>43531</v>
      </c>
      <c r="AB2907" t="s">
        <v>86</v>
      </c>
      <c r="AC2907" t="str">
        <f t="shared" si="57"/>
        <v>A2-22SO-C5</v>
      </c>
      <c r="AD2907" s="8">
        <v>43582</v>
      </c>
      <c r="AE2907" s="84">
        <v>51</v>
      </c>
      <c r="AF2907" t="s">
        <v>123</v>
      </c>
      <c r="AG2907" t="s">
        <v>956</v>
      </c>
      <c r="AN2907" t="s">
        <v>1984</v>
      </c>
      <c r="AV2907" s="8">
        <v>43613</v>
      </c>
      <c r="AW2907">
        <v>1</v>
      </c>
    </row>
    <row r="2908" spans="1:49" x14ac:dyDescent="0.25">
      <c r="A2908">
        <v>7</v>
      </c>
      <c r="C2908" t="s">
        <v>58</v>
      </c>
      <c r="G2908" s="1" t="s">
        <v>187</v>
      </c>
      <c r="I2908" s="1" t="s">
        <v>193</v>
      </c>
      <c r="J2908">
        <v>22</v>
      </c>
      <c r="K2908" s="1" t="s">
        <v>60</v>
      </c>
      <c r="W2908" s="1" t="s">
        <v>624</v>
      </c>
      <c r="AB2908" t="s">
        <v>86</v>
      </c>
      <c r="AC2908" t="str">
        <f t="shared" si="57"/>
        <v>A2-22SO-C6</v>
      </c>
      <c r="AF2908" t="s">
        <v>168</v>
      </c>
    </row>
    <row r="2909" spans="1:49" x14ac:dyDescent="0.25">
      <c r="A2909">
        <v>8</v>
      </c>
      <c r="C2909" t="s">
        <v>58</v>
      </c>
      <c r="G2909" s="1" t="s">
        <v>187</v>
      </c>
      <c r="I2909" s="1" t="s">
        <v>193</v>
      </c>
      <c r="J2909">
        <v>22</v>
      </c>
      <c r="K2909" s="1" t="s">
        <v>60</v>
      </c>
      <c r="W2909" s="1" t="s">
        <v>624</v>
      </c>
      <c r="X2909" s="8">
        <v>43531</v>
      </c>
      <c r="AB2909" t="s">
        <v>86</v>
      </c>
      <c r="AC2909" t="str">
        <f t="shared" si="57"/>
        <v>A2-22SO-C7</v>
      </c>
      <c r="AD2909" s="8">
        <v>43600</v>
      </c>
      <c r="AE2909" s="84">
        <f>AD2909-X2909</f>
        <v>69</v>
      </c>
      <c r="AF2909" t="s">
        <v>135</v>
      </c>
      <c r="AG2909" t="s">
        <v>956</v>
      </c>
      <c r="AN2909" t="s">
        <v>1765</v>
      </c>
      <c r="AV2909" s="8">
        <v>43600</v>
      </c>
      <c r="AW2909">
        <v>1</v>
      </c>
    </row>
    <row r="2910" spans="1:49" x14ac:dyDescent="0.25">
      <c r="A2910">
        <v>9</v>
      </c>
      <c r="C2910" t="s">
        <v>58</v>
      </c>
      <c r="G2910" s="1" t="s">
        <v>187</v>
      </c>
      <c r="I2910" s="1" t="s">
        <v>193</v>
      </c>
      <c r="J2910">
        <v>22</v>
      </c>
      <c r="K2910" s="1" t="s">
        <v>60</v>
      </c>
      <c r="W2910" s="1" t="s">
        <v>624</v>
      </c>
      <c r="AB2910" t="s">
        <v>86</v>
      </c>
      <c r="AC2910" t="str">
        <f t="shared" si="57"/>
        <v>A2-22SO-C8</v>
      </c>
      <c r="AF2910" t="s">
        <v>238</v>
      </c>
    </row>
    <row r="2911" spans="1:49" x14ac:dyDescent="0.25">
      <c r="A2911">
        <v>10</v>
      </c>
      <c r="C2911" t="s">
        <v>58</v>
      </c>
      <c r="G2911" s="1" t="s">
        <v>187</v>
      </c>
      <c r="I2911" s="1" t="s">
        <v>193</v>
      </c>
      <c r="J2911">
        <v>22</v>
      </c>
      <c r="K2911" s="1" t="s">
        <v>60</v>
      </c>
      <c r="W2911" s="1" t="s">
        <v>624</v>
      </c>
      <c r="AB2911" t="s">
        <v>86</v>
      </c>
      <c r="AC2911" t="str">
        <f t="shared" si="57"/>
        <v>A2-22SO-C9</v>
      </c>
      <c r="AF2911" t="s">
        <v>176</v>
      </c>
    </row>
    <row r="2912" spans="1:49" x14ac:dyDescent="0.25">
      <c r="A2912">
        <v>11</v>
      </c>
      <c r="C2912" t="s">
        <v>58</v>
      </c>
      <c r="G2912" s="1" t="s">
        <v>187</v>
      </c>
      <c r="I2912" s="1" t="s">
        <v>193</v>
      </c>
      <c r="J2912">
        <v>22</v>
      </c>
      <c r="K2912" s="1" t="s">
        <v>60</v>
      </c>
      <c r="W2912" s="1" t="s">
        <v>624</v>
      </c>
      <c r="X2912" s="8">
        <v>43531</v>
      </c>
      <c r="AB2912" t="s">
        <v>86</v>
      </c>
      <c r="AC2912" t="str">
        <f t="shared" si="57"/>
        <v>A2-22SO-C10</v>
      </c>
      <c r="AD2912" s="8">
        <v>43587</v>
      </c>
      <c r="AE2912" s="84">
        <f>AD2912-X2912</f>
        <v>56</v>
      </c>
      <c r="AF2912" t="s">
        <v>126</v>
      </c>
      <c r="AG2912" t="s">
        <v>956</v>
      </c>
      <c r="AN2912" t="s">
        <v>1765</v>
      </c>
      <c r="AV2912" s="8">
        <v>43587</v>
      </c>
      <c r="AW2912">
        <v>1</v>
      </c>
    </row>
    <row r="2913" spans="1:49" x14ac:dyDescent="0.25">
      <c r="A2913">
        <v>12</v>
      </c>
      <c r="C2913" t="s">
        <v>58</v>
      </c>
      <c r="G2913" s="1" t="s">
        <v>187</v>
      </c>
      <c r="I2913" s="1" t="s">
        <v>193</v>
      </c>
      <c r="J2913">
        <v>22</v>
      </c>
      <c r="K2913" s="1" t="s">
        <v>60</v>
      </c>
      <c r="W2913" s="1" t="s">
        <v>624</v>
      </c>
      <c r="X2913" s="8">
        <v>43531</v>
      </c>
      <c r="AB2913" t="s">
        <v>86</v>
      </c>
      <c r="AC2913" t="str">
        <f t="shared" si="57"/>
        <v>A2-22SO-C11</v>
      </c>
      <c r="AD2913" s="8">
        <v>43579</v>
      </c>
      <c r="AE2913" s="84">
        <f>AD2913-X2913</f>
        <v>48</v>
      </c>
      <c r="AF2913" t="s">
        <v>144</v>
      </c>
      <c r="AG2913" t="s">
        <v>956</v>
      </c>
      <c r="AH2913" s="8">
        <v>43600</v>
      </c>
      <c r="AI2913">
        <v>21</v>
      </c>
      <c r="AJ2913">
        <v>1</v>
      </c>
      <c r="AK2913" s="53">
        <v>0.82500000000000007</v>
      </c>
      <c r="AL2913" s="8">
        <v>43605</v>
      </c>
      <c r="AM2913" s="53">
        <v>0.82291666666666663</v>
      </c>
      <c r="AN2913" t="s">
        <v>1917</v>
      </c>
      <c r="AV2913" s="8">
        <v>43605</v>
      </c>
      <c r="AW2913">
        <v>1</v>
      </c>
    </row>
    <row r="2914" spans="1:49" x14ac:dyDescent="0.25">
      <c r="A2914">
        <v>13</v>
      </c>
      <c r="C2914" t="s">
        <v>58</v>
      </c>
      <c r="G2914" s="1" t="s">
        <v>187</v>
      </c>
      <c r="I2914" s="1" t="s">
        <v>193</v>
      </c>
      <c r="J2914">
        <v>22</v>
      </c>
      <c r="K2914" s="1" t="s">
        <v>60</v>
      </c>
      <c r="W2914" s="1" t="s">
        <v>624</v>
      </c>
      <c r="AB2914" t="s">
        <v>85</v>
      </c>
      <c r="AC2914" t="str">
        <f t="shared" si="57"/>
        <v>A2-22RT-C1</v>
      </c>
      <c r="AD2914" s="8">
        <v>43396</v>
      </c>
      <c r="AE2914" s="84">
        <v>31</v>
      </c>
      <c r="AF2914" t="s">
        <v>146</v>
      </c>
      <c r="AG2914" t="s">
        <v>956</v>
      </c>
      <c r="AH2914" s="8">
        <v>43396</v>
      </c>
      <c r="AI2914">
        <v>32</v>
      </c>
      <c r="AJ2914">
        <v>1</v>
      </c>
      <c r="AK2914" s="53">
        <v>0.50694444444444442</v>
      </c>
      <c r="AL2914" s="8">
        <v>43404</v>
      </c>
      <c r="AM2914" s="53">
        <v>0.83333333333333337</v>
      </c>
      <c r="AN2914" t="s">
        <v>1762</v>
      </c>
      <c r="AO2914">
        <v>6</v>
      </c>
      <c r="AP2914">
        <v>1</v>
      </c>
      <c r="AQ2914" s="8">
        <v>43404</v>
      </c>
      <c r="AR2914" s="53">
        <v>0.83333333333333337</v>
      </c>
      <c r="AS2914" s="8">
        <v>43406</v>
      </c>
      <c r="AT2914" s="53">
        <v>0.83333333333333337</v>
      </c>
      <c r="AV2914" s="8">
        <v>43406</v>
      </c>
      <c r="AW2914">
        <v>0</v>
      </c>
    </row>
    <row r="2915" spans="1:49" x14ac:dyDescent="0.25">
      <c r="A2915">
        <v>14</v>
      </c>
      <c r="C2915" t="s">
        <v>58</v>
      </c>
      <c r="G2915" s="1" t="s">
        <v>187</v>
      </c>
      <c r="I2915" s="1" t="s">
        <v>193</v>
      </c>
      <c r="J2915">
        <v>22</v>
      </c>
      <c r="K2915" s="1" t="s">
        <v>60</v>
      </c>
      <c r="W2915" s="1" t="s">
        <v>624</v>
      </c>
      <c r="AB2915" t="s">
        <v>85</v>
      </c>
      <c r="AC2915" t="str">
        <f t="shared" si="57"/>
        <v>A2-22RT-C2</v>
      </c>
      <c r="AD2915" s="8">
        <v>43397</v>
      </c>
      <c r="AE2915" s="84">
        <v>32</v>
      </c>
      <c r="AF2915" t="s">
        <v>149</v>
      </c>
      <c r="AG2915" t="s">
        <v>956</v>
      </c>
      <c r="AH2915" s="8">
        <v>43400</v>
      </c>
      <c r="AI2915">
        <v>10</v>
      </c>
      <c r="AJ2915">
        <v>2</v>
      </c>
      <c r="AK2915" s="53">
        <v>2.0833333333333332E-2</v>
      </c>
      <c r="AL2915" s="8">
        <v>43402</v>
      </c>
      <c r="AM2915" s="53">
        <v>0.625</v>
      </c>
      <c r="AV2915" s="8">
        <v>43402</v>
      </c>
      <c r="AW2915">
        <v>0</v>
      </c>
    </row>
    <row r="2916" spans="1:49" x14ac:dyDescent="0.25">
      <c r="A2916">
        <v>15</v>
      </c>
      <c r="C2916" t="s">
        <v>58</v>
      </c>
      <c r="G2916" s="1" t="s">
        <v>187</v>
      </c>
      <c r="I2916" s="1" t="s">
        <v>193</v>
      </c>
      <c r="J2916">
        <v>22</v>
      </c>
      <c r="K2916" s="1" t="s">
        <v>60</v>
      </c>
      <c r="W2916" s="1" t="s">
        <v>624</v>
      </c>
      <c r="AB2916" t="s">
        <v>85</v>
      </c>
      <c r="AC2916" t="str">
        <f t="shared" si="57"/>
        <v>A2-22RT-C3</v>
      </c>
      <c r="AF2916" t="s">
        <v>301</v>
      </c>
    </row>
    <row r="2917" spans="1:49" x14ac:dyDescent="0.25">
      <c r="A2917">
        <v>16</v>
      </c>
      <c r="C2917" t="s">
        <v>58</v>
      </c>
      <c r="G2917" s="1" t="s">
        <v>187</v>
      </c>
      <c r="I2917" s="1" t="s">
        <v>193</v>
      </c>
      <c r="J2917">
        <v>22</v>
      </c>
      <c r="K2917" s="1" t="s">
        <v>60</v>
      </c>
      <c r="W2917" s="1" t="s">
        <v>624</v>
      </c>
      <c r="AB2917" t="s">
        <v>85</v>
      </c>
      <c r="AC2917" t="str">
        <f t="shared" si="57"/>
        <v>A2-22RT-C4</v>
      </c>
      <c r="AF2917" t="s">
        <v>161</v>
      </c>
    </row>
    <row r="2918" spans="1:49" x14ac:dyDescent="0.25">
      <c r="A2918">
        <v>17</v>
      </c>
      <c r="C2918" t="s">
        <v>58</v>
      </c>
      <c r="G2918" s="1" t="s">
        <v>187</v>
      </c>
      <c r="I2918" s="1" t="s">
        <v>193</v>
      </c>
      <c r="J2918">
        <v>22</v>
      </c>
      <c r="K2918" s="1" t="s">
        <v>60</v>
      </c>
      <c r="W2918" s="1" t="s">
        <v>624</v>
      </c>
      <c r="AB2918" t="s">
        <v>85</v>
      </c>
      <c r="AC2918" t="str">
        <f t="shared" si="57"/>
        <v>A2-22RT-C5</v>
      </c>
      <c r="AF2918" t="s">
        <v>123</v>
      </c>
    </row>
    <row r="2919" spans="1:49" x14ac:dyDescent="0.25">
      <c r="A2919">
        <v>18</v>
      </c>
      <c r="C2919" t="s">
        <v>58</v>
      </c>
      <c r="G2919" s="1" t="s">
        <v>187</v>
      </c>
      <c r="I2919" s="1" t="s">
        <v>193</v>
      </c>
      <c r="J2919">
        <v>22</v>
      </c>
      <c r="K2919" s="1" t="s">
        <v>60</v>
      </c>
      <c r="W2919" s="1" t="s">
        <v>624</v>
      </c>
      <c r="AB2919" t="s">
        <v>85</v>
      </c>
      <c r="AC2919" t="str">
        <f t="shared" si="57"/>
        <v>A2-22RT-C6</v>
      </c>
      <c r="AF2919" t="s">
        <v>168</v>
      </c>
    </row>
    <row r="2920" spans="1:49" x14ac:dyDescent="0.25">
      <c r="A2920">
        <v>19</v>
      </c>
      <c r="C2920" t="s">
        <v>58</v>
      </c>
      <c r="G2920" s="1" t="s">
        <v>187</v>
      </c>
      <c r="I2920" s="1" t="s">
        <v>193</v>
      </c>
      <c r="J2920">
        <v>22</v>
      </c>
      <c r="K2920" s="1" t="s">
        <v>60</v>
      </c>
      <c r="W2920" s="1" t="s">
        <v>624</v>
      </c>
      <c r="AB2920" t="s">
        <v>85</v>
      </c>
      <c r="AC2920" t="str">
        <f t="shared" si="57"/>
        <v>A2-22RT-C7</v>
      </c>
      <c r="AF2920" t="s">
        <v>135</v>
      </c>
    </row>
    <row r="2921" spans="1:49" x14ac:dyDescent="0.25">
      <c r="A2921">
        <v>20</v>
      </c>
      <c r="C2921" t="s">
        <v>58</v>
      </c>
      <c r="G2921" s="1" t="s">
        <v>187</v>
      </c>
      <c r="I2921" s="1" t="s">
        <v>193</v>
      </c>
      <c r="J2921">
        <v>22</v>
      </c>
      <c r="K2921" s="1" t="s">
        <v>60</v>
      </c>
      <c r="W2921" s="1" t="s">
        <v>624</v>
      </c>
      <c r="AB2921" t="s">
        <v>85</v>
      </c>
      <c r="AC2921" t="str">
        <f t="shared" si="57"/>
        <v>A2-22RT-C8</v>
      </c>
      <c r="AF2921" t="s">
        <v>238</v>
      </c>
    </row>
    <row r="2922" spans="1:49" x14ac:dyDescent="0.25">
      <c r="A2922">
        <v>21</v>
      </c>
      <c r="C2922" t="s">
        <v>58</v>
      </c>
      <c r="G2922" s="1" t="s">
        <v>187</v>
      </c>
      <c r="I2922" s="1" t="s">
        <v>193</v>
      </c>
      <c r="J2922">
        <v>22</v>
      </c>
      <c r="K2922" s="1" t="s">
        <v>60</v>
      </c>
      <c r="W2922" s="1" t="s">
        <v>624</v>
      </c>
      <c r="AB2922" t="s">
        <v>85</v>
      </c>
      <c r="AC2922" t="str">
        <f t="shared" si="57"/>
        <v>A2-22RT-C9</v>
      </c>
      <c r="AF2922" t="s">
        <v>176</v>
      </c>
    </row>
    <row r="2923" spans="1:49" x14ac:dyDescent="0.25">
      <c r="A2923">
        <v>22</v>
      </c>
      <c r="C2923" t="s">
        <v>58</v>
      </c>
      <c r="G2923" s="1" t="s">
        <v>187</v>
      </c>
      <c r="I2923" s="1" t="s">
        <v>193</v>
      </c>
      <c r="J2923">
        <v>22</v>
      </c>
      <c r="K2923" s="1" t="s">
        <v>60</v>
      </c>
      <c r="W2923" s="1" t="s">
        <v>624</v>
      </c>
      <c r="AB2923" t="s">
        <v>85</v>
      </c>
      <c r="AC2923" t="str">
        <f t="shared" si="57"/>
        <v>A2-22RT-C10</v>
      </c>
      <c r="AF2923" t="s">
        <v>126</v>
      </c>
    </row>
    <row r="2924" spans="1:49" x14ac:dyDescent="0.25">
      <c r="A2924">
        <v>23</v>
      </c>
      <c r="C2924" t="s">
        <v>58</v>
      </c>
      <c r="G2924" s="1" t="s">
        <v>187</v>
      </c>
      <c r="I2924" s="1" t="s">
        <v>193</v>
      </c>
      <c r="J2924">
        <v>22</v>
      </c>
      <c r="K2924" s="1" t="s">
        <v>60</v>
      </c>
      <c r="W2924" s="1" t="s">
        <v>624</v>
      </c>
      <c r="AB2924" t="s">
        <v>85</v>
      </c>
      <c r="AC2924" t="str">
        <f t="shared" si="57"/>
        <v>A2-22RT-C11</v>
      </c>
      <c r="AF2924" t="s">
        <v>144</v>
      </c>
    </row>
    <row r="2925" spans="1:49" x14ac:dyDescent="0.25">
      <c r="A2925">
        <v>24</v>
      </c>
      <c r="C2925" t="s">
        <v>58</v>
      </c>
      <c r="G2925" s="1" t="s">
        <v>187</v>
      </c>
      <c r="I2925" s="1" t="s">
        <v>197</v>
      </c>
      <c r="J2925">
        <v>22</v>
      </c>
      <c r="K2925" s="1" t="s">
        <v>60</v>
      </c>
      <c r="W2925" s="1" t="s">
        <v>623</v>
      </c>
      <c r="AB2925" t="s">
        <v>86</v>
      </c>
      <c r="AC2925" t="s">
        <v>1894</v>
      </c>
      <c r="AD2925" s="8">
        <v>43578</v>
      </c>
      <c r="AE2925" s="84">
        <v>47</v>
      </c>
      <c r="AF2925" t="s">
        <v>164</v>
      </c>
      <c r="AG2925" t="s">
        <v>956</v>
      </c>
      <c r="AH2925" s="8">
        <v>43587</v>
      </c>
      <c r="AI2925">
        <v>25</v>
      </c>
      <c r="AJ2925">
        <v>2</v>
      </c>
      <c r="AK2925" s="53">
        <v>0.54166666666666663</v>
      </c>
      <c r="AL2925" s="8">
        <v>43598</v>
      </c>
      <c r="AM2925" s="53">
        <v>0.82291666666666663</v>
      </c>
      <c r="AN2925" t="s">
        <v>1895</v>
      </c>
    </row>
    <row r="2926" spans="1:49" x14ac:dyDescent="0.25">
      <c r="A2926">
        <v>25</v>
      </c>
      <c r="C2926" t="s">
        <v>58</v>
      </c>
      <c r="G2926" s="1" t="s">
        <v>187</v>
      </c>
      <c r="I2926" s="1" t="s">
        <v>197</v>
      </c>
      <c r="J2926">
        <v>22</v>
      </c>
      <c r="K2926" s="1" t="s">
        <v>60</v>
      </c>
      <c r="W2926" s="1" t="s">
        <v>623</v>
      </c>
      <c r="X2926" s="8">
        <v>43531</v>
      </c>
      <c r="AB2926" t="s">
        <v>86</v>
      </c>
      <c r="AC2926" t="s">
        <v>1898</v>
      </c>
      <c r="AD2926" s="8">
        <v>43582</v>
      </c>
      <c r="AE2926" s="84">
        <f>AD2926-X2926</f>
        <v>51</v>
      </c>
      <c r="AF2926" t="s">
        <v>120</v>
      </c>
      <c r="AG2926" t="s">
        <v>956</v>
      </c>
      <c r="AN2926" t="s">
        <v>1983</v>
      </c>
      <c r="AV2926" s="8">
        <v>43613</v>
      </c>
      <c r="AW2926">
        <v>1</v>
      </c>
    </row>
    <row r="2927" spans="1:49" x14ac:dyDescent="0.25">
      <c r="A2927">
        <v>26</v>
      </c>
      <c r="C2927" t="s">
        <v>58</v>
      </c>
      <c r="G2927" s="1" t="s">
        <v>187</v>
      </c>
      <c r="I2927" s="1" t="s">
        <v>197</v>
      </c>
      <c r="J2927">
        <v>22</v>
      </c>
      <c r="K2927" s="1" t="s">
        <v>60</v>
      </c>
      <c r="W2927" s="1" t="s">
        <v>623</v>
      </c>
      <c r="X2927" s="8">
        <v>43531</v>
      </c>
      <c r="AB2927" t="s">
        <v>86</v>
      </c>
      <c r="AC2927" t="s">
        <v>1929</v>
      </c>
      <c r="AD2927" s="8">
        <v>43590</v>
      </c>
      <c r="AE2927" s="84">
        <f>AD2927-X2927</f>
        <v>59</v>
      </c>
      <c r="AF2927" t="s">
        <v>133</v>
      </c>
      <c r="AG2927" t="s">
        <v>956</v>
      </c>
      <c r="AN2927" t="s">
        <v>1931</v>
      </c>
      <c r="AV2927" s="8">
        <v>43590</v>
      </c>
      <c r="AW2927">
        <v>1</v>
      </c>
    </row>
    <row r="2928" spans="1:49" x14ac:dyDescent="0.25">
      <c r="A2928">
        <v>27</v>
      </c>
      <c r="C2928" t="s">
        <v>58</v>
      </c>
      <c r="G2928" s="1" t="s">
        <v>187</v>
      </c>
      <c r="I2928" s="1" t="s">
        <v>197</v>
      </c>
      <c r="J2928">
        <v>22</v>
      </c>
      <c r="K2928" s="1" t="s">
        <v>60</v>
      </c>
      <c r="W2928" s="1" t="s">
        <v>623</v>
      </c>
      <c r="X2928" s="8">
        <v>43531</v>
      </c>
      <c r="AB2928" t="s">
        <v>86</v>
      </c>
      <c r="AC2928" t="s">
        <v>1930</v>
      </c>
      <c r="AD2928" s="8">
        <v>43590</v>
      </c>
      <c r="AE2928" s="84">
        <v>59</v>
      </c>
      <c r="AF2928" t="s">
        <v>237</v>
      </c>
      <c r="AG2928" t="s">
        <v>956</v>
      </c>
      <c r="AN2928" t="s">
        <v>1931</v>
      </c>
      <c r="AV2928" s="8">
        <v>43590</v>
      </c>
      <c r="AW2928">
        <v>1</v>
      </c>
    </row>
    <row r="2929" spans="1:49" x14ac:dyDescent="0.25">
      <c r="A2929">
        <v>28</v>
      </c>
      <c r="C2929" t="s">
        <v>58</v>
      </c>
      <c r="G2929" s="1" t="s">
        <v>187</v>
      </c>
      <c r="I2929" s="1" t="s">
        <v>193</v>
      </c>
      <c r="J2929">
        <v>22</v>
      </c>
      <c r="K2929" s="1" t="s">
        <v>60</v>
      </c>
      <c r="W2929" s="1" t="s">
        <v>623</v>
      </c>
      <c r="X2929" s="8">
        <v>43531</v>
      </c>
      <c r="AB2929" t="s">
        <v>86</v>
      </c>
      <c r="AC2929" t="s">
        <v>1951</v>
      </c>
      <c r="AD2929" s="8">
        <v>43598</v>
      </c>
      <c r="AE2929" s="84">
        <v>67</v>
      </c>
      <c r="AF2929" t="s">
        <v>303</v>
      </c>
      <c r="AG2929" t="s">
        <v>956</v>
      </c>
      <c r="AN2929" t="s">
        <v>1931</v>
      </c>
      <c r="AV2929" s="8">
        <v>43598</v>
      </c>
      <c r="AW2929">
        <v>1</v>
      </c>
    </row>
    <row r="2930" spans="1:49" x14ac:dyDescent="0.25">
      <c r="A2930">
        <v>1</v>
      </c>
      <c r="C2930" t="s">
        <v>58</v>
      </c>
      <c r="G2930" s="1" t="s">
        <v>78</v>
      </c>
      <c r="I2930" s="1" t="s">
        <v>212</v>
      </c>
      <c r="J2930">
        <v>3</v>
      </c>
      <c r="K2930" s="1" t="s">
        <v>60</v>
      </c>
      <c r="W2930" s="1" t="s">
        <v>625</v>
      </c>
      <c r="AB2930" t="s">
        <v>85</v>
      </c>
      <c r="AC2930" t="str">
        <f t="shared" ref="AC2930:AC2935" si="58">"A3-1"&amp;AB2930&amp;"-"&amp;AF2930</f>
        <v>A3-1RT-B1</v>
      </c>
      <c r="AD2930" s="8">
        <v>43420</v>
      </c>
      <c r="AE2930" s="83">
        <f>AD2930-I2930</f>
        <v>54</v>
      </c>
      <c r="AF2930" t="s">
        <v>169</v>
      </c>
      <c r="AG2930" t="s">
        <v>956</v>
      </c>
      <c r="AH2930" s="8">
        <v>43454</v>
      </c>
      <c r="AI2930">
        <v>32</v>
      </c>
      <c r="AJ2930">
        <v>2</v>
      </c>
      <c r="AK2930" s="53">
        <v>0.47916666666666669</v>
      </c>
      <c r="AL2930" s="8">
        <v>43468</v>
      </c>
      <c r="AM2930" s="53">
        <v>0.83333333333333337</v>
      </c>
      <c r="AO2930">
        <v>3</v>
      </c>
      <c r="AP2930">
        <v>8</v>
      </c>
      <c r="AQ2930" s="8">
        <v>43468</v>
      </c>
      <c r="AR2930" s="53">
        <v>0.83333333333333337</v>
      </c>
      <c r="AS2930" s="8">
        <v>43516</v>
      </c>
      <c r="AT2930" s="53">
        <v>0.83333333333333337</v>
      </c>
      <c r="AV2930" s="8">
        <v>43516</v>
      </c>
      <c r="AW2930">
        <v>0</v>
      </c>
    </row>
    <row r="2931" spans="1:49" x14ac:dyDescent="0.25">
      <c r="A2931">
        <v>2</v>
      </c>
      <c r="C2931" t="s">
        <v>58</v>
      </c>
      <c r="G2931" s="1" t="s">
        <v>78</v>
      </c>
      <c r="I2931" s="1" t="s">
        <v>212</v>
      </c>
      <c r="J2931">
        <v>3</v>
      </c>
      <c r="K2931" s="1" t="s">
        <v>60</v>
      </c>
      <c r="W2931" s="1" t="s">
        <v>625</v>
      </c>
      <c r="AB2931" t="s">
        <v>85</v>
      </c>
      <c r="AC2931" t="str">
        <f t="shared" si="58"/>
        <v>A3-1RT-B2</v>
      </c>
      <c r="AF2931" t="s">
        <v>142</v>
      </c>
    </row>
    <row r="2932" spans="1:49" x14ac:dyDescent="0.25">
      <c r="A2932">
        <v>3</v>
      </c>
      <c r="C2932" t="s">
        <v>58</v>
      </c>
      <c r="G2932" s="1" t="s">
        <v>78</v>
      </c>
      <c r="I2932" s="1" t="s">
        <v>212</v>
      </c>
      <c r="J2932">
        <v>3</v>
      </c>
      <c r="K2932" s="1" t="s">
        <v>60</v>
      </c>
      <c r="W2932" s="1" t="s">
        <v>625</v>
      </c>
      <c r="AB2932" t="s">
        <v>85</v>
      </c>
      <c r="AC2932" t="str">
        <f t="shared" si="58"/>
        <v>A3-1RT-B3</v>
      </c>
      <c r="AD2932" s="8">
        <v>43424</v>
      </c>
      <c r="AE2932" s="84">
        <v>58</v>
      </c>
      <c r="AF2932" t="s">
        <v>242</v>
      </c>
      <c r="AG2932" t="s">
        <v>956</v>
      </c>
      <c r="AL2932" s="8">
        <v>43430</v>
      </c>
      <c r="AM2932" s="53">
        <v>0.63194444444444442</v>
      </c>
      <c r="AN2932" t="s">
        <v>1808</v>
      </c>
      <c r="AV2932" s="8">
        <v>43430</v>
      </c>
      <c r="AW2932">
        <v>0</v>
      </c>
    </row>
    <row r="2933" spans="1:49" x14ac:dyDescent="0.25">
      <c r="A2933">
        <v>4</v>
      </c>
      <c r="C2933" t="s">
        <v>58</v>
      </c>
      <c r="G2933" s="1" t="s">
        <v>78</v>
      </c>
      <c r="I2933" s="1" t="s">
        <v>212</v>
      </c>
      <c r="J2933">
        <v>3</v>
      </c>
      <c r="K2933" s="1" t="s">
        <v>60</v>
      </c>
      <c r="W2933" s="1" t="s">
        <v>625</v>
      </c>
      <c r="X2933" s="8">
        <v>43533</v>
      </c>
      <c r="AB2933" t="s">
        <v>86</v>
      </c>
      <c r="AC2933" t="str">
        <f t="shared" si="58"/>
        <v>A3-1SO-B1</v>
      </c>
      <c r="AD2933" s="8">
        <v>43593</v>
      </c>
      <c r="AE2933" s="84">
        <f>AD2933-X2933</f>
        <v>60</v>
      </c>
      <c r="AF2933" t="s">
        <v>169</v>
      </c>
      <c r="AG2933" t="s">
        <v>956</v>
      </c>
      <c r="AN2933" t="s">
        <v>1765</v>
      </c>
      <c r="AV2933" s="8">
        <v>43593</v>
      </c>
      <c r="AW2933">
        <v>1</v>
      </c>
    </row>
    <row r="2934" spans="1:49" x14ac:dyDescent="0.25">
      <c r="A2934">
        <v>5</v>
      </c>
      <c r="C2934" t="s">
        <v>58</v>
      </c>
      <c r="G2934" s="1" t="s">
        <v>78</v>
      </c>
      <c r="I2934" s="1" t="s">
        <v>212</v>
      </c>
      <c r="J2934">
        <v>3</v>
      </c>
      <c r="K2934" s="1" t="s">
        <v>60</v>
      </c>
      <c r="W2934" s="1" t="s">
        <v>625</v>
      </c>
      <c r="X2934" s="8">
        <v>43533</v>
      </c>
      <c r="AB2934" t="s">
        <v>86</v>
      </c>
      <c r="AC2934" t="str">
        <f t="shared" si="58"/>
        <v>A3-1SO-B2</v>
      </c>
      <c r="AD2934" s="8">
        <v>43584</v>
      </c>
      <c r="AE2934" s="84">
        <f>AD2934-X2934</f>
        <v>51</v>
      </c>
      <c r="AF2934" t="s">
        <v>142</v>
      </c>
      <c r="AG2934" t="s">
        <v>956</v>
      </c>
      <c r="AH2934" s="8">
        <v>43584</v>
      </c>
      <c r="AI2934">
        <v>30</v>
      </c>
      <c r="AJ2934">
        <v>1</v>
      </c>
      <c r="AK2934" s="53">
        <v>0.6875</v>
      </c>
      <c r="AL2934" s="8">
        <v>43592</v>
      </c>
      <c r="AM2934" s="53">
        <v>0.8125</v>
      </c>
      <c r="AN2934" t="s">
        <v>1940</v>
      </c>
      <c r="AU2934" t="s">
        <v>1808</v>
      </c>
      <c r="AV2934" s="8">
        <v>43619</v>
      </c>
      <c r="AW2934">
        <v>0</v>
      </c>
    </row>
    <row r="2935" spans="1:49" x14ac:dyDescent="0.25">
      <c r="A2935">
        <v>6</v>
      </c>
      <c r="C2935" t="s">
        <v>58</v>
      </c>
      <c r="G2935" s="1" t="s">
        <v>78</v>
      </c>
      <c r="I2935" s="1" t="s">
        <v>212</v>
      </c>
      <c r="J2935">
        <v>3</v>
      </c>
      <c r="K2935" s="1" t="s">
        <v>60</v>
      </c>
      <c r="W2935" s="1" t="s">
        <v>625</v>
      </c>
      <c r="AB2935" t="s">
        <v>86</v>
      </c>
      <c r="AC2935" t="str">
        <f t="shared" si="58"/>
        <v>A3-1SO-B3</v>
      </c>
      <c r="AF2935" t="s">
        <v>242</v>
      </c>
    </row>
    <row r="2936" spans="1:49" x14ac:dyDescent="0.25">
      <c r="A2936">
        <v>7</v>
      </c>
      <c r="C2936" t="s">
        <v>201</v>
      </c>
      <c r="G2936" s="1" t="s">
        <v>78</v>
      </c>
      <c r="I2936" s="1" t="s">
        <v>212</v>
      </c>
      <c r="J2936">
        <v>3</v>
      </c>
      <c r="K2936" s="1" t="s">
        <v>60</v>
      </c>
      <c r="W2936" s="1" t="s">
        <v>625</v>
      </c>
      <c r="AB2936" t="s">
        <v>84</v>
      </c>
      <c r="AC2936" t="s">
        <v>1567</v>
      </c>
    </row>
    <row r="2937" spans="1:49" x14ac:dyDescent="0.25">
      <c r="A2937">
        <v>1</v>
      </c>
      <c r="C2937" t="s">
        <v>201</v>
      </c>
      <c r="G2937" s="1" t="s">
        <v>187</v>
      </c>
      <c r="I2937" s="1" t="s">
        <v>212</v>
      </c>
      <c r="J2937">
        <v>23</v>
      </c>
      <c r="K2937" s="1" t="s">
        <v>60</v>
      </c>
      <c r="W2937" s="1" t="s">
        <v>625</v>
      </c>
      <c r="AB2937" t="s">
        <v>85</v>
      </c>
      <c r="AC2937" t="str">
        <f>"A2-23"&amp;AB2937&amp;"-"&amp;AF2937</f>
        <v>A2-23RT-A1</v>
      </c>
      <c r="AF2937" t="s">
        <v>247</v>
      </c>
    </row>
    <row r="2938" spans="1:49" x14ac:dyDescent="0.25">
      <c r="A2938">
        <v>2</v>
      </c>
      <c r="C2938" t="s">
        <v>201</v>
      </c>
      <c r="G2938" s="1" t="s">
        <v>187</v>
      </c>
      <c r="I2938" s="1" t="s">
        <v>212</v>
      </c>
      <c r="J2938">
        <v>23</v>
      </c>
      <c r="K2938" s="1" t="s">
        <v>60</v>
      </c>
      <c r="W2938" s="1" t="s">
        <v>625</v>
      </c>
      <c r="X2938" s="8">
        <v>43533</v>
      </c>
      <c r="AB2938" t="s">
        <v>86</v>
      </c>
      <c r="AC2938" t="str">
        <f>"A2-23"&amp;AB2938&amp;"-"&amp;AF2938</f>
        <v>A2-23SO-A1</v>
      </c>
      <c r="AD2938" s="8">
        <v>43605</v>
      </c>
      <c r="AE2938" s="84">
        <f>AD2938-X2938</f>
        <v>72</v>
      </c>
      <c r="AF2938" t="s">
        <v>247</v>
      </c>
      <c r="AG2938" t="s">
        <v>956</v>
      </c>
      <c r="AN2938" t="s">
        <v>1765</v>
      </c>
      <c r="AV2938" s="8">
        <v>43605</v>
      </c>
      <c r="AW2938">
        <v>1</v>
      </c>
    </row>
    <row r="2939" spans="1:49" x14ac:dyDescent="0.25">
      <c r="A2939">
        <v>3</v>
      </c>
      <c r="C2939" t="s">
        <v>58</v>
      </c>
      <c r="G2939" s="1" t="s">
        <v>187</v>
      </c>
      <c r="I2939" s="1" t="s">
        <v>212</v>
      </c>
      <c r="J2939">
        <v>23</v>
      </c>
      <c r="K2939" s="1" t="s">
        <v>60</v>
      </c>
      <c r="W2939" s="1" t="s">
        <v>625</v>
      </c>
      <c r="AB2939" t="s">
        <v>84</v>
      </c>
      <c r="AC2939" t="s">
        <v>1573</v>
      </c>
    </row>
    <row r="2940" spans="1:49" x14ac:dyDescent="0.25">
      <c r="A2940">
        <v>4</v>
      </c>
      <c r="C2940" t="s">
        <v>58</v>
      </c>
      <c r="G2940" s="1" t="s">
        <v>187</v>
      </c>
      <c r="I2940" s="1" t="s">
        <v>212</v>
      </c>
      <c r="J2940">
        <v>23</v>
      </c>
      <c r="K2940" s="1" t="s">
        <v>60</v>
      </c>
      <c r="W2940" s="1" t="s">
        <v>625</v>
      </c>
      <c r="AB2940" t="s">
        <v>84</v>
      </c>
      <c r="AC2940" t="s">
        <v>1574</v>
      </c>
    </row>
    <row r="2941" spans="1:49" x14ac:dyDescent="0.25">
      <c r="A2941">
        <v>5</v>
      </c>
      <c r="C2941" t="s">
        <v>58</v>
      </c>
      <c r="G2941" s="1" t="s">
        <v>187</v>
      </c>
      <c r="I2941" s="1" t="s">
        <v>212</v>
      </c>
      <c r="J2941">
        <v>23</v>
      </c>
      <c r="K2941" s="1" t="s">
        <v>60</v>
      </c>
      <c r="W2941" s="1" t="s">
        <v>625</v>
      </c>
      <c r="AB2941" t="s">
        <v>84</v>
      </c>
      <c r="AC2941" t="s">
        <v>1575</v>
      </c>
    </row>
    <row r="2942" spans="1:49" x14ac:dyDescent="0.25">
      <c r="A2942">
        <v>6</v>
      </c>
      <c r="C2942" t="s">
        <v>58</v>
      </c>
      <c r="G2942" s="1" t="s">
        <v>187</v>
      </c>
      <c r="I2942" s="1" t="s">
        <v>212</v>
      </c>
      <c r="J2942">
        <v>23</v>
      </c>
      <c r="K2942" s="1" t="s">
        <v>60</v>
      </c>
      <c r="W2942" s="1" t="s">
        <v>625</v>
      </c>
      <c r="X2942" s="8">
        <v>43535</v>
      </c>
      <c r="AB2942" t="s">
        <v>86</v>
      </c>
      <c r="AC2942" t="str">
        <f t="shared" ref="AC2942:AC2951" si="59">"A2-23"&amp;AB2942&amp;"-"&amp;AF2942</f>
        <v>A2-23SO-D1</v>
      </c>
      <c r="AD2942" s="8">
        <v>43597</v>
      </c>
      <c r="AE2942" s="84">
        <f>AD2942-X2942</f>
        <v>62</v>
      </c>
      <c r="AF2942" t="s">
        <v>288</v>
      </c>
      <c r="AG2942" t="s">
        <v>956</v>
      </c>
      <c r="AN2942" t="s">
        <v>1765</v>
      </c>
      <c r="AV2942" s="8">
        <v>43597</v>
      </c>
      <c r="AW2942">
        <v>1</v>
      </c>
    </row>
    <row r="2943" spans="1:49" x14ac:dyDescent="0.25">
      <c r="A2943">
        <v>7</v>
      </c>
      <c r="C2943" t="s">
        <v>58</v>
      </c>
      <c r="G2943" s="1" t="s">
        <v>187</v>
      </c>
      <c r="I2943" s="1" t="s">
        <v>212</v>
      </c>
      <c r="J2943">
        <v>23</v>
      </c>
      <c r="K2943" s="1" t="s">
        <v>60</v>
      </c>
      <c r="W2943" s="1" t="s">
        <v>625</v>
      </c>
      <c r="AB2943" t="s">
        <v>86</v>
      </c>
      <c r="AC2943" t="str">
        <f t="shared" si="59"/>
        <v>A2-23SO-D2</v>
      </c>
      <c r="AF2943" t="s">
        <v>172</v>
      </c>
    </row>
    <row r="2944" spans="1:49" x14ac:dyDescent="0.25">
      <c r="A2944">
        <v>8</v>
      </c>
      <c r="C2944" t="s">
        <v>58</v>
      </c>
      <c r="G2944" s="1" t="s">
        <v>187</v>
      </c>
      <c r="I2944" s="1" t="s">
        <v>212</v>
      </c>
      <c r="J2944">
        <v>23</v>
      </c>
      <c r="K2944" s="1" t="s">
        <v>60</v>
      </c>
      <c r="W2944" s="1" t="s">
        <v>625</v>
      </c>
      <c r="X2944" s="8">
        <v>43535</v>
      </c>
      <c r="AB2944" t="s">
        <v>86</v>
      </c>
      <c r="AC2944" t="str">
        <f t="shared" si="59"/>
        <v>A2-23SO-D3</v>
      </c>
      <c r="AD2944" s="8">
        <v>43597</v>
      </c>
      <c r="AE2944" s="84">
        <v>62</v>
      </c>
      <c r="AF2944" t="s">
        <v>155</v>
      </c>
      <c r="AG2944" t="s">
        <v>956</v>
      </c>
      <c r="AN2944" t="s">
        <v>1765</v>
      </c>
      <c r="AV2944" s="8">
        <v>43597</v>
      </c>
      <c r="AW2944">
        <v>1</v>
      </c>
    </row>
    <row r="2945" spans="1:49" x14ac:dyDescent="0.25">
      <c r="A2945">
        <v>9</v>
      </c>
      <c r="C2945" t="s">
        <v>58</v>
      </c>
      <c r="G2945" s="1" t="s">
        <v>187</v>
      </c>
      <c r="I2945" s="1" t="s">
        <v>212</v>
      </c>
      <c r="J2945">
        <v>23</v>
      </c>
      <c r="K2945" s="1" t="s">
        <v>60</v>
      </c>
      <c r="W2945" s="1" t="s">
        <v>625</v>
      </c>
      <c r="X2945" s="8">
        <v>43535</v>
      </c>
      <c r="AB2945" t="s">
        <v>86</v>
      </c>
      <c r="AC2945" t="str">
        <f t="shared" si="59"/>
        <v>A2-23SO-D4</v>
      </c>
      <c r="AD2945" s="8">
        <v>43615</v>
      </c>
      <c r="AE2945" s="84">
        <f>AD2945-X2945</f>
        <v>80</v>
      </c>
      <c r="AF2945" t="s">
        <v>236</v>
      </c>
      <c r="AG2945" t="s">
        <v>956</v>
      </c>
      <c r="AN2945" t="s">
        <v>1765</v>
      </c>
      <c r="AV2945" s="8">
        <v>43615</v>
      </c>
      <c r="AW2945">
        <v>1</v>
      </c>
    </row>
    <row r="2946" spans="1:49" x14ac:dyDescent="0.25">
      <c r="A2946">
        <v>10</v>
      </c>
      <c r="C2946" t="s">
        <v>58</v>
      </c>
      <c r="G2946" s="1" t="s">
        <v>187</v>
      </c>
      <c r="I2946" s="1" t="s">
        <v>212</v>
      </c>
      <c r="J2946">
        <v>23</v>
      </c>
      <c r="K2946" s="1" t="s">
        <v>60</v>
      </c>
      <c r="W2946" s="1" t="s">
        <v>625</v>
      </c>
      <c r="AB2946" t="s">
        <v>86</v>
      </c>
      <c r="AC2946" t="str">
        <f t="shared" si="59"/>
        <v>A2-23SO-D5</v>
      </c>
      <c r="AF2946" t="s">
        <v>251</v>
      </c>
    </row>
    <row r="2947" spans="1:49" x14ac:dyDescent="0.25">
      <c r="A2947">
        <v>11</v>
      </c>
      <c r="C2947" t="s">
        <v>58</v>
      </c>
      <c r="G2947" s="1" t="s">
        <v>187</v>
      </c>
      <c r="I2947" s="1" t="s">
        <v>212</v>
      </c>
      <c r="J2947">
        <v>23</v>
      </c>
      <c r="K2947" s="1" t="s">
        <v>60</v>
      </c>
      <c r="W2947" s="1" t="s">
        <v>625</v>
      </c>
      <c r="AB2947" t="s">
        <v>85</v>
      </c>
      <c r="AC2947" t="str">
        <f t="shared" si="59"/>
        <v>A2-23RT-D1</v>
      </c>
      <c r="AF2947" t="s">
        <v>288</v>
      </c>
    </row>
    <row r="2948" spans="1:49" x14ac:dyDescent="0.25">
      <c r="A2948">
        <v>12</v>
      </c>
      <c r="C2948" t="s">
        <v>58</v>
      </c>
      <c r="G2948" s="1" t="s">
        <v>187</v>
      </c>
      <c r="I2948" s="1" t="s">
        <v>212</v>
      </c>
      <c r="J2948">
        <v>23</v>
      </c>
      <c r="K2948" s="1" t="s">
        <v>60</v>
      </c>
      <c r="W2948" s="1" t="s">
        <v>625</v>
      </c>
      <c r="AB2948" t="s">
        <v>85</v>
      </c>
      <c r="AC2948" t="str">
        <f t="shared" si="59"/>
        <v>A2-23RT-D2</v>
      </c>
      <c r="AF2948" t="s">
        <v>172</v>
      </c>
    </row>
    <row r="2949" spans="1:49" x14ac:dyDescent="0.25">
      <c r="A2949">
        <v>13</v>
      </c>
      <c r="C2949" t="s">
        <v>58</v>
      </c>
      <c r="G2949" s="1" t="s">
        <v>187</v>
      </c>
      <c r="I2949" s="1" t="s">
        <v>212</v>
      </c>
      <c r="J2949">
        <v>23</v>
      </c>
      <c r="K2949" s="1" t="s">
        <v>60</v>
      </c>
      <c r="W2949" s="1" t="s">
        <v>625</v>
      </c>
      <c r="AB2949" t="s">
        <v>85</v>
      </c>
      <c r="AC2949" t="str">
        <f t="shared" si="59"/>
        <v>A2-23RT-D3</v>
      </c>
      <c r="AF2949" t="s">
        <v>155</v>
      </c>
    </row>
    <row r="2950" spans="1:49" x14ac:dyDescent="0.25">
      <c r="A2950">
        <v>14</v>
      </c>
      <c r="C2950" t="s">
        <v>58</v>
      </c>
      <c r="G2950" s="1" t="s">
        <v>187</v>
      </c>
      <c r="I2950" s="1" t="s">
        <v>212</v>
      </c>
      <c r="J2950">
        <v>23</v>
      </c>
      <c r="K2950" s="1" t="s">
        <v>60</v>
      </c>
      <c r="W2950" s="1" t="s">
        <v>625</v>
      </c>
      <c r="AB2950" t="s">
        <v>85</v>
      </c>
      <c r="AC2950" t="str">
        <f t="shared" si="59"/>
        <v>A2-23RT-D4</v>
      </c>
      <c r="AF2950" t="s">
        <v>236</v>
      </c>
    </row>
    <row r="2951" spans="1:49" x14ac:dyDescent="0.25">
      <c r="A2951">
        <v>15</v>
      </c>
      <c r="C2951" t="s">
        <v>58</v>
      </c>
      <c r="G2951" s="1" t="s">
        <v>187</v>
      </c>
      <c r="I2951" s="1" t="s">
        <v>212</v>
      </c>
      <c r="J2951">
        <v>23</v>
      </c>
      <c r="K2951" s="1" t="s">
        <v>60</v>
      </c>
      <c r="W2951" s="1" t="s">
        <v>625</v>
      </c>
      <c r="AB2951" t="s">
        <v>85</v>
      </c>
      <c r="AC2951" t="str">
        <f t="shared" si="59"/>
        <v>A2-23RT-D5</v>
      </c>
      <c r="AF2951" t="s">
        <v>251</v>
      </c>
    </row>
    <row r="2952" spans="1:49" x14ac:dyDescent="0.25">
      <c r="A2952">
        <v>1</v>
      </c>
      <c r="C2952" t="s">
        <v>58</v>
      </c>
      <c r="G2952" s="1" t="s">
        <v>78</v>
      </c>
      <c r="I2952" s="1" t="s">
        <v>220</v>
      </c>
      <c r="J2952">
        <v>4</v>
      </c>
      <c r="K2952" s="1" t="s">
        <v>60</v>
      </c>
      <c r="W2952" s="1" t="s">
        <v>626</v>
      </c>
      <c r="AB2952" t="s">
        <v>85</v>
      </c>
      <c r="AC2952" t="str">
        <f t="shared" ref="AC2952:AC2964" si="60">"A2-24"&amp;AB2952&amp;"-"&amp;AF2952</f>
        <v>A2-24RT-B1</v>
      </c>
      <c r="AD2952" s="8">
        <v>43430</v>
      </c>
      <c r="AE2952" s="83">
        <f>AD2952-I2952</f>
        <v>63</v>
      </c>
      <c r="AF2952" t="s">
        <v>169</v>
      </c>
      <c r="AG2952" t="s">
        <v>956</v>
      </c>
      <c r="AL2952" s="8">
        <v>43431</v>
      </c>
      <c r="AM2952" s="53">
        <v>0.58333333333333337</v>
      </c>
      <c r="AN2952" t="s">
        <v>1813</v>
      </c>
      <c r="AV2952" s="8">
        <v>43431</v>
      </c>
      <c r="AW2952">
        <v>0</v>
      </c>
    </row>
    <row r="2953" spans="1:49" x14ac:dyDescent="0.25">
      <c r="A2953">
        <v>2</v>
      </c>
      <c r="C2953" t="s">
        <v>58</v>
      </c>
      <c r="G2953" s="1" t="s">
        <v>78</v>
      </c>
      <c r="I2953" s="1" t="s">
        <v>220</v>
      </c>
      <c r="J2953">
        <v>4</v>
      </c>
      <c r="K2953" s="1" t="s">
        <v>60</v>
      </c>
      <c r="W2953" s="1" t="s">
        <v>626</v>
      </c>
      <c r="AB2953" t="s">
        <v>85</v>
      </c>
      <c r="AC2953" t="str">
        <f t="shared" si="60"/>
        <v>A2-24RT-B2</v>
      </c>
      <c r="AF2953" t="s">
        <v>142</v>
      </c>
    </row>
    <row r="2954" spans="1:49" x14ac:dyDescent="0.25">
      <c r="A2954">
        <v>3</v>
      </c>
      <c r="C2954" t="s">
        <v>58</v>
      </c>
      <c r="G2954" s="1" t="s">
        <v>78</v>
      </c>
      <c r="I2954" s="1" t="s">
        <v>220</v>
      </c>
      <c r="J2954">
        <v>4</v>
      </c>
      <c r="K2954" s="1" t="s">
        <v>60</v>
      </c>
      <c r="W2954" s="1" t="s">
        <v>626</v>
      </c>
      <c r="AB2954" t="s">
        <v>85</v>
      </c>
      <c r="AC2954" t="str">
        <f t="shared" si="60"/>
        <v>A2-24RT-B3</v>
      </c>
      <c r="AD2954" s="8">
        <v>43389</v>
      </c>
      <c r="AE2954" s="84">
        <v>22</v>
      </c>
      <c r="AF2954" t="s">
        <v>242</v>
      </c>
      <c r="AG2954" t="s">
        <v>593</v>
      </c>
      <c r="AI2954">
        <v>6</v>
      </c>
      <c r="AJ2954">
        <v>2</v>
      </c>
      <c r="AK2954" s="53">
        <v>0.53472222222222221</v>
      </c>
      <c r="AL2954" s="8">
        <v>43396</v>
      </c>
      <c r="AM2954" s="53">
        <v>0.4375</v>
      </c>
      <c r="AV2954" s="8">
        <v>43396</v>
      </c>
      <c r="AW2954">
        <v>0</v>
      </c>
    </row>
    <row r="2955" spans="1:49" x14ac:dyDescent="0.25">
      <c r="G2955" s="1" t="s">
        <v>78</v>
      </c>
      <c r="I2955" s="1" t="s">
        <v>220</v>
      </c>
      <c r="J2955">
        <v>24</v>
      </c>
      <c r="K2955" s="1" t="s">
        <v>60</v>
      </c>
      <c r="W2955" s="1" t="s">
        <v>625</v>
      </c>
      <c r="AB2955" t="s">
        <v>85</v>
      </c>
      <c r="AC2955" t="s">
        <v>1817</v>
      </c>
      <c r="AD2955" s="8">
        <v>43438</v>
      </c>
      <c r="AE2955" s="83">
        <f>AD2955-I2955</f>
        <v>71</v>
      </c>
      <c r="AF2955" t="s">
        <v>155</v>
      </c>
      <c r="AG2955" t="s">
        <v>956</v>
      </c>
      <c r="AH2955" s="8">
        <v>43447</v>
      </c>
      <c r="AI2955">
        <v>28</v>
      </c>
      <c r="AJ2955">
        <v>1</v>
      </c>
      <c r="AK2955" s="53">
        <v>0.85416666666666663</v>
      </c>
      <c r="AL2955" s="8">
        <v>43454</v>
      </c>
      <c r="AM2955" s="53">
        <v>0.83333333333333337</v>
      </c>
      <c r="AO2955">
        <v>5</v>
      </c>
      <c r="AP2955">
        <v>28</v>
      </c>
      <c r="AQ2955" s="8">
        <v>43454</v>
      </c>
      <c r="AR2955" s="53">
        <v>0.83333333333333337</v>
      </c>
      <c r="AS2955" s="8">
        <v>43516</v>
      </c>
      <c r="AT2955" s="53">
        <v>0.83333333333333337</v>
      </c>
      <c r="AU2955" t="s">
        <v>1836</v>
      </c>
      <c r="AV2955" s="8">
        <v>43516</v>
      </c>
      <c r="AW2955">
        <v>0</v>
      </c>
    </row>
    <row r="2956" spans="1:49" x14ac:dyDescent="0.25">
      <c r="A2956">
        <v>4</v>
      </c>
      <c r="C2956" t="s">
        <v>58</v>
      </c>
      <c r="G2956" s="1" t="s">
        <v>78</v>
      </c>
      <c r="I2956" s="1" t="s">
        <v>220</v>
      </c>
      <c r="J2956">
        <v>4</v>
      </c>
      <c r="K2956" s="1" t="s">
        <v>60</v>
      </c>
      <c r="W2956" s="1" t="s">
        <v>626</v>
      </c>
      <c r="X2956" s="8">
        <v>43535</v>
      </c>
      <c r="AB2956" t="s">
        <v>86</v>
      </c>
      <c r="AC2956" t="str">
        <f t="shared" si="60"/>
        <v>A2-24SO-B1</v>
      </c>
      <c r="AD2956" s="8">
        <v>43629</v>
      </c>
      <c r="AE2956" s="84">
        <f>AD2956-X2956</f>
        <v>94</v>
      </c>
      <c r="AF2956" t="s">
        <v>169</v>
      </c>
      <c r="AG2956" t="s">
        <v>593</v>
      </c>
      <c r="AH2956" s="8">
        <v>43629</v>
      </c>
      <c r="AI2956">
        <v>22</v>
      </c>
      <c r="AJ2956">
        <v>1</v>
      </c>
      <c r="AK2956" s="53">
        <v>0.70486111111111116</v>
      </c>
    </row>
    <row r="2957" spans="1:49" x14ac:dyDescent="0.25">
      <c r="A2957">
        <v>5</v>
      </c>
      <c r="C2957" t="s">
        <v>58</v>
      </c>
      <c r="G2957" s="1" t="s">
        <v>78</v>
      </c>
      <c r="I2957" s="1" t="s">
        <v>220</v>
      </c>
      <c r="J2957">
        <v>4</v>
      </c>
      <c r="K2957" s="1" t="s">
        <v>60</v>
      </c>
      <c r="W2957" s="1" t="s">
        <v>626</v>
      </c>
      <c r="AB2957" t="s">
        <v>86</v>
      </c>
      <c r="AC2957" t="str">
        <f t="shared" si="60"/>
        <v>A2-24SO-B2</v>
      </c>
      <c r="AF2957" t="s">
        <v>142</v>
      </c>
    </row>
    <row r="2958" spans="1:49" x14ac:dyDescent="0.25">
      <c r="A2958">
        <v>6</v>
      </c>
      <c r="C2958" t="s">
        <v>58</v>
      </c>
      <c r="G2958" s="1" t="s">
        <v>78</v>
      </c>
      <c r="I2958" s="1" t="s">
        <v>220</v>
      </c>
      <c r="J2958">
        <v>4</v>
      </c>
      <c r="K2958" s="1" t="s">
        <v>60</v>
      </c>
      <c r="W2958" s="1" t="s">
        <v>626</v>
      </c>
      <c r="X2958" s="8">
        <v>43535</v>
      </c>
      <c r="AB2958" t="s">
        <v>86</v>
      </c>
      <c r="AC2958" t="str">
        <f t="shared" si="60"/>
        <v>A2-24SO-B3</v>
      </c>
      <c r="AD2958" s="8">
        <v>43599</v>
      </c>
      <c r="AE2958" s="84">
        <f>AD2958-X2958</f>
        <v>64</v>
      </c>
      <c r="AF2958" t="s">
        <v>242</v>
      </c>
      <c r="AG2958" t="s">
        <v>956</v>
      </c>
      <c r="AN2958" t="s">
        <v>1765</v>
      </c>
      <c r="AV2958" s="8">
        <v>43599</v>
      </c>
      <c r="AW2958">
        <v>1</v>
      </c>
    </row>
    <row r="2959" spans="1:49" x14ac:dyDescent="0.25">
      <c r="A2959">
        <v>7</v>
      </c>
      <c r="C2959" t="s">
        <v>201</v>
      </c>
      <c r="G2959" s="1" t="s">
        <v>78</v>
      </c>
      <c r="I2959" s="1" t="s">
        <v>220</v>
      </c>
      <c r="J2959">
        <v>4</v>
      </c>
      <c r="K2959" s="1" t="s">
        <v>60</v>
      </c>
      <c r="W2959" s="1" t="s">
        <v>626</v>
      </c>
      <c r="AB2959" t="s">
        <v>85</v>
      </c>
      <c r="AC2959" t="str">
        <f t="shared" si="60"/>
        <v>A2-24RT-A1</v>
      </c>
      <c r="AD2959" s="8">
        <v>43440</v>
      </c>
      <c r="AE2959" s="84">
        <v>73</v>
      </c>
      <c r="AF2959" t="s">
        <v>247</v>
      </c>
      <c r="AG2959" t="s">
        <v>956</v>
      </c>
      <c r="AN2959" t="s">
        <v>1830</v>
      </c>
      <c r="AV2959" s="8">
        <v>43474</v>
      </c>
      <c r="AW2959">
        <v>1</v>
      </c>
    </row>
    <row r="2960" spans="1:49" x14ac:dyDescent="0.25">
      <c r="A2960">
        <v>8</v>
      </c>
      <c r="C2960" t="s">
        <v>201</v>
      </c>
      <c r="G2960" s="1" t="s">
        <v>78</v>
      </c>
      <c r="I2960" s="1" t="s">
        <v>220</v>
      </c>
      <c r="J2960">
        <v>4</v>
      </c>
      <c r="K2960" s="1" t="s">
        <v>60</v>
      </c>
      <c r="W2960" s="1" t="s">
        <v>626</v>
      </c>
      <c r="AB2960" t="s">
        <v>86</v>
      </c>
      <c r="AC2960" t="str">
        <f t="shared" si="60"/>
        <v>A2-24SO-A1</v>
      </c>
      <c r="AF2960" t="s">
        <v>247</v>
      </c>
    </row>
    <row r="2961" spans="1:49" x14ac:dyDescent="0.25">
      <c r="A2961">
        <v>1</v>
      </c>
      <c r="C2961" t="s">
        <v>58</v>
      </c>
      <c r="G2961" s="1" t="s">
        <v>187</v>
      </c>
      <c r="I2961" s="1" t="s">
        <v>220</v>
      </c>
      <c r="J2961">
        <v>24</v>
      </c>
      <c r="K2961" s="1" t="s">
        <v>60</v>
      </c>
      <c r="W2961" s="1" t="s">
        <v>626</v>
      </c>
      <c r="AB2961" t="s">
        <v>85</v>
      </c>
      <c r="AC2961" t="str">
        <f t="shared" si="60"/>
        <v>A2-24RT-A2</v>
      </c>
      <c r="AD2961" s="8">
        <v>43421</v>
      </c>
      <c r="AE2961" s="83">
        <f>AD2961-I2961</f>
        <v>54</v>
      </c>
      <c r="AF2961" t="s">
        <v>120</v>
      </c>
      <c r="AG2961" t="s">
        <v>956</v>
      </c>
      <c r="AH2961" s="8">
        <v>43447</v>
      </c>
      <c r="AI2961">
        <v>9</v>
      </c>
      <c r="AJ2961">
        <v>1</v>
      </c>
      <c r="AK2961" s="53">
        <v>0.85416666666666663</v>
      </c>
      <c r="AL2961" s="8">
        <v>43454</v>
      </c>
      <c r="AM2961" s="53">
        <v>0.83333333333333337</v>
      </c>
      <c r="AO2961">
        <v>5</v>
      </c>
      <c r="AP2961">
        <v>30</v>
      </c>
      <c r="AQ2961" s="8">
        <v>43454</v>
      </c>
      <c r="AR2961" s="53">
        <v>0.83333333333333337</v>
      </c>
      <c r="AS2961" s="8">
        <v>43460</v>
      </c>
      <c r="AT2961" s="53">
        <v>0.83333333333333337</v>
      </c>
      <c r="AU2961" t="s">
        <v>1837</v>
      </c>
      <c r="AV2961" s="8">
        <v>43460</v>
      </c>
      <c r="AW2961">
        <v>0</v>
      </c>
    </row>
    <row r="2962" spans="1:49" x14ac:dyDescent="0.25">
      <c r="A2962">
        <v>2</v>
      </c>
      <c r="C2962" t="s">
        <v>58</v>
      </c>
      <c r="G2962" s="1" t="s">
        <v>187</v>
      </c>
      <c r="I2962" s="1" t="s">
        <v>220</v>
      </c>
      <c r="J2962">
        <v>24</v>
      </c>
      <c r="K2962" s="1" t="s">
        <v>60</v>
      </c>
      <c r="W2962" s="1" t="s">
        <v>626</v>
      </c>
      <c r="AB2962" t="s">
        <v>85</v>
      </c>
      <c r="AC2962" t="str">
        <f t="shared" si="60"/>
        <v>A2-24RT-A3</v>
      </c>
      <c r="AF2962" t="s">
        <v>245</v>
      </c>
    </row>
    <row r="2963" spans="1:49" x14ac:dyDescent="0.25">
      <c r="A2963">
        <v>3</v>
      </c>
      <c r="C2963" t="s">
        <v>58</v>
      </c>
      <c r="G2963" s="1" t="s">
        <v>187</v>
      </c>
      <c r="I2963" s="1" t="s">
        <v>220</v>
      </c>
      <c r="J2963">
        <v>24</v>
      </c>
      <c r="K2963" s="1" t="s">
        <v>60</v>
      </c>
      <c r="W2963" s="1" t="s">
        <v>626</v>
      </c>
      <c r="AB2963" t="s">
        <v>86</v>
      </c>
      <c r="AC2963" t="str">
        <f t="shared" si="60"/>
        <v>A2-24SO-A2</v>
      </c>
      <c r="AF2963" t="s">
        <v>120</v>
      </c>
    </row>
    <row r="2964" spans="1:49" x14ac:dyDescent="0.25">
      <c r="A2964">
        <v>4</v>
      </c>
      <c r="C2964" t="s">
        <v>58</v>
      </c>
      <c r="G2964" s="1" t="s">
        <v>187</v>
      </c>
      <c r="I2964" s="1" t="s">
        <v>220</v>
      </c>
      <c r="J2964">
        <v>24</v>
      </c>
      <c r="K2964" s="1" t="s">
        <v>60</v>
      </c>
      <c r="W2964" s="1" t="s">
        <v>626</v>
      </c>
      <c r="AB2964" t="s">
        <v>86</v>
      </c>
      <c r="AC2964" t="str">
        <f t="shared" si="60"/>
        <v>A2-24SO-A3</v>
      </c>
      <c r="AF2964" t="s">
        <v>245</v>
      </c>
    </row>
    <row r="2965" spans="1:49" x14ac:dyDescent="0.25">
      <c r="A2965">
        <v>1</v>
      </c>
      <c r="C2965" t="s">
        <v>201</v>
      </c>
      <c r="G2965" s="1" t="s">
        <v>78</v>
      </c>
      <c r="I2965" s="1" t="s">
        <v>448</v>
      </c>
      <c r="J2965">
        <v>5</v>
      </c>
      <c r="K2965" s="1" t="s">
        <v>60</v>
      </c>
      <c r="W2965" s="1" t="s">
        <v>961</v>
      </c>
      <c r="AB2965" t="s">
        <v>84</v>
      </c>
      <c r="AC2965" t="s">
        <v>1576</v>
      </c>
    </row>
    <row r="2966" spans="1:49" x14ac:dyDescent="0.25">
      <c r="A2966">
        <v>2</v>
      </c>
      <c r="C2966" t="s">
        <v>201</v>
      </c>
      <c r="G2966" s="1" t="s">
        <v>78</v>
      </c>
      <c r="I2966" s="1" t="s">
        <v>448</v>
      </c>
      <c r="J2966">
        <v>5</v>
      </c>
      <c r="K2966" s="1" t="s">
        <v>60</v>
      </c>
      <c r="W2966" s="1" t="s">
        <v>961</v>
      </c>
      <c r="AB2966" t="s">
        <v>85</v>
      </c>
      <c r="AC2966" t="str">
        <f>"A3-5"&amp;AB2966&amp;"-"&amp;AF2966</f>
        <v>A3-5RT-A1</v>
      </c>
      <c r="AF2966" t="s">
        <v>247</v>
      </c>
    </row>
    <row r="2967" spans="1:49" x14ac:dyDescent="0.25">
      <c r="A2967">
        <v>3</v>
      </c>
      <c r="C2967" t="s">
        <v>201</v>
      </c>
      <c r="G2967" s="1" t="s">
        <v>78</v>
      </c>
      <c r="I2967" s="1" t="s">
        <v>448</v>
      </c>
      <c r="J2967">
        <v>5</v>
      </c>
      <c r="K2967" s="1" t="s">
        <v>60</v>
      </c>
      <c r="W2967" s="1" t="s">
        <v>961</v>
      </c>
      <c r="X2967" s="8">
        <v>43535</v>
      </c>
      <c r="AB2967" t="s">
        <v>86</v>
      </c>
      <c r="AC2967" t="str">
        <f>"A3-5"&amp;AB2967&amp;"-"&amp;AF2967</f>
        <v>A3-5SO-A1</v>
      </c>
      <c r="AD2967" s="8">
        <v>43619</v>
      </c>
      <c r="AE2967" s="84">
        <f>AD2967-X2967</f>
        <v>84</v>
      </c>
      <c r="AF2967" t="s">
        <v>247</v>
      </c>
      <c r="AG2967" t="s">
        <v>956</v>
      </c>
      <c r="AN2967" t="s">
        <v>1765</v>
      </c>
      <c r="AV2967" s="8">
        <v>43619</v>
      </c>
      <c r="AW2967">
        <v>1</v>
      </c>
    </row>
    <row r="2968" spans="1:49" x14ac:dyDescent="0.25">
      <c r="A2968">
        <v>4</v>
      </c>
      <c r="C2968" t="s">
        <v>58</v>
      </c>
      <c r="G2968" s="1" t="s">
        <v>78</v>
      </c>
      <c r="I2968" s="1" t="s">
        <v>448</v>
      </c>
      <c r="J2968">
        <v>5</v>
      </c>
      <c r="K2968" s="1" t="s">
        <v>60</v>
      </c>
      <c r="W2968" s="1" t="s">
        <v>961</v>
      </c>
      <c r="AB2968" t="s">
        <v>84</v>
      </c>
      <c r="AC2968" t="s">
        <v>1577</v>
      </c>
    </row>
    <row r="2969" spans="1:49" x14ac:dyDescent="0.25">
      <c r="A2969">
        <v>5</v>
      </c>
      <c r="C2969" t="s">
        <v>58</v>
      </c>
      <c r="G2969" s="1" t="s">
        <v>78</v>
      </c>
      <c r="I2969" s="1" t="s">
        <v>448</v>
      </c>
      <c r="J2969">
        <v>5</v>
      </c>
      <c r="K2969" s="1" t="s">
        <v>60</v>
      </c>
      <c r="W2969" s="1" t="s">
        <v>961</v>
      </c>
      <c r="AB2969" t="s">
        <v>84</v>
      </c>
      <c r="AC2969" t="s">
        <v>1578</v>
      </c>
    </row>
    <row r="2970" spans="1:49" x14ac:dyDescent="0.25">
      <c r="A2970">
        <v>6</v>
      </c>
      <c r="C2970" t="s">
        <v>58</v>
      </c>
      <c r="G2970" s="1" t="s">
        <v>78</v>
      </c>
      <c r="I2970" s="1" t="s">
        <v>448</v>
      </c>
      <c r="J2970">
        <v>5</v>
      </c>
      <c r="K2970" s="1" t="s">
        <v>60</v>
      </c>
      <c r="W2970" s="1" t="s">
        <v>961</v>
      </c>
      <c r="AB2970" t="s">
        <v>84</v>
      </c>
      <c r="AC2970" t="s">
        <v>1579</v>
      </c>
    </row>
    <row r="2971" spans="1:49" x14ac:dyDescent="0.25">
      <c r="A2971">
        <v>7</v>
      </c>
      <c r="C2971" t="s">
        <v>58</v>
      </c>
      <c r="G2971" s="1" t="s">
        <v>78</v>
      </c>
      <c r="I2971" s="1" t="s">
        <v>448</v>
      </c>
      <c r="J2971">
        <v>5</v>
      </c>
      <c r="K2971" s="1" t="s">
        <v>60</v>
      </c>
      <c r="W2971" s="1" t="s">
        <v>961</v>
      </c>
      <c r="AB2971" t="s">
        <v>86</v>
      </c>
      <c r="AC2971" t="str">
        <f t="shared" ref="AC2971:AC2980" si="61">"A3-5"&amp;AB2971&amp;"-"&amp;AF2971</f>
        <v>A3-5SO-C1</v>
      </c>
      <c r="AF2971" t="s">
        <v>146</v>
      </c>
    </row>
    <row r="2972" spans="1:49" x14ac:dyDescent="0.25">
      <c r="A2972">
        <v>8</v>
      </c>
      <c r="C2972" t="s">
        <v>58</v>
      </c>
      <c r="G2972" s="1" t="s">
        <v>78</v>
      </c>
      <c r="I2972" s="1" t="s">
        <v>448</v>
      </c>
      <c r="J2972">
        <v>5</v>
      </c>
      <c r="K2972" s="1" t="s">
        <v>60</v>
      </c>
      <c r="W2972" s="1" t="s">
        <v>961</v>
      </c>
      <c r="X2972" s="8">
        <v>43535</v>
      </c>
      <c r="AB2972" t="s">
        <v>86</v>
      </c>
      <c r="AC2972" t="str">
        <f t="shared" si="61"/>
        <v>A3-5SO-C2</v>
      </c>
      <c r="AD2972" s="8">
        <v>43590</v>
      </c>
      <c r="AE2972" s="84">
        <f>AD2972-X2972</f>
        <v>55</v>
      </c>
      <c r="AF2972" t="s">
        <v>149</v>
      </c>
      <c r="AG2972" t="s">
        <v>956</v>
      </c>
      <c r="AN2972" t="s">
        <v>1765</v>
      </c>
      <c r="AV2972" s="8">
        <v>43590</v>
      </c>
      <c r="AW2972">
        <v>1</v>
      </c>
    </row>
    <row r="2973" spans="1:49" x14ac:dyDescent="0.25">
      <c r="A2973">
        <v>9</v>
      </c>
      <c r="C2973" t="s">
        <v>58</v>
      </c>
      <c r="G2973" s="1" t="s">
        <v>78</v>
      </c>
      <c r="I2973" s="1" t="s">
        <v>448</v>
      </c>
      <c r="J2973">
        <v>5</v>
      </c>
      <c r="K2973" s="1" t="s">
        <v>60</v>
      </c>
      <c r="W2973" s="1" t="s">
        <v>961</v>
      </c>
      <c r="X2973" s="8">
        <v>43535</v>
      </c>
      <c r="AB2973" t="s">
        <v>86</v>
      </c>
      <c r="AC2973" t="str">
        <f t="shared" si="61"/>
        <v>A3-5SO-C3</v>
      </c>
      <c r="AD2973" s="8">
        <v>43605</v>
      </c>
      <c r="AE2973" s="84">
        <v>70</v>
      </c>
      <c r="AF2973" t="s">
        <v>301</v>
      </c>
      <c r="AG2973" t="s">
        <v>956</v>
      </c>
      <c r="AN2973" t="s">
        <v>1765</v>
      </c>
      <c r="AV2973" s="8">
        <v>43605</v>
      </c>
      <c r="AW2973">
        <v>1</v>
      </c>
    </row>
    <row r="2974" spans="1:49" x14ac:dyDescent="0.25">
      <c r="A2974">
        <v>10</v>
      </c>
      <c r="C2974" t="s">
        <v>58</v>
      </c>
      <c r="G2974" s="1" t="s">
        <v>78</v>
      </c>
      <c r="I2974" s="1" t="s">
        <v>448</v>
      </c>
      <c r="J2974">
        <v>5</v>
      </c>
      <c r="K2974" s="1" t="s">
        <v>60</v>
      </c>
      <c r="W2974" s="1" t="s">
        <v>961</v>
      </c>
      <c r="X2974" s="8">
        <v>43535</v>
      </c>
      <c r="AB2974" t="s">
        <v>86</v>
      </c>
      <c r="AC2974" t="str">
        <f t="shared" si="61"/>
        <v>A3-5SO-C4</v>
      </c>
      <c r="AD2974" s="8">
        <v>43594</v>
      </c>
      <c r="AE2974" s="84">
        <f>AD2974-X2974</f>
        <v>59</v>
      </c>
      <c r="AF2974" t="s">
        <v>161</v>
      </c>
      <c r="AG2974" t="s">
        <v>956</v>
      </c>
      <c r="AN2974" t="s">
        <v>1765</v>
      </c>
      <c r="AV2974" s="8">
        <v>43594</v>
      </c>
      <c r="AW2974">
        <v>1</v>
      </c>
    </row>
    <row r="2975" spans="1:49" x14ac:dyDescent="0.25">
      <c r="A2975">
        <v>11</v>
      </c>
      <c r="C2975" t="s">
        <v>58</v>
      </c>
      <c r="G2975" s="1" t="s">
        <v>78</v>
      </c>
      <c r="I2975" s="1" t="s">
        <v>448</v>
      </c>
      <c r="J2975">
        <v>5</v>
      </c>
      <c r="K2975" s="1" t="s">
        <v>60</v>
      </c>
      <c r="W2975" s="1" t="s">
        <v>961</v>
      </c>
      <c r="X2975" s="8">
        <v>43535</v>
      </c>
      <c r="AB2975" t="s">
        <v>86</v>
      </c>
      <c r="AC2975" t="str">
        <f t="shared" si="61"/>
        <v>A3-5SO-C5</v>
      </c>
      <c r="AD2975" s="8">
        <v>43602</v>
      </c>
      <c r="AE2975" s="84">
        <f>AD2975-X2975</f>
        <v>67</v>
      </c>
      <c r="AF2975" t="s">
        <v>123</v>
      </c>
      <c r="AG2975" t="s">
        <v>956</v>
      </c>
      <c r="AN2975" t="s">
        <v>1765</v>
      </c>
      <c r="AV2975" s="8">
        <v>43602</v>
      </c>
      <c r="AW2975">
        <v>1</v>
      </c>
    </row>
    <row r="2976" spans="1:49" x14ac:dyDescent="0.25">
      <c r="A2976">
        <v>12</v>
      </c>
      <c r="C2976" t="s">
        <v>58</v>
      </c>
      <c r="G2976" s="1" t="s">
        <v>78</v>
      </c>
      <c r="I2976" s="1" t="s">
        <v>448</v>
      </c>
      <c r="J2976">
        <v>5</v>
      </c>
      <c r="K2976" s="1" t="s">
        <v>60</v>
      </c>
      <c r="W2976" s="1" t="s">
        <v>961</v>
      </c>
      <c r="AB2976" t="s">
        <v>85</v>
      </c>
      <c r="AC2976" t="str">
        <f t="shared" si="61"/>
        <v>A3-5RT-C1</v>
      </c>
      <c r="AF2976" t="s">
        <v>146</v>
      </c>
    </row>
    <row r="2977" spans="1:49" x14ac:dyDescent="0.25">
      <c r="A2977">
        <v>13</v>
      </c>
      <c r="C2977" t="s">
        <v>58</v>
      </c>
      <c r="G2977" s="1" t="s">
        <v>78</v>
      </c>
      <c r="I2977" s="1" t="s">
        <v>448</v>
      </c>
      <c r="J2977">
        <v>5</v>
      </c>
      <c r="K2977" s="1" t="s">
        <v>60</v>
      </c>
      <c r="W2977" s="1" t="s">
        <v>961</v>
      </c>
      <c r="AB2977" t="s">
        <v>85</v>
      </c>
      <c r="AC2977" t="str">
        <f t="shared" si="61"/>
        <v>A3-5RT-C2</v>
      </c>
      <c r="AD2977" s="8">
        <v>43398</v>
      </c>
      <c r="AE2977" s="84">
        <v>30</v>
      </c>
      <c r="AF2977" t="s">
        <v>149</v>
      </c>
      <c r="AG2977" t="s">
        <v>956</v>
      </c>
      <c r="AH2977" s="8">
        <v>43400</v>
      </c>
      <c r="AI2977">
        <v>8</v>
      </c>
      <c r="AJ2977">
        <v>2</v>
      </c>
      <c r="AK2977" s="53">
        <v>2.0833333333333332E-2</v>
      </c>
      <c r="AL2977" s="8">
        <v>43402</v>
      </c>
      <c r="AM2977" s="53">
        <v>0.625</v>
      </c>
      <c r="AV2977" s="8">
        <v>43402</v>
      </c>
      <c r="AW2977" s="82">
        <v>0</v>
      </c>
    </row>
    <row r="2978" spans="1:49" x14ac:dyDescent="0.25">
      <c r="A2978">
        <v>14</v>
      </c>
      <c r="C2978" t="s">
        <v>58</v>
      </c>
      <c r="G2978" s="1" t="s">
        <v>78</v>
      </c>
      <c r="I2978" s="1" t="s">
        <v>448</v>
      </c>
      <c r="J2978">
        <v>5</v>
      </c>
      <c r="K2978" s="1" t="s">
        <v>60</v>
      </c>
      <c r="W2978" s="1" t="s">
        <v>961</v>
      </c>
      <c r="AB2978" t="s">
        <v>85</v>
      </c>
      <c r="AC2978" t="str">
        <f t="shared" si="61"/>
        <v>A3-5RT-C3</v>
      </c>
      <c r="AF2978" t="s">
        <v>301</v>
      </c>
    </row>
    <row r="2979" spans="1:49" x14ac:dyDescent="0.25">
      <c r="A2979">
        <v>15</v>
      </c>
      <c r="C2979" t="s">
        <v>58</v>
      </c>
      <c r="G2979" s="1" t="s">
        <v>78</v>
      </c>
      <c r="I2979" s="1" t="s">
        <v>448</v>
      </c>
      <c r="J2979">
        <v>5</v>
      </c>
      <c r="K2979" s="1" t="s">
        <v>60</v>
      </c>
      <c r="W2979" s="1" t="s">
        <v>961</v>
      </c>
      <c r="AB2979" t="s">
        <v>85</v>
      </c>
      <c r="AC2979" t="str">
        <f t="shared" si="61"/>
        <v>A3-5RT-C4</v>
      </c>
      <c r="AD2979" s="8">
        <v>43448</v>
      </c>
      <c r="AE2979" s="83">
        <f>AD2979-I2979</f>
        <v>80</v>
      </c>
      <c r="AF2979" t="s">
        <v>161</v>
      </c>
      <c r="AG2979" t="s">
        <v>956</v>
      </c>
      <c r="AH2979" s="8">
        <v>43454</v>
      </c>
      <c r="AI2979">
        <v>8</v>
      </c>
      <c r="AJ2979">
        <v>2</v>
      </c>
      <c r="AK2979" s="53">
        <v>0.47916666666666669</v>
      </c>
      <c r="AL2979" s="8">
        <v>43468</v>
      </c>
      <c r="AM2979" s="53">
        <v>0.83333333333333337</v>
      </c>
      <c r="AO2979">
        <v>3</v>
      </c>
      <c r="AP2979">
        <v>1</v>
      </c>
      <c r="AQ2979" s="8">
        <v>43468</v>
      </c>
      <c r="AR2979" s="53">
        <v>0.83333333333333337</v>
      </c>
      <c r="AS2979" s="8">
        <v>43523</v>
      </c>
      <c r="AT2979" s="53">
        <v>0.875</v>
      </c>
      <c r="AV2979" s="8">
        <v>43523</v>
      </c>
      <c r="AW2979">
        <v>0</v>
      </c>
    </row>
    <row r="2980" spans="1:49" x14ac:dyDescent="0.25">
      <c r="A2980">
        <v>16</v>
      </c>
      <c r="C2980" t="s">
        <v>58</v>
      </c>
      <c r="G2980" s="1" t="s">
        <v>78</v>
      </c>
      <c r="I2980" s="1" t="s">
        <v>448</v>
      </c>
      <c r="J2980">
        <v>5</v>
      </c>
      <c r="K2980" s="1" t="s">
        <v>60</v>
      </c>
      <c r="W2980" s="1" t="s">
        <v>961</v>
      </c>
      <c r="AB2980" t="s">
        <v>85</v>
      </c>
      <c r="AC2980" t="str">
        <f t="shared" si="61"/>
        <v>A3-5RT-C5</v>
      </c>
      <c r="AF2980" t="s">
        <v>123</v>
      </c>
    </row>
    <row r="2981" spans="1:49" x14ac:dyDescent="0.25">
      <c r="A2981">
        <v>1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85</v>
      </c>
      <c r="AC2981" t="str">
        <f t="shared" ref="AC2981:AC3012" si="62">"H-6"&amp;AB2981&amp;"-"&amp;AF2981</f>
        <v>H-6RT-F10</v>
      </c>
      <c r="AF2981" t="s">
        <v>289</v>
      </c>
    </row>
    <row r="2982" spans="1:49" x14ac:dyDescent="0.25">
      <c r="A2982">
        <v>2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85</v>
      </c>
      <c r="AC2982" t="str">
        <f t="shared" si="62"/>
        <v>H-6RT-H7</v>
      </c>
      <c r="AF2982" t="s">
        <v>286</v>
      </c>
    </row>
    <row r="2983" spans="1:49" x14ac:dyDescent="0.25">
      <c r="A2983">
        <v>3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85</v>
      </c>
      <c r="AC2983" t="str">
        <f t="shared" si="62"/>
        <v>H-6RT-G12</v>
      </c>
      <c r="AF2983" t="s">
        <v>147</v>
      </c>
    </row>
    <row r="2984" spans="1:49" x14ac:dyDescent="0.25">
      <c r="A2984">
        <v>4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85</v>
      </c>
      <c r="AC2984" t="str">
        <f t="shared" si="62"/>
        <v>H-6RT-H11</v>
      </c>
      <c r="AF2984" t="s">
        <v>141</v>
      </c>
    </row>
    <row r="2985" spans="1:49" x14ac:dyDescent="0.25">
      <c r="A2985">
        <v>5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85</v>
      </c>
      <c r="AC2985" t="str">
        <f t="shared" si="62"/>
        <v>H-6RT-C2</v>
      </c>
      <c r="AF2985" t="s">
        <v>149</v>
      </c>
    </row>
    <row r="2986" spans="1:49" x14ac:dyDescent="0.25">
      <c r="A2986">
        <v>6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85</v>
      </c>
      <c r="AC2986" t="str">
        <f t="shared" si="62"/>
        <v>H-6RT-G7</v>
      </c>
      <c r="AF2986" t="s">
        <v>136</v>
      </c>
    </row>
    <row r="2987" spans="1:49" x14ac:dyDescent="0.25">
      <c r="A2987">
        <v>7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85</v>
      </c>
      <c r="AC2987" t="str">
        <f t="shared" si="62"/>
        <v>H-6RT-D9</v>
      </c>
      <c r="AF2987" t="s">
        <v>151</v>
      </c>
    </row>
    <row r="2988" spans="1:49" x14ac:dyDescent="0.25">
      <c r="A2988">
        <v>8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85</v>
      </c>
      <c r="AC2988" t="str">
        <f t="shared" si="62"/>
        <v>H-6RT-C5</v>
      </c>
      <c r="AF2988" t="s">
        <v>123</v>
      </c>
    </row>
    <row r="2989" spans="1:49" x14ac:dyDescent="0.25">
      <c r="A2989">
        <v>9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85</v>
      </c>
      <c r="AC2989" t="str">
        <f t="shared" si="62"/>
        <v>H-6RT-D10</v>
      </c>
      <c r="AF2989" t="s">
        <v>371</v>
      </c>
    </row>
    <row r="2990" spans="1:49" x14ac:dyDescent="0.25">
      <c r="A2990">
        <v>10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X2990" s="8">
        <v>43535</v>
      </c>
      <c r="AB2990" t="s">
        <v>86</v>
      </c>
      <c r="AC2990" t="str">
        <f t="shared" si="62"/>
        <v>H-6SO-A2</v>
      </c>
      <c r="AD2990" s="8">
        <v>43592</v>
      </c>
      <c r="AE2990" s="84">
        <f>AD2990-X2990</f>
        <v>57</v>
      </c>
      <c r="AF2990" t="s">
        <v>120</v>
      </c>
      <c r="AG2990" t="s">
        <v>956</v>
      </c>
      <c r="AH2990" s="8">
        <v>43592</v>
      </c>
      <c r="AI2990">
        <v>17</v>
      </c>
      <c r="AJ2990">
        <v>2</v>
      </c>
      <c r="AK2990" s="53">
        <v>0.8125</v>
      </c>
      <c r="AL2990" s="8">
        <v>43598</v>
      </c>
      <c r="AM2990" s="53">
        <v>0.68055555555555547</v>
      </c>
      <c r="AV2990" s="8">
        <v>43598</v>
      </c>
      <c r="AW2990">
        <v>0</v>
      </c>
    </row>
    <row r="2991" spans="1:49" x14ac:dyDescent="0.25">
      <c r="A2991">
        <v>11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85</v>
      </c>
      <c r="AC2991" t="str">
        <f t="shared" si="62"/>
        <v>H-6RT-C8</v>
      </c>
      <c r="AF2991" t="s">
        <v>238</v>
      </c>
    </row>
    <row r="2992" spans="1:49" x14ac:dyDescent="0.25">
      <c r="A2992">
        <v>12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85</v>
      </c>
      <c r="AC2992" t="str">
        <f t="shared" si="62"/>
        <v>H-6RT-H5</v>
      </c>
      <c r="AF2992" t="s">
        <v>145</v>
      </c>
    </row>
    <row r="2993" spans="1:49" x14ac:dyDescent="0.25">
      <c r="A2993">
        <v>13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85</v>
      </c>
      <c r="AC2993" t="str">
        <f t="shared" si="62"/>
        <v>H-6RT-A1</v>
      </c>
      <c r="AF2993" t="s">
        <v>247</v>
      </c>
    </row>
    <row r="2994" spans="1:49" x14ac:dyDescent="0.25">
      <c r="A2994">
        <v>14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85</v>
      </c>
      <c r="AC2994" t="str">
        <f t="shared" si="62"/>
        <v>H-6RT-B5</v>
      </c>
      <c r="AD2994" s="8">
        <v>43402</v>
      </c>
      <c r="AE2994" s="84">
        <v>33</v>
      </c>
      <c r="AF2994" t="s">
        <v>163</v>
      </c>
      <c r="AG2994" t="s">
        <v>956</v>
      </c>
      <c r="AH2994" s="8">
        <v>43402</v>
      </c>
      <c r="AI2994">
        <v>15</v>
      </c>
      <c r="AJ2994">
        <v>2</v>
      </c>
      <c r="AK2994" s="53">
        <v>0.56041666666666667</v>
      </c>
      <c r="AL2994" s="8">
        <v>43409</v>
      </c>
      <c r="AM2994" s="53">
        <v>0.84722222222222221</v>
      </c>
      <c r="AO2994">
        <v>6</v>
      </c>
      <c r="AP2994">
        <v>30</v>
      </c>
      <c r="AQ2994" s="8">
        <v>43409</v>
      </c>
      <c r="AR2994" s="53">
        <v>0.84722222222222221</v>
      </c>
      <c r="AS2994" s="8">
        <v>43516</v>
      </c>
      <c r="AT2994" s="53">
        <v>0.83333333333333337</v>
      </c>
      <c r="AV2994" s="8">
        <v>43516</v>
      </c>
      <c r="AW2994">
        <v>0</v>
      </c>
    </row>
    <row r="2995" spans="1:49" x14ac:dyDescent="0.25">
      <c r="A2995">
        <v>15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85</v>
      </c>
      <c r="AC2995" t="str">
        <f t="shared" si="62"/>
        <v>H-6RT-A12</v>
      </c>
      <c r="AF2995" t="s">
        <v>284</v>
      </c>
    </row>
    <row r="2996" spans="1:49" x14ac:dyDescent="0.25">
      <c r="A2996">
        <v>16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85</v>
      </c>
      <c r="AC2996" t="str">
        <f t="shared" si="62"/>
        <v>H-6RT-B12</v>
      </c>
      <c r="AF2996" t="s">
        <v>132</v>
      </c>
    </row>
    <row r="2997" spans="1:49" x14ac:dyDescent="0.25">
      <c r="A2997">
        <v>17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85</v>
      </c>
      <c r="AC2997" t="str">
        <f t="shared" si="62"/>
        <v>H-6RT-B6</v>
      </c>
      <c r="AF2997" t="s">
        <v>130</v>
      </c>
    </row>
    <row r="2998" spans="1:49" x14ac:dyDescent="0.25">
      <c r="A2998">
        <v>18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85</v>
      </c>
      <c r="AC2998" t="str">
        <f t="shared" si="62"/>
        <v>H-6RT-E12</v>
      </c>
      <c r="AF2998" t="s">
        <v>175</v>
      </c>
    </row>
    <row r="2999" spans="1:49" x14ac:dyDescent="0.25">
      <c r="A2999">
        <v>19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85</v>
      </c>
      <c r="AC2999" t="str">
        <f t="shared" si="62"/>
        <v>H-6RT-B1</v>
      </c>
      <c r="AF2999" t="s">
        <v>169</v>
      </c>
    </row>
    <row r="3000" spans="1:49" x14ac:dyDescent="0.25">
      <c r="A3000">
        <v>20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85</v>
      </c>
      <c r="AC3000" t="str">
        <f t="shared" si="62"/>
        <v>H-6RT-G9</v>
      </c>
      <c r="AF3000" t="s">
        <v>159</v>
      </c>
    </row>
    <row r="3001" spans="1:49" x14ac:dyDescent="0.25">
      <c r="A3001">
        <v>21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85</v>
      </c>
      <c r="AC3001" t="str">
        <f t="shared" si="62"/>
        <v>H-6RT-H2</v>
      </c>
      <c r="AF3001" t="s">
        <v>122</v>
      </c>
    </row>
    <row r="3002" spans="1:49" x14ac:dyDescent="0.25">
      <c r="A3002">
        <v>22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85</v>
      </c>
      <c r="AC3002" t="str">
        <f t="shared" si="62"/>
        <v>H-6RT-D8</v>
      </c>
      <c r="AF3002" t="s">
        <v>170</v>
      </c>
    </row>
    <row r="3003" spans="1:49" x14ac:dyDescent="0.25">
      <c r="A3003">
        <v>23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85</v>
      </c>
      <c r="AC3003" t="str">
        <f t="shared" si="62"/>
        <v>H-6RT-F11</v>
      </c>
      <c r="AF3003" t="s">
        <v>158</v>
      </c>
    </row>
    <row r="3004" spans="1:49" x14ac:dyDescent="0.25">
      <c r="A3004">
        <v>24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85</v>
      </c>
      <c r="AC3004" t="str">
        <f t="shared" si="62"/>
        <v>H-6RT-F3</v>
      </c>
      <c r="AF3004" t="s">
        <v>241</v>
      </c>
    </row>
    <row r="3005" spans="1:49" x14ac:dyDescent="0.25">
      <c r="A3005">
        <v>25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85</v>
      </c>
      <c r="AC3005" t="str">
        <f t="shared" si="62"/>
        <v>H-6RT-H3</v>
      </c>
      <c r="AD3005" s="8">
        <v>43393</v>
      </c>
      <c r="AE3005" s="84">
        <v>24</v>
      </c>
      <c r="AF3005" t="s">
        <v>165</v>
      </c>
      <c r="AG3005" t="s">
        <v>593</v>
      </c>
      <c r="AH3005" s="8">
        <v>43393</v>
      </c>
      <c r="AI3005">
        <v>12</v>
      </c>
      <c r="AJ3005">
        <v>6</v>
      </c>
      <c r="AK3005" s="53">
        <v>0.82638888888888884</v>
      </c>
      <c r="AL3005" s="8">
        <v>43398</v>
      </c>
      <c r="AM3005" s="53">
        <v>0.60416666666666663</v>
      </c>
    </row>
    <row r="3006" spans="1:49" x14ac:dyDescent="0.25">
      <c r="A3006">
        <v>26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85</v>
      </c>
      <c r="AC3006" t="str">
        <f t="shared" si="62"/>
        <v>H-6RT-F5</v>
      </c>
      <c r="AF3006" t="s">
        <v>250</v>
      </c>
    </row>
    <row r="3007" spans="1:49" x14ac:dyDescent="0.25">
      <c r="A3007">
        <v>27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85</v>
      </c>
      <c r="AC3007" t="str">
        <f t="shared" si="62"/>
        <v>H-6RT-H9</v>
      </c>
      <c r="AF3007" t="s">
        <v>287</v>
      </c>
    </row>
    <row r="3008" spans="1:49" x14ac:dyDescent="0.25">
      <c r="A3008">
        <v>28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X3008" s="8">
        <v>43535</v>
      </c>
      <c r="AB3008" t="s">
        <v>86</v>
      </c>
      <c r="AC3008" t="str">
        <f t="shared" si="62"/>
        <v>H-6SO-A5</v>
      </c>
      <c r="AD3008" s="8">
        <v>43609</v>
      </c>
      <c r="AE3008" s="84">
        <v>74</v>
      </c>
      <c r="AF3008" t="s">
        <v>246</v>
      </c>
      <c r="AG3008" t="s">
        <v>956</v>
      </c>
      <c r="AH3008" s="8">
        <v>43609</v>
      </c>
      <c r="AI3008">
        <v>14</v>
      </c>
      <c r="AJ3008">
        <v>1</v>
      </c>
      <c r="AK3008" s="53">
        <v>0.86111111111111116</v>
      </c>
      <c r="AL3008" s="8">
        <v>43614</v>
      </c>
      <c r="AM3008" s="53">
        <v>0.80902777777777779</v>
      </c>
    </row>
    <row r="3009" spans="1:49" x14ac:dyDescent="0.25">
      <c r="A3009">
        <v>29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86</v>
      </c>
      <c r="AC3009" t="str">
        <f t="shared" si="62"/>
        <v>H-6SO-B8</v>
      </c>
      <c r="AF3009" t="s">
        <v>173</v>
      </c>
    </row>
    <row r="3010" spans="1:49" x14ac:dyDescent="0.25">
      <c r="A3010">
        <v>30</v>
      </c>
      <c r="C3010" t="s">
        <v>201</v>
      </c>
      <c r="G3010" s="1" t="s">
        <v>78</v>
      </c>
      <c r="I3010" s="1" t="s">
        <v>449</v>
      </c>
      <c r="J3010">
        <v>6</v>
      </c>
      <c r="K3010" s="1" t="s">
        <v>954</v>
      </c>
      <c r="W3010" s="1" t="s">
        <v>962</v>
      </c>
      <c r="AB3010" t="s">
        <v>86</v>
      </c>
      <c r="AC3010" t="str">
        <f t="shared" si="62"/>
        <v>H-6SO-F1</v>
      </c>
      <c r="AF3010" t="s">
        <v>157</v>
      </c>
    </row>
    <row r="3011" spans="1:49" x14ac:dyDescent="0.25">
      <c r="A3011">
        <v>31</v>
      </c>
      <c r="C3011" t="s">
        <v>201</v>
      </c>
      <c r="G3011" s="1" t="s">
        <v>78</v>
      </c>
      <c r="I3011" s="1" t="s">
        <v>449</v>
      </c>
      <c r="J3011">
        <v>6</v>
      </c>
      <c r="K3011" s="1" t="s">
        <v>954</v>
      </c>
      <c r="W3011" s="1" t="s">
        <v>962</v>
      </c>
      <c r="X3011" s="8">
        <v>43535</v>
      </c>
      <c r="AB3011" t="s">
        <v>86</v>
      </c>
      <c r="AC3011" t="str">
        <f t="shared" si="62"/>
        <v>H-6SO-H6</v>
      </c>
      <c r="AD3011" s="8">
        <v>43629</v>
      </c>
      <c r="AE3011" s="84">
        <f>AD3011-X3011</f>
        <v>94</v>
      </c>
      <c r="AF3011" t="s">
        <v>143</v>
      </c>
      <c r="AG3011" t="s">
        <v>956</v>
      </c>
      <c r="AH3011" s="8">
        <v>43629</v>
      </c>
      <c r="AI3011">
        <v>26</v>
      </c>
      <c r="AJ3011">
        <v>1</v>
      </c>
      <c r="AK3011" s="53">
        <v>0.70486111111111116</v>
      </c>
    </row>
    <row r="3012" spans="1:49" x14ac:dyDescent="0.25">
      <c r="A3012">
        <v>32</v>
      </c>
      <c r="C3012" t="s">
        <v>201</v>
      </c>
      <c r="G3012" s="1" t="s">
        <v>78</v>
      </c>
      <c r="I3012" s="1" t="s">
        <v>449</v>
      </c>
      <c r="J3012">
        <v>6</v>
      </c>
      <c r="K3012" s="1" t="s">
        <v>954</v>
      </c>
      <c r="W3012" s="1" t="s">
        <v>962</v>
      </c>
      <c r="X3012" s="8">
        <v>43535</v>
      </c>
      <c r="AB3012" t="s">
        <v>86</v>
      </c>
      <c r="AC3012" t="str">
        <f t="shared" si="62"/>
        <v>H-6SO-E1</v>
      </c>
      <c r="AD3012" s="8">
        <v>43632</v>
      </c>
      <c r="AE3012" s="84">
        <v>97</v>
      </c>
      <c r="AF3012" t="s">
        <v>137</v>
      </c>
      <c r="AG3012" t="s">
        <v>593</v>
      </c>
      <c r="AH3012" s="8">
        <v>43632</v>
      </c>
      <c r="AI3012">
        <v>24</v>
      </c>
      <c r="AJ3012">
        <v>1</v>
      </c>
      <c r="AK3012" s="53">
        <v>0.81041666666666667</v>
      </c>
    </row>
    <row r="3013" spans="1:49" x14ac:dyDescent="0.25">
      <c r="A3013">
        <v>33</v>
      </c>
      <c r="C3013" t="s">
        <v>201</v>
      </c>
      <c r="G3013" s="1" t="s">
        <v>78</v>
      </c>
      <c r="I3013" s="1" t="s">
        <v>449</v>
      </c>
      <c r="J3013">
        <v>6</v>
      </c>
      <c r="K3013" s="1" t="s">
        <v>954</v>
      </c>
      <c r="W3013" s="1" t="s">
        <v>962</v>
      </c>
      <c r="X3013" s="8">
        <v>43535</v>
      </c>
      <c r="AB3013" t="s">
        <v>86</v>
      </c>
      <c r="AC3013" t="str">
        <f t="shared" ref="AC3013:AC3034" si="63">"H-6"&amp;AB3013&amp;"-"&amp;AF3013</f>
        <v>H-6SO-G8</v>
      </c>
      <c r="AD3013" s="8">
        <v>43616</v>
      </c>
      <c r="AE3013" s="84">
        <v>81</v>
      </c>
      <c r="AF3013" t="s">
        <v>148</v>
      </c>
      <c r="AG3013" t="s">
        <v>956</v>
      </c>
      <c r="AH3013" s="8">
        <v>43616</v>
      </c>
      <c r="AI3013">
        <v>13</v>
      </c>
      <c r="AJ3013">
        <v>1</v>
      </c>
      <c r="AK3013" s="53">
        <v>0.78819444444444453</v>
      </c>
      <c r="AL3013" s="8">
        <v>43626</v>
      </c>
      <c r="AM3013" s="53">
        <v>0.83333333333333337</v>
      </c>
      <c r="AN3013" t="s">
        <v>2005</v>
      </c>
      <c r="AO3013">
        <v>7</v>
      </c>
      <c r="AP3013">
        <v>5</v>
      </c>
      <c r="AQ3013" s="8">
        <v>43626</v>
      </c>
      <c r="AR3013" s="53">
        <v>0.83333333333333337</v>
      </c>
    </row>
    <row r="3014" spans="1:49" x14ac:dyDescent="0.25">
      <c r="A3014">
        <v>34</v>
      </c>
      <c r="C3014" t="s">
        <v>201</v>
      </c>
      <c r="G3014" s="1" t="s">
        <v>78</v>
      </c>
      <c r="I3014" s="1" t="s">
        <v>449</v>
      </c>
      <c r="J3014">
        <v>6</v>
      </c>
      <c r="K3014" s="1" t="s">
        <v>954</v>
      </c>
      <c r="W3014" s="1" t="s">
        <v>962</v>
      </c>
      <c r="AB3014" t="s">
        <v>86</v>
      </c>
      <c r="AC3014" t="str">
        <f t="shared" si="63"/>
        <v>H-6SO-D11</v>
      </c>
      <c r="AF3014" t="s">
        <v>128</v>
      </c>
    </row>
    <row r="3015" spans="1:49" x14ac:dyDescent="0.25">
      <c r="A3015">
        <v>35</v>
      </c>
      <c r="C3015" t="s">
        <v>201</v>
      </c>
      <c r="G3015" s="1" t="s">
        <v>78</v>
      </c>
      <c r="I3015" s="1" t="s">
        <v>449</v>
      </c>
      <c r="J3015">
        <v>6</v>
      </c>
      <c r="K3015" s="1" t="s">
        <v>954</v>
      </c>
      <c r="W3015" s="1" t="s">
        <v>962</v>
      </c>
      <c r="AB3015" t="s">
        <v>86</v>
      </c>
      <c r="AC3015" t="str">
        <f t="shared" si="63"/>
        <v>H-6SO-G1</v>
      </c>
      <c r="AF3015" t="s">
        <v>290</v>
      </c>
    </row>
    <row r="3016" spans="1:49" x14ac:dyDescent="0.25">
      <c r="A3016">
        <v>36</v>
      </c>
      <c r="C3016" t="s">
        <v>201</v>
      </c>
      <c r="G3016" s="1" t="s">
        <v>78</v>
      </c>
      <c r="I3016" s="1" t="s">
        <v>449</v>
      </c>
      <c r="J3016">
        <v>6</v>
      </c>
      <c r="K3016" s="1" t="s">
        <v>954</v>
      </c>
      <c r="W3016" s="1" t="s">
        <v>962</v>
      </c>
      <c r="X3016" s="8">
        <v>43535</v>
      </c>
      <c r="AB3016" t="s">
        <v>86</v>
      </c>
      <c r="AC3016" t="str">
        <f t="shared" si="63"/>
        <v>H-6SO-G10</v>
      </c>
      <c r="AD3016" s="8">
        <v>43635</v>
      </c>
      <c r="AE3016" s="84">
        <v>100</v>
      </c>
      <c r="AF3016" t="s">
        <v>302</v>
      </c>
      <c r="AG3016" t="s">
        <v>593</v>
      </c>
    </row>
    <row r="3017" spans="1:49" x14ac:dyDescent="0.25">
      <c r="A3017">
        <v>37</v>
      </c>
      <c r="C3017" t="s">
        <v>201</v>
      </c>
      <c r="G3017" s="1" t="s">
        <v>78</v>
      </c>
      <c r="I3017" s="1" t="s">
        <v>449</v>
      </c>
      <c r="J3017">
        <v>6</v>
      </c>
      <c r="K3017" s="1" t="s">
        <v>954</v>
      </c>
      <c r="W3017" s="1" t="s">
        <v>962</v>
      </c>
      <c r="X3017" s="8">
        <v>43535</v>
      </c>
      <c r="AB3017" t="s">
        <v>86</v>
      </c>
      <c r="AC3017" t="str">
        <f t="shared" si="63"/>
        <v>H-6SO-G11</v>
      </c>
      <c r="AD3017" s="8">
        <v>43613</v>
      </c>
      <c r="AE3017" s="84">
        <v>78</v>
      </c>
      <c r="AF3017" t="s">
        <v>249</v>
      </c>
      <c r="AG3017" t="s">
        <v>956</v>
      </c>
    </row>
    <row r="3018" spans="1:49" x14ac:dyDescent="0.25">
      <c r="A3018">
        <v>38</v>
      </c>
      <c r="C3018" t="s">
        <v>201</v>
      </c>
      <c r="G3018" s="1" t="s">
        <v>78</v>
      </c>
      <c r="I3018" s="1" t="s">
        <v>449</v>
      </c>
      <c r="J3018">
        <v>6</v>
      </c>
      <c r="K3018" s="1" t="s">
        <v>954</v>
      </c>
      <c r="W3018" s="1" t="s">
        <v>962</v>
      </c>
      <c r="X3018" s="8">
        <v>43535</v>
      </c>
      <c r="AB3018" t="s">
        <v>86</v>
      </c>
      <c r="AC3018" t="str">
        <f t="shared" si="63"/>
        <v>H-6SO-F2</v>
      </c>
      <c r="AD3018" s="8">
        <v>43603</v>
      </c>
      <c r="AE3018" s="84">
        <v>68</v>
      </c>
      <c r="AF3018" t="s">
        <v>370</v>
      </c>
      <c r="AG3018" t="s">
        <v>956</v>
      </c>
      <c r="AH3018" s="8">
        <v>43603</v>
      </c>
      <c r="AI3018">
        <v>13</v>
      </c>
      <c r="AJ3018">
        <v>2</v>
      </c>
      <c r="AK3018" s="53">
        <v>0.55555555555555558</v>
      </c>
      <c r="AL3018" s="8">
        <v>43611</v>
      </c>
      <c r="AM3018" s="53">
        <v>0.84027777777777779</v>
      </c>
      <c r="AO3018">
        <v>5</v>
      </c>
      <c r="AP3018">
        <v>5</v>
      </c>
      <c r="AQ3018" s="8">
        <v>43611</v>
      </c>
      <c r="AR3018" s="53">
        <v>0.84027777777777779</v>
      </c>
    </row>
    <row r="3019" spans="1:49" x14ac:dyDescent="0.25">
      <c r="A3019">
        <v>39</v>
      </c>
      <c r="C3019" t="s">
        <v>201</v>
      </c>
      <c r="G3019" s="1" t="s">
        <v>78</v>
      </c>
      <c r="I3019" s="1" t="s">
        <v>449</v>
      </c>
      <c r="J3019">
        <v>6</v>
      </c>
      <c r="K3019" s="1" t="s">
        <v>954</v>
      </c>
      <c r="W3019" s="1" t="s">
        <v>962</v>
      </c>
      <c r="X3019" s="8">
        <v>43535</v>
      </c>
      <c r="AB3019" t="s">
        <v>86</v>
      </c>
      <c r="AC3019" t="str">
        <f t="shared" si="63"/>
        <v>H-6SO-F9</v>
      </c>
      <c r="AD3019" s="8">
        <v>43601</v>
      </c>
      <c r="AE3019" s="84">
        <v>66</v>
      </c>
      <c r="AF3019" t="s">
        <v>240</v>
      </c>
      <c r="AG3019" t="s">
        <v>956</v>
      </c>
      <c r="AH3019" s="8">
        <v>43601</v>
      </c>
      <c r="AI3019">
        <v>16</v>
      </c>
      <c r="AJ3019">
        <v>2</v>
      </c>
      <c r="AK3019" s="53">
        <v>0.87847222222222221</v>
      </c>
      <c r="AL3019" s="8">
        <v>43609</v>
      </c>
      <c r="AM3019" s="53">
        <v>0.86111111111111116</v>
      </c>
      <c r="AO3019">
        <v>4</v>
      </c>
      <c r="AP3019">
        <v>27</v>
      </c>
      <c r="AQ3019" s="8">
        <v>43609</v>
      </c>
      <c r="AR3019" s="53">
        <v>0.86111111111111116</v>
      </c>
    </row>
    <row r="3020" spans="1:49" x14ac:dyDescent="0.25">
      <c r="A3020">
        <v>40</v>
      </c>
      <c r="C3020" t="s">
        <v>201</v>
      </c>
      <c r="G3020" s="1" t="s">
        <v>78</v>
      </c>
      <c r="I3020" s="1" t="s">
        <v>449</v>
      </c>
      <c r="J3020">
        <v>6</v>
      </c>
      <c r="K3020" s="1" t="s">
        <v>954</v>
      </c>
      <c r="W3020" s="1" t="s">
        <v>962</v>
      </c>
      <c r="X3020" s="8">
        <v>43535</v>
      </c>
      <c r="AB3020" t="s">
        <v>86</v>
      </c>
      <c r="AC3020" t="str">
        <f t="shared" si="63"/>
        <v>H-6SO-E8</v>
      </c>
      <c r="AD3020" s="8">
        <v>43601</v>
      </c>
      <c r="AE3020" s="84">
        <v>66</v>
      </c>
      <c r="AF3020" t="s">
        <v>292</v>
      </c>
      <c r="AG3020" t="s">
        <v>956</v>
      </c>
      <c r="AH3020" s="8">
        <v>43601</v>
      </c>
      <c r="AI3020">
        <v>1</v>
      </c>
      <c r="AJ3020">
        <v>1</v>
      </c>
      <c r="AK3020" s="53">
        <v>0.87847222222222221</v>
      </c>
      <c r="AL3020" s="8">
        <v>43609</v>
      </c>
      <c r="AM3020" s="53">
        <v>0.86111111111111116</v>
      </c>
      <c r="AO3020">
        <v>4</v>
      </c>
      <c r="AP3020">
        <v>21</v>
      </c>
      <c r="AQ3020" s="8">
        <v>43609</v>
      </c>
      <c r="AR3020" s="53">
        <v>0.83611111111111114</v>
      </c>
      <c r="AS3020" s="8">
        <v>43633</v>
      </c>
      <c r="AT3020" s="53">
        <v>0.84722222222222221</v>
      </c>
      <c r="AV3020" s="8">
        <v>43633</v>
      </c>
      <c r="AW3020">
        <v>0</v>
      </c>
    </row>
    <row r="3021" spans="1:49" x14ac:dyDescent="0.25">
      <c r="A3021">
        <v>41</v>
      </c>
      <c r="C3021" t="s">
        <v>201</v>
      </c>
      <c r="G3021" s="1" t="s">
        <v>78</v>
      </c>
      <c r="I3021" s="1" t="s">
        <v>449</v>
      </c>
      <c r="J3021">
        <v>6</v>
      </c>
      <c r="K3021" s="1" t="s">
        <v>954</v>
      </c>
      <c r="W3021" s="1" t="s">
        <v>962</v>
      </c>
      <c r="X3021" s="8">
        <v>43535</v>
      </c>
      <c r="AB3021" t="s">
        <v>86</v>
      </c>
      <c r="AC3021" t="str">
        <f t="shared" si="63"/>
        <v>H-6SO-H1</v>
      </c>
      <c r="AD3021" s="8">
        <v>43605</v>
      </c>
      <c r="AE3021" s="84">
        <v>70</v>
      </c>
      <c r="AF3021" t="s">
        <v>239</v>
      </c>
      <c r="AG3021" t="s">
        <v>956</v>
      </c>
      <c r="AH3021" s="8">
        <v>43605</v>
      </c>
      <c r="AI3021">
        <v>20</v>
      </c>
      <c r="AJ3021">
        <v>1</v>
      </c>
      <c r="AK3021" s="53">
        <v>0.97222222222222221</v>
      </c>
      <c r="AL3021" s="8">
        <v>43614</v>
      </c>
      <c r="AM3021" s="53">
        <v>0.83333333333333337</v>
      </c>
      <c r="AO3021">
        <v>3</v>
      </c>
      <c r="AP3021">
        <v>27</v>
      </c>
      <c r="AQ3021" s="8">
        <v>43614</v>
      </c>
      <c r="AR3021" s="53">
        <v>0.83333333333333337</v>
      </c>
    </row>
    <row r="3022" spans="1:49" x14ac:dyDescent="0.25">
      <c r="A3022">
        <v>42</v>
      </c>
      <c r="C3022" t="s">
        <v>201</v>
      </c>
      <c r="G3022" s="1" t="s">
        <v>78</v>
      </c>
      <c r="I3022" s="1" t="s">
        <v>449</v>
      </c>
      <c r="J3022">
        <v>6</v>
      </c>
      <c r="K3022" s="1" t="s">
        <v>954</v>
      </c>
      <c r="W3022" s="1" t="s">
        <v>962</v>
      </c>
      <c r="X3022" s="8">
        <v>43535</v>
      </c>
      <c r="AB3022" t="s">
        <v>86</v>
      </c>
      <c r="AC3022" t="str">
        <f t="shared" si="63"/>
        <v>H-6SO-C11</v>
      </c>
      <c r="AD3022" s="8">
        <v>43607</v>
      </c>
      <c r="AE3022" s="84">
        <v>72</v>
      </c>
      <c r="AF3022" t="s">
        <v>144</v>
      </c>
      <c r="AG3022" t="s">
        <v>956</v>
      </c>
    </row>
    <row r="3023" spans="1:49" x14ac:dyDescent="0.25">
      <c r="A3023">
        <v>43</v>
      </c>
      <c r="C3023" t="s">
        <v>201</v>
      </c>
      <c r="G3023" s="1" t="s">
        <v>78</v>
      </c>
      <c r="I3023" s="1" t="s">
        <v>449</v>
      </c>
      <c r="J3023">
        <v>6</v>
      </c>
      <c r="K3023" s="1" t="s">
        <v>954</v>
      </c>
      <c r="W3023" s="1" t="s">
        <v>962</v>
      </c>
      <c r="X3023" s="8">
        <v>43535</v>
      </c>
      <c r="AB3023" t="s">
        <v>86</v>
      </c>
      <c r="AC3023" t="str">
        <f t="shared" si="63"/>
        <v>H-6SO-F7</v>
      </c>
      <c r="AD3023" s="8">
        <v>43606</v>
      </c>
      <c r="AE3023" s="84">
        <v>71</v>
      </c>
      <c r="AF3023" t="s">
        <v>171</v>
      </c>
      <c r="AG3023" t="s">
        <v>956</v>
      </c>
      <c r="AH3023" s="8">
        <v>43606</v>
      </c>
      <c r="AI3023">
        <v>14</v>
      </c>
      <c r="AJ3023">
        <v>2</v>
      </c>
      <c r="AK3023" s="53">
        <v>0.75347222222222221</v>
      </c>
      <c r="AL3023" s="8">
        <v>43614</v>
      </c>
      <c r="AM3023" s="53">
        <v>0.83333333333333337</v>
      </c>
      <c r="AO3023">
        <v>3</v>
      </c>
      <c r="AP3023">
        <v>32</v>
      </c>
      <c r="AQ3023" s="8">
        <v>43614</v>
      </c>
      <c r="AR3023" s="53">
        <v>0.83333333333333337</v>
      </c>
    </row>
    <row r="3024" spans="1:49" x14ac:dyDescent="0.25">
      <c r="A3024">
        <v>44</v>
      </c>
      <c r="C3024" t="s">
        <v>201</v>
      </c>
      <c r="G3024" s="1" t="s">
        <v>78</v>
      </c>
      <c r="I3024" s="1" t="s">
        <v>449</v>
      </c>
      <c r="J3024">
        <v>6</v>
      </c>
      <c r="K3024" s="1" t="s">
        <v>954</v>
      </c>
      <c r="W3024" s="1" t="s">
        <v>962</v>
      </c>
      <c r="X3024" s="8">
        <v>43535</v>
      </c>
      <c r="AB3024" t="s">
        <v>86</v>
      </c>
      <c r="AC3024" t="str">
        <f t="shared" si="63"/>
        <v>H-6SO-E10</v>
      </c>
      <c r="AD3024" s="8">
        <v>43601</v>
      </c>
      <c r="AE3024" s="84">
        <v>66</v>
      </c>
      <c r="AF3024" t="s">
        <v>248</v>
      </c>
      <c r="AG3024" t="s">
        <v>956</v>
      </c>
      <c r="AH3024" s="8">
        <v>43601</v>
      </c>
      <c r="AI3024">
        <v>18</v>
      </c>
      <c r="AJ3024">
        <v>2</v>
      </c>
      <c r="AK3024" s="53">
        <v>0.87847222222222221</v>
      </c>
      <c r="AL3024" s="8">
        <v>43609</v>
      </c>
      <c r="AM3024" s="53">
        <v>0.86111111111111116</v>
      </c>
      <c r="AO3024">
        <v>4</v>
      </c>
      <c r="AP3024">
        <v>26</v>
      </c>
      <c r="AQ3024" s="8">
        <v>43609</v>
      </c>
      <c r="AR3024" s="53">
        <v>0.86111111111111116</v>
      </c>
    </row>
    <row r="3025" spans="1:49" x14ac:dyDescent="0.25">
      <c r="A3025">
        <v>45</v>
      </c>
      <c r="C3025" t="s">
        <v>201</v>
      </c>
      <c r="G3025" s="1" t="s">
        <v>78</v>
      </c>
      <c r="I3025" s="1" t="s">
        <v>449</v>
      </c>
      <c r="J3025">
        <v>6</v>
      </c>
      <c r="K3025" s="1" t="s">
        <v>954</v>
      </c>
      <c r="W3025" s="1" t="s">
        <v>962</v>
      </c>
      <c r="AB3025" t="s">
        <v>86</v>
      </c>
      <c r="AC3025" t="str">
        <f t="shared" si="63"/>
        <v>H-6SO-G5</v>
      </c>
      <c r="AF3025" t="s">
        <v>337</v>
      </c>
    </row>
    <row r="3026" spans="1:49" x14ac:dyDescent="0.25">
      <c r="A3026">
        <v>46</v>
      </c>
      <c r="C3026" t="s">
        <v>201</v>
      </c>
      <c r="G3026" s="1" t="s">
        <v>78</v>
      </c>
      <c r="I3026" s="1" t="s">
        <v>449</v>
      </c>
      <c r="J3026">
        <v>6</v>
      </c>
      <c r="K3026" s="1" t="s">
        <v>954</v>
      </c>
      <c r="W3026" s="1" t="s">
        <v>962</v>
      </c>
      <c r="AB3026" t="s">
        <v>86</v>
      </c>
      <c r="AC3026" t="str">
        <f t="shared" si="63"/>
        <v>H-6SO-A7</v>
      </c>
      <c r="AF3026" t="s">
        <v>164</v>
      </c>
    </row>
    <row r="3027" spans="1:49" x14ac:dyDescent="0.25">
      <c r="A3027">
        <v>47</v>
      </c>
      <c r="C3027" t="s">
        <v>201</v>
      </c>
      <c r="G3027" s="1" t="s">
        <v>78</v>
      </c>
      <c r="I3027" s="1" t="s">
        <v>449</v>
      </c>
      <c r="J3027">
        <v>6</v>
      </c>
      <c r="K3027" s="1" t="s">
        <v>954</v>
      </c>
      <c r="W3027" s="1" t="s">
        <v>962</v>
      </c>
      <c r="X3027" s="8">
        <v>43535</v>
      </c>
      <c r="AB3027" t="s">
        <v>86</v>
      </c>
      <c r="AC3027" t="str">
        <f t="shared" si="63"/>
        <v>H-6SO-H4</v>
      </c>
      <c r="AD3027" s="8">
        <v>43597</v>
      </c>
      <c r="AE3027" s="84">
        <f>AD3027-X3027</f>
        <v>62</v>
      </c>
      <c r="AF3027" t="s">
        <v>140</v>
      </c>
      <c r="AG3027" t="s">
        <v>956</v>
      </c>
      <c r="AH3027" s="8">
        <v>43597</v>
      </c>
      <c r="AI3027">
        <v>11</v>
      </c>
      <c r="AJ3027">
        <v>1</v>
      </c>
      <c r="AK3027" s="53">
        <v>0.92361111111111116</v>
      </c>
      <c r="AL3027" s="8">
        <v>43598</v>
      </c>
      <c r="AM3027" s="53">
        <v>0.68055555555555547</v>
      </c>
      <c r="AV3027" s="8">
        <v>43598</v>
      </c>
      <c r="AW3027">
        <v>0</v>
      </c>
    </row>
    <row r="3028" spans="1:49" x14ac:dyDescent="0.25">
      <c r="A3028">
        <v>48</v>
      </c>
      <c r="C3028" t="s">
        <v>201</v>
      </c>
      <c r="G3028" s="1" t="s">
        <v>78</v>
      </c>
      <c r="I3028" s="1" t="s">
        <v>449</v>
      </c>
      <c r="J3028">
        <v>6</v>
      </c>
      <c r="K3028" s="1" t="s">
        <v>954</v>
      </c>
      <c r="W3028" s="1" t="s">
        <v>962</v>
      </c>
      <c r="X3028" s="8">
        <v>43535</v>
      </c>
      <c r="AB3028" t="s">
        <v>86</v>
      </c>
      <c r="AC3028" t="str">
        <f t="shared" si="63"/>
        <v>H-6SO-C7</v>
      </c>
      <c r="AD3028" s="8">
        <v>43607</v>
      </c>
      <c r="AE3028" s="84">
        <v>72</v>
      </c>
      <c r="AF3028" t="s">
        <v>135</v>
      </c>
      <c r="AG3028" t="s">
        <v>956</v>
      </c>
      <c r="AH3028" s="8">
        <v>43607</v>
      </c>
      <c r="AI3028">
        <v>15</v>
      </c>
      <c r="AJ3028">
        <v>1</v>
      </c>
      <c r="AK3028" s="53">
        <v>0.83680555555555547</v>
      </c>
      <c r="AL3028" s="8">
        <v>43619</v>
      </c>
      <c r="AM3028" s="53">
        <v>0.84027777777777779</v>
      </c>
      <c r="AO3028">
        <v>6</v>
      </c>
      <c r="AP3028">
        <v>2</v>
      </c>
      <c r="AQ3028" s="8">
        <v>43619</v>
      </c>
      <c r="AR3028" s="53">
        <v>0.84027777777777779</v>
      </c>
    </row>
    <row r="3029" spans="1:49" x14ac:dyDescent="0.25">
      <c r="A3029">
        <v>49</v>
      </c>
      <c r="C3029" t="s">
        <v>201</v>
      </c>
      <c r="G3029" s="1" t="s">
        <v>78</v>
      </c>
      <c r="I3029" s="1" t="s">
        <v>449</v>
      </c>
      <c r="J3029">
        <v>6</v>
      </c>
      <c r="K3029" s="1" t="s">
        <v>954</v>
      </c>
      <c r="W3029" s="1" t="s">
        <v>962</v>
      </c>
      <c r="X3029" s="8">
        <v>43535</v>
      </c>
      <c r="AB3029" t="s">
        <v>86</v>
      </c>
      <c r="AC3029" t="str">
        <f t="shared" si="63"/>
        <v>H-6SO-A8</v>
      </c>
      <c r="AD3029" s="8">
        <v>43609</v>
      </c>
      <c r="AE3029" s="84">
        <v>74</v>
      </c>
      <c r="AF3029" t="s">
        <v>166</v>
      </c>
      <c r="AG3029" t="s">
        <v>956</v>
      </c>
      <c r="AN3029" t="s">
        <v>1701</v>
      </c>
      <c r="AV3029" s="8">
        <v>43609</v>
      </c>
      <c r="AW3029">
        <v>0</v>
      </c>
    </row>
    <row r="3030" spans="1:49" x14ac:dyDescent="0.25">
      <c r="A3030">
        <v>50</v>
      </c>
      <c r="C3030" t="s">
        <v>201</v>
      </c>
      <c r="G3030" s="1" t="s">
        <v>78</v>
      </c>
      <c r="I3030" s="1" t="s">
        <v>449</v>
      </c>
      <c r="J3030">
        <v>6</v>
      </c>
      <c r="K3030" s="1" t="s">
        <v>954</v>
      </c>
      <c r="W3030" s="1" t="s">
        <v>962</v>
      </c>
      <c r="X3030" s="8">
        <v>43535</v>
      </c>
      <c r="AB3030" t="s">
        <v>86</v>
      </c>
      <c r="AC3030" t="str">
        <f t="shared" si="63"/>
        <v>H-6SO-C4</v>
      </c>
      <c r="AD3030" s="8">
        <v>43601</v>
      </c>
      <c r="AE3030" s="84">
        <v>66</v>
      </c>
      <c r="AF3030" t="s">
        <v>161</v>
      </c>
      <c r="AG3030" t="s">
        <v>956</v>
      </c>
      <c r="AH3030" s="8">
        <v>43601</v>
      </c>
      <c r="AI3030">
        <v>6</v>
      </c>
      <c r="AJ3030">
        <v>2</v>
      </c>
      <c r="AK3030" s="53">
        <v>0.87847222222222221</v>
      </c>
      <c r="AL3030" s="8">
        <v>43609</v>
      </c>
      <c r="AM3030" s="53">
        <v>0.86111111111111116</v>
      </c>
      <c r="AO3030">
        <v>4</v>
      </c>
      <c r="AP3030">
        <v>20</v>
      </c>
      <c r="AQ3030" s="8">
        <v>43609</v>
      </c>
      <c r="AR3030" s="53">
        <v>0.86111111111111116</v>
      </c>
    </row>
    <row r="3031" spans="1:49" x14ac:dyDescent="0.25">
      <c r="A3031">
        <v>51</v>
      </c>
      <c r="C3031" t="s">
        <v>201</v>
      </c>
      <c r="G3031" s="1" t="s">
        <v>78</v>
      </c>
      <c r="I3031" s="1" t="s">
        <v>449</v>
      </c>
      <c r="J3031">
        <v>6</v>
      </c>
      <c r="K3031" s="1" t="s">
        <v>954</v>
      </c>
      <c r="W3031" s="1" t="s">
        <v>962</v>
      </c>
      <c r="AB3031" t="s">
        <v>86</v>
      </c>
      <c r="AC3031" t="str">
        <f t="shared" si="63"/>
        <v>H-6SO-D5</v>
      </c>
      <c r="AF3031" t="s">
        <v>251</v>
      </c>
    </row>
    <row r="3032" spans="1:49" x14ac:dyDescent="0.25">
      <c r="A3032">
        <v>52</v>
      </c>
      <c r="C3032" t="s">
        <v>201</v>
      </c>
      <c r="G3032" s="1" t="s">
        <v>78</v>
      </c>
      <c r="I3032" s="1" t="s">
        <v>449</v>
      </c>
      <c r="J3032">
        <v>6</v>
      </c>
      <c r="K3032" s="1" t="s">
        <v>954</v>
      </c>
      <c r="W3032" s="1" t="s">
        <v>962</v>
      </c>
      <c r="AB3032" t="s">
        <v>86</v>
      </c>
      <c r="AC3032" t="str">
        <f t="shared" si="63"/>
        <v>H-6SO-B2</v>
      </c>
      <c r="AF3032" t="s">
        <v>142</v>
      </c>
    </row>
    <row r="3033" spans="1:49" x14ac:dyDescent="0.25">
      <c r="A3033">
        <v>53</v>
      </c>
      <c r="C3033" t="s">
        <v>201</v>
      </c>
      <c r="G3033" s="1" t="s">
        <v>78</v>
      </c>
      <c r="I3033" s="1" t="s">
        <v>449</v>
      </c>
      <c r="J3033">
        <v>6</v>
      </c>
      <c r="K3033" s="1" t="s">
        <v>954</v>
      </c>
      <c r="W3033" s="1" t="s">
        <v>962</v>
      </c>
      <c r="X3033" s="8">
        <v>43535</v>
      </c>
      <c r="AB3033" t="s">
        <v>86</v>
      </c>
      <c r="AC3033" t="str">
        <f t="shared" si="63"/>
        <v>H-6SO-F6</v>
      </c>
      <c r="AD3033" s="8">
        <v>43615</v>
      </c>
      <c r="AE3033" s="84">
        <f>AD3033-X3033</f>
        <v>80</v>
      </c>
      <c r="AF3033" t="s">
        <v>291</v>
      </c>
      <c r="AG3033" t="s">
        <v>956</v>
      </c>
      <c r="AH3033" s="8">
        <v>43615</v>
      </c>
      <c r="AI3033">
        <v>16</v>
      </c>
      <c r="AJ3033">
        <v>1</v>
      </c>
      <c r="AK3033" s="53">
        <v>0.72569444444444453</v>
      </c>
      <c r="AL3033" s="8">
        <v>43626</v>
      </c>
      <c r="AM3033" s="53">
        <v>0.83333333333333337</v>
      </c>
      <c r="AO3033">
        <v>7</v>
      </c>
      <c r="AP3033">
        <v>22</v>
      </c>
      <c r="AQ3033" s="8">
        <v>43626</v>
      </c>
      <c r="AR3033" s="53">
        <v>0.83333333333333337</v>
      </c>
    </row>
    <row r="3034" spans="1:49" x14ac:dyDescent="0.25">
      <c r="A3034">
        <v>54</v>
      </c>
      <c r="C3034" t="s">
        <v>201</v>
      </c>
      <c r="G3034" s="1" t="s">
        <v>78</v>
      </c>
      <c r="I3034" s="1" t="s">
        <v>449</v>
      </c>
      <c r="J3034">
        <v>6</v>
      </c>
      <c r="K3034" s="1" t="s">
        <v>954</v>
      </c>
      <c r="W3034" s="1" t="s">
        <v>962</v>
      </c>
      <c r="AB3034" t="s">
        <v>86</v>
      </c>
      <c r="AC3034" t="str">
        <f t="shared" si="63"/>
        <v>H-6SO-D12</v>
      </c>
      <c r="AF3034" t="s">
        <v>162</v>
      </c>
    </row>
    <row r="3035" spans="1:49" x14ac:dyDescent="0.25">
      <c r="A3035">
        <v>55</v>
      </c>
      <c r="C3035" t="s">
        <v>201</v>
      </c>
      <c r="G3035" s="1" t="s">
        <v>78</v>
      </c>
      <c r="I3035" s="1" t="s">
        <v>449</v>
      </c>
      <c r="J3035">
        <v>6</v>
      </c>
      <c r="K3035" s="1" t="s">
        <v>954</v>
      </c>
      <c r="W3035" s="1" t="s">
        <v>962</v>
      </c>
      <c r="X3035" s="8">
        <v>43535</v>
      </c>
      <c r="AB3035" t="s">
        <v>86</v>
      </c>
      <c r="AC3035" t="s">
        <v>1891</v>
      </c>
      <c r="AD3035" s="8">
        <v>43577</v>
      </c>
      <c r="AE3035" s="84">
        <f>AD3035-X3035</f>
        <v>42</v>
      </c>
      <c r="AF3035" t="s">
        <v>176</v>
      </c>
      <c r="AG3035" t="s">
        <v>956</v>
      </c>
      <c r="AH3035" s="8">
        <v>43577</v>
      </c>
      <c r="AI3035">
        <v>8</v>
      </c>
      <c r="AJ3035">
        <v>1</v>
      </c>
      <c r="AK3035" s="53">
        <v>0.90972222222222221</v>
      </c>
      <c r="AL3035" s="8">
        <v>43581</v>
      </c>
      <c r="AM3035" s="53">
        <v>0.4548611111111111</v>
      </c>
      <c r="AN3035" t="s">
        <v>1892</v>
      </c>
      <c r="AV3035" s="8">
        <v>43581</v>
      </c>
      <c r="AW3035">
        <v>0</v>
      </c>
    </row>
    <row r="3036" spans="1:49" x14ac:dyDescent="0.25">
      <c r="A3036">
        <v>56</v>
      </c>
      <c r="C3036" t="s">
        <v>201</v>
      </c>
      <c r="G3036" s="1" t="s">
        <v>78</v>
      </c>
      <c r="I3036" s="1" t="s">
        <v>449</v>
      </c>
      <c r="J3036">
        <v>6</v>
      </c>
      <c r="K3036" s="1" t="s">
        <v>954</v>
      </c>
      <c r="W3036" s="1" t="s">
        <v>962</v>
      </c>
      <c r="AB3036" t="s">
        <v>84</v>
      </c>
      <c r="AC3036" t="s">
        <v>1584</v>
      </c>
    </row>
    <row r="3037" spans="1:49" x14ac:dyDescent="0.25">
      <c r="A3037">
        <v>57</v>
      </c>
      <c r="C3037" t="s">
        <v>201</v>
      </c>
      <c r="G3037" s="1" t="s">
        <v>78</v>
      </c>
      <c r="I3037" s="1" t="s">
        <v>449</v>
      </c>
      <c r="J3037">
        <v>6</v>
      </c>
      <c r="K3037" s="1" t="s">
        <v>954</v>
      </c>
      <c r="W3037" s="1" t="s">
        <v>962</v>
      </c>
      <c r="AB3037" t="s">
        <v>84</v>
      </c>
      <c r="AC3037" t="s">
        <v>1585</v>
      </c>
    </row>
    <row r="3038" spans="1:49" x14ac:dyDescent="0.25">
      <c r="A3038">
        <v>58</v>
      </c>
      <c r="C3038" t="s">
        <v>201</v>
      </c>
      <c r="G3038" s="1" t="s">
        <v>78</v>
      </c>
      <c r="I3038" s="1" t="s">
        <v>449</v>
      </c>
      <c r="J3038">
        <v>6</v>
      </c>
      <c r="K3038" s="1" t="s">
        <v>954</v>
      </c>
      <c r="W3038" s="1" t="s">
        <v>962</v>
      </c>
      <c r="AB3038" t="s">
        <v>84</v>
      </c>
      <c r="AC3038" t="s">
        <v>1586</v>
      </c>
    </row>
    <row r="3039" spans="1:49" x14ac:dyDescent="0.25">
      <c r="A3039">
        <v>59</v>
      </c>
      <c r="C3039" t="s">
        <v>201</v>
      </c>
      <c r="G3039" s="1" t="s">
        <v>78</v>
      </c>
      <c r="I3039" s="1" t="s">
        <v>449</v>
      </c>
      <c r="J3039">
        <v>6</v>
      </c>
      <c r="K3039" s="1" t="s">
        <v>954</v>
      </c>
      <c r="W3039" s="1" t="s">
        <v>962</v>
      </c>
      <c r="AB3039" t="s">
        <v>84</v>
      </c>
      <c r="AC3039" t="s">
        <v>1587</v>
      </c>
    </row>
    <row r="3040" spans="1:49" x14ac:dyDescent="0.25">
      <c r="A3040">
        <v>60</v>
      </c>
      <c r="C3040" t="s">
        <v>201</v>
      </c>
      <c r="G3040" s="1" t="s">
        <v>78</v>
      </c>
      <c r="I3040" s="1" t="s">
        <v>449</v>
      </c>
      <c r="J3040">
        <v>6</v>
      </c>
      <c r="K3040" s="1" t="s">
        <v>954</v>
      </c>
      <c r="W3040" s="1" t="s">
        <v>962</v>
      </c>
      <c r="AB3040" t="s">
        <v>84</v>
      </c>
      <c r="AC3040" t="s">
        <v>1588</v>
      </c>
    </row>
    <row r="3041" spans="1:49" x14ac:dyDescent="0.25">
      <c r="A3041">
        <v>61</v>
      </c>
      <c r="C3041" t="s">
        <v>201</v>
      </c>
      <c r="G3041" s="1" t="s">
        <v>78</v>
      </c>
      <c r="I3041" s="1" t="s">
        <v>449</v>
      </c>
      <c r="J3041">
        <v>6</v>
      </c>
      <c r="K3041" s="1" t="s">
        <v>954</v>
      </c>
      <c r="W3041" s="1" t="s">
        <v>962</v>
      </c>
      <c r="AB3041" t="s">
        <v>84</v>
      </c>
      <c r="AC3041" t="s">
        <v>1589</v>
      </c>
    </row>
    <row r="3042" spans="1:49" x14ac:dyDescent="0.25">
      <c r="A3042">
        <v>1</v>
      </c>
      <c r="C3042" t="s">
        <v>58</v>
      </c>
      <c r="G3042" s="1" t="s">
        <v>78</v>
      </c>
      <c r="I3042" s="1" t="s">
        <v>449</v>
      </c>
      <c r="J3042">
        <v>6</v>
      </c>
      <c r="K3042" s="1" t="s">
        <v>60</v>
      </c>
      <c r="W3042" s="1" t="s">
        <v>962</v>
      </c>
      <c r="AB3042" t="s">
        <v>85</v>
      </c>
      <c r="AC3042" t="str">
        <f t="shared" ref="AC3042:AC3052" si="64">"A3-6"&amp;AB3042&amp;"-"&amp;AF3042</f>
        <v>A3-6RT-D3</v>
      </c>
      <c r="AF3042" t="s">
        <v>155</v>
      </c>
    </row>
    <row r="3043" spans="1:49" x14ac:dyDescent="0.25">
      <c r="A3043">
        <v>2</v>
      </c>
      <c r="C3043" t="s">
        <v>58</v>
      </c>
      <c r="G3043" s="1" t="s">
        <v>78</v>
      </c>
      <c r="I3043" s="1" t="s">
        <v>449</v>
      </c>
      <c r="J3043">
        <v>6</v>
      </c>
      <c r="K3043" s="1" t="s">
        <v>60</v>
      </c>
      <c r="W3043" s="1" t="s">
        <v>962</v>
      </c>
      <c r="AB3043" t="s">
        <v>85</v>
      </c>
      <c r="AC3043" t="str">
        <f t="shared" si="64"/>
        <v>A3-6RT-A2</v>
      </c>
      <c r="AF3043" t="s">
        <v>120</v>
      </c>
    </row>
    <row r="3044" spans="1:49" x14ac:dyDescent="0.25">
      <c r="A3044">
        <v>3</v>
      </c>
      <c r="C3044" t="s">
        <v>58</v>
      </c>
      <c r="G3044" s="1" t="s">
        <v>78</v>
      </c>
      <c r="I3044" s="1" t="s">
        <v>449</v>
      </c>
      <c r="J3044">
        <v>6</v>
      </c>
      <c r="K3044" s="1" t="s">
        <v>60</v>
      </c>
      <c r="W3044" s="1" t="s">
        <v>962</v>
      </c>
      <c r="AB3044" t="s">
        <v>85</v>
      </c>
      <c r="AC3044" t="str">
        <f t="shared" si="64"/>
        <v>A3-6RT-B4</v>
      </c>
      <c r="AF3044" t="s">
        <v>124</v>
      </c>
    </row>
    <row r="3045" spans="1:49" x14ac:dyDescent="0.25">
      <c r="A3045">
        <v>4</v>
      </c>
      <c r="C3045" t="s">
        <v>58</v>
      </c>
      <c r="G3045" s="1" t="s">
        <v>78</v>
      </c>
      <c r="I3045" s="1" t="s">
        <v>449</v>
      </c>
      <c r="J3045">
        <v>6</v>
      </c>
      <c r="K3045" s="1" t="s">
        <v>60</v>
      </c>
      <c r="W3045" s="1" t="s">
        <v>962</v>
      </c>
      <c r="X3045" s="8">
        <v>43535</v>
      </c>
      <c r="AB3045" t="s">
        <v>86</v>
      </c>
      <c r="AC3045" t="str">
        <f t="shared" si="64"/>
        <v>A3-6SO-H12</v>
      </c>
      <c r="AD3045" s="8">
        <v>43594</v>
      </c>
      <c r="AE3045" s="84">
        <f>AD3045-X3045</f>
        <v>59</v>
      </c>
      <c r="AF3045" t="s">
        <v>153</v>
      </c>
      <c r="AG3045" t="s">
        <v>956</v>
      </c>
      <c r="AN3045" t="s">
        <v>1765</v>
      </c>
      <c r="AV3045" s="8">
        <v>43594</v>
      </c>
      <c r="AW3045">
        <v>1</v>
      </c>
    </row>
    <row r="3046" spans="1:49" x14ac:dyDescent="0.25">
      <c r="A3046">
        <v>5</v>
      </c>
      <c r="C3046" t="s">
        <v>58</v>
      </c>
      <c r="G3046" s="1" t="s">
        <v>78</v>
      </c>
      <c r="I3046" s="1" t="s">
        <v>449</v>
      </c>
      <c r="J3046">
        <v>6</v>
      </c>
      <c r="K3046" s="1" t="s">
        <v>60</v>
      </c>
      <c r="W3046" s="1" t="s">
        <v>962</v>
      </c>
      <c r="AB3046" t="s">
        <v>85</v>
      </c>
      <c r="AC3046" t="str">
        <f t="shared" si="64"/>
        <v>A3-6RT-E5</v>
      </c>
      <c r="AF3046" t="s">
        <v>305</v>
      </c>
    </row>
    <row r="3047" spans="1:49" x14ac:dyDescent="0.25">
      <c r="A3047">
        <v>6</v>
      </c>
      <c r="C3047" t="s">
        <v>58</v>
      </c>
      <c r="G3047" s="1" t="s">
        <v>78</v>
      </c>
      <c r="I3047" s="1" t="s">
        <v>449</v>
      </c>
      <c r="J3047">
        <v>6</v>
      </c>
      <c r="K3047" s="1" t="s">
        <v>60</v>
      </c>
      <c r="W3047" s="1" t="s">
        <v>962</v>
      </c>
      <c r="AB3047" t="s">
        <v>85</v>
      </c>
      <c r="AC3047" t="str">
        <f t="shared" si="64"/>
        <v>A3-6RT-C9</v>
      </c>
      <c r="AF3047" t="s">
        <v>176</v>
      </c>
    </row>
    <row r="3048" spans="1:49" x14ac:dyDescent="0.25">
      <c r="A3048">
        <v>7</v>
      </c>
      <c r="C3048" t="s">
        <v>58</v>
      </c>
      <c r="G3048" s="1" t="s">
        <v>78</v>
      </c>
      <c r="I3048" s="1" t="s">
        <v>449</v>
      </c>
      <c r="J3048">
        <v>6</v>
      </c>
      <c r="K3048" s="1" t="s">
        <v>60</v>
      </c>
      <c r="W3048" s="1" t="s">
        <v>962</v>
      </c>
      <c r="AB3048" t="s">
        <v>86</v>
      </c>
      <c r="AC3048" t="str">
        <f t="shared" si="64"/>
        <v>A3-6SO-E1</v>
      </c>
      <c r="AF3048" t="s">
        <v>137</v>
      </c>
    </row>
    <row r="3049" spans="1:49" x14ac:dyDescent="0.25">
      <c r="A3049">
        <v>8</v>
      </c>
      <c r="C3049" t="s">
        <v>58</v>
      </c>
      <c r="G3049" s="1" t="s">
        <v>78</v>
      </c>
      <c r="I3049" s="1" t="s">
        <v>449</v>
      </c>
      <c r="J3049">
        <v>6</v>
      </c>
      <c r="K3049" s="1" t="s">
        <v>60</v>
      </c>
      <c r="W3049" s="1" t="s">
        <v>962</v>
      </c>
      <c r="AB3049" t="s">
        <v>86</v>
      </c>
      <c r="AC3049" t="str">
        <f t="shared" si="64"/>
        <v>A3-6SO-E3</v>
      </c>
      <c r="AF3049" t="s">
        <v>179</v>
      </c>
    </row>
    <row r="3050" spans="1:49" x14ac:dyDescent="0.25">
      <c r="A3050">
        <v>9</v>
      </c>
      <c r="C3050" t="s">
        <v>58</v>
      </c>
      <c r="G3050" s="1" t="s">
        <v>78</v>
      </c>
      <c r="I3050" s="1" t="s">
        <v>449</v>
      </c>
      <c r="J3050">
        <v>6</v>
      </c>
      <c r="K3050" s="1" t="s">
        <v>60</v>
      </c>
      <c r="W3050" s="1" t="s">
        <v>962</v>
      </c>
      <c r="X3050" s="8">
        <v>43535</v>
      </c>
      <c r="AB3050" t="s">
        <v>86</v>
      </c>
      <c r="AC3050" t="str">
        <f t="shared" si="64"/>
        <v>A3-6SO-D3</v>
      </c>
      <c r="AD3050" s="8">
        <v>43598</v>
      </c>
      <c r="AE3050" s="84">
        <f>AD3050-X3050</f>
        <v>63</v>
      </c>
      <c r="AF3050" t="s">
        <v>155</v>
      </c>
      <c r="AG3050" t="s">
        <v>956</v>
      </c>
      <c r="AN3050" t="s">
        <v>1765</v>
      </c>
      <c r="AV3050" s="8">
        <v>43598</v>
      </c>
      <c r="AW3050">
        <v>1</v>
      </c>
    </row>
    <row r="3051" spans="1:49" x14ac:dyDescent="0.25">
      <c r="A3051">
        <v>10</v>
      </c>
      <c r="C3051" t="s">
        <v>58</v>
      </c>
      <c r="G3051" s="1" t="s">
        <v>78</v>
      </c>
      <c r="I3051" s="1" t="s">
        <v>449</v>
      </c>
      <c r="J3051">
        <v>6</v>
      </c>
      <c r="K3051" s="1" t="s">
        <v>60</v>
      </c>
      <c r="W3051" s="1" t="s">
        <v>962</v>
      </c>
      <c r="AB3051" t="s">
        <v>86</v>
      </c>
      <c r="AC3051" t="str">
        <f t="shared" si="64"/>
        <v>A3-6SO-C10</v>
      </c>
      <c r="AF3051" t="s">
        <v>126</v>
      </c>
    </row>
    <row r="3052" spans="1:49" x14ac:dyDescent="0.25">
      <c r="A3052">
        <v>11</v>
      </c>
      <c r="C3052" t="s">
        <v>58</v>
      </c>
      <c r="G3052" s="1" t="s">
        <v>78</v>
      </c>
      <c r="I3052" s="1" t="s">
        <v>449</v>
      </c>
      <c r="J3052">
        <v>6</v>
      </c>
      <c r="K3052" s="1" t="s">
        <v>60</v>
      </c>
      <c r="W3052" s="1" t="s">
        <v>962</v>
      </c>
      <c r="X3052" s="8">
        <v>43535</v>
      </c>
      <c r="AB3052" t="s">
        <v>86</v>
      </c>
      <c r="AC3052" t="str">
        <f t="shared" si="64"/>
        <v>A3-6SO-G1</v>
      </c>
      <c r="AD3052" s="8">
        <v>43607</v>
      </c>
      <c r="AE3052" s="84">
        <f>AD3052-X3052</f>
        <v>72</v>
      </c>
      <c r="AF3052" t="s">
        <v>290</v>
      </c>
      <c r="AG3052" t="s">
        <v>956</v>
      </c>
      <c r="AN3052" t="s">
        <v>1765</v>
      </c>
      <c r="AV3052" s="8">
        <v>43607</v>
      </c>
      <c r="AW3052">
        <v>1</v>
      </c>
    </row>
    <row r="3053" spans="1:49" x14ac:dyDescent="0.25">
      <c r="A3053">
        <v>51</v>
      </c>
      <c r="B3053" t="s">
        <v>89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7000</v>
      </c>
      <c r="S3053" s="74">
        <v>8.6470000000000002</v>
      </c>
      <c r="T3053" s="53">
        <v>0.91875000000000007</v>
      </c>
      <c r="U3053" s="18">
        <v>0.39163194444444444</v>
      </c>
      <c r="V3053" s="19">
        <v>5.456449E-2</v>
      </c>
      <c r="AB3053" t="s">
        <v>86</v>
      </c>
      <c r="AC3053" t="str">
        <f t="shared" ref="AC3053:AC3077" si="65">"h-2"&amp;AB3053&amp;"-"&amp;AF3053</f>
        <v>h-2SO-G8</v>
      </c>
      <c r="AF3053" t="s">
        <v>148</v>
      </c>
    </row>
    <row r="3054" spans="1:49" x14ac:dyDescent="0.25">
      <c r="A3054">
        <v>52</v>
      </c>
      <c r="B3054" t="s">
        <v>89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7000</v>
      </c>
      <c r="S3054" s="74">
        <v>4.7649999999999997</v>
      </c>
      <c r="U3054" s="18">
        <v>0.3929050925925926</v>
      </c>
      <c r="V3054">
        <v>0.4889366</v>
      </c>
      <c r="AB3054" t="s">
        <v>85</v>
      </c>
      <c r="AC3054" t="str">
        <f t="shared" si="65"/>
        <v>h-2RT-F3</v>
      </c>
      <c r="AF3054" t="s">
        <v>241</v>
      </c>
    </row>
    <row r="3055" spans="1:49" x14ac:dyDescent="0.25">
      <c r="A3055">
        <v>53</v>
      </c>
      <c r="B3055" t="s">
        <v>89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7000</v>
      </c>
      <c r="S3055" s="74">
        <v>10.15</v>
      </c>
      <c r="U3055" s="18">
        <v>0.39378472222222222</v>
      </c>
      <c r="V3055" s="19">
        <v>4.0258660000000002E-2</v>
      </c>
      <c r="X3055" s="8">
        <v>43531</v>
      </c>
      <c r="AB3055" t="s">
        <v>86</v>
      </c>
      <c r="AC3055" t="str">
        <f t="shared" si="65"/>
        <v>h-2SO-D11</v>
      </c>
      <c r="AD3055" s="8">
        <v>43609</v>
      </c>
      <c r="AE3055" s="84">
        <f>AD3055-X3055</f>
        <v>78</v>
      </c>
      <c r="AF3055" t="s">
        <v>128</v>
      </c>
      <c r="AG3055" t="s">
        <v>956</v>
      </c>
      <c r="AH3055" s="8">
        <v>43634</v>
      </c>
      <c r="AI3055">
        <v>27</v>
      </c>
      <c r="AJ3055">
        <v>1</v>
      </c>
      <c r="AK3055" s="53">
        <v>0.73611111111111116</v>
      </c>
    </row>
    <row r="3056" spans="1:49" x14ac:dyDescent="0.25">
      <c r="A3056">
        <v>54</v>
      </c>
      <c r="B3056" t="s">
        <v>89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7000</v>
      </c>
      <c r="S3056" s="74">
        <v>8.3420000000000005</v>
      </c>
      <c r="U3056" s="18">
        <v>0.3946412037037037</v>
      </c>
      <c r="V3056" s="19">
        <v>7.3224129999999998E-2</v>
      </c>
      <c r="X3056" s="8">
        <v>43531</v>
      </c>
      <c r="AB3056" t="s">
        <v>86</v>
      </c>
      <c r="AC3056" t="str">
        <f t="shared" si="65"/>
        <v>h-2SO-H7</v>
      </c>
      <c r="AD3056" s="8">
        <v>43615</v>
      </c>
      <c r="AE3056" s="84">
        <v>84</v>
      </c>
      <c r="AF3056" t="s">
        <v>286</v>
      </c>
      <c r="AG3056" t="s">
        <v>956</v>
      </c>
      <c r="AH3056" s="8">
        <v>43615</v>
      </c>
      <c r="AI3056">
        <v>31</v>
      </c>
      <c r="AJ3056">
        <v>2</v>
      </c>
      <c r="AK3056" s="53">
        <v>0.72569444444444453</v>
      </c>
      <c r="AL3056" s="8">
        <v>43626</v>
      </c>
      <c r="AM3056" s="53">
        <v>0.83333333333333337</v>
      </c>
      <c r="AO3056">
        <v>7</v>
      </c>
      <c r="AP3056">
        <v>12</v>
      </c>
      <c r="AQ3056" s="8">
        <v>43626</v>
      </c>
      <c r="AR3056" s="53">
        <v>0.83333333333333337</v>
      </c>
    </row>
    <row r="3057" spans="1:49" x14ac:dyDescent="0.25">
      <c r="A3057">
        <v>55</v>
      </c>
      <c r="B3057" t="s">
        <v>89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7000</v>
      </c>
      <c r="S3057" s="74">
        <v>7.5460000000000003</v>
      </c>
      <c r="U3057" s="18">
        <v>0.39570601851851855</v>
      </c>
      <c r="V3057" s="19">
        <v>3.7015409999999999E-2</v>
      </c>
      <c r="AB3057" t="s">
        <v>85</v>
      </c>
      <c r="AC3057" t="str">
        <f t="shared" si="65"/>
        <v>h-2RT-B6</v>
      </c>
      <c r="AF3057" t="s">
        <v>130</v>
      </c>
    </row>
    <row r="3058" spans="1:49" x14ac:dyDescent="0.25">
      <c r="A3058">
        <v>56</v>
      </c>
      <c r="B3058" t="s">
        <v>89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7000</v>
      </c>
      <c r="S3058" s="74">
        <v>6.726</v>
      </c>
      <c r="U3058" s="18">
        <v>0.39644675925925926</v>
      </c>
      <c r="V3058" s="19">
        <v>2.3569030000000001E-2</v>
      </c>
      <c r="AB3058" t="s">
        <v>85</v>
      </c>
      <c r="AC3058" t="str">
        <f t="shared" si="65"/>
        <v>h-2RT-D4</v>
      </c>
      <c r="AF3058" t="s">
        <v>236</v>
      </c>
    </row>
    <row r="3059" spans="1:49" x14ac:dyDescent="0.25">
      <c r="A3059">
        <v>57</v>
      </c>
      <c r="B3059" t="s">
        <v>89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7000</v>
      </c>
      <c r="S3059" s="74">
        <v>6.6760000000000002</v>
      </c>
      <c r="U3059" s="18">
        <v>0.39724537037037039</v>
      </c>
      <c r="V3059" s="19">
        <v>3.3018480000000003E-2</v>
      </c>
      <c r="X3059" s="8">
        <v>43531</v>
      </c>
      <c r="AB3059" t="s">
        <v>86</v>
      </c>
      <c r="AC3059" t="str">
        <f t="shared" si="65"/>
        <v>h-2SO-E3</v>
      </c>
      <c r="AD3059" s="8">
        <v>43619</v>
      </c>
      <c r="AE3059" s="84">
        <f>AD3059-X3059</f>
        <v>88</v>
      </c>
      <c r="AF3059" t="s">
        <v>179</v>
      </c>
      <c r="AG3059" t="s">
        <v>956</v>
      </c>
      <c r="AH3059" s="8">
        <v>43619</v>
      </c>
      <c r="AI3059">
        <v>2</v>
      </c>
      <c r="AJ3059">
        <v>1</v>
      </c>
      <c r="AK3059" s="53">
        <v>0.84027777777777779</v>
      </c>
      <c r="AL3059" s="8">
        <v>43630</v>
      </c>
      <c r="AM3059" s="53">
        <v>0.94791666666666663</v>
      </c>
      <c r="AO3059">
        <v>6</v>
      </c>
      <c r="AP3059">
        <v>3</v>
      </c>
      <c r="AQ3059" s="8">
        <v>43630</v>
      </c>
      <c r="AR3059" s="53">
        <v>0.94791666666666663</v>
      </c>
    </row>
    <row r="3060" spans="1:49" x14ac:dyDescent="0.25">
      <c r="A3060">
        <v>58</v>
      </c>
      <c r="B3060" t="s">
        <v>89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7000</v>
      </c>
      <c r="S3060" s="74">
        <v>2.637</v>
      </c>
      <c r="U3060" s="18">
        <v>0.39839120370370368</v>
      </c>
      <c r="V3060" s="19">
        <v>2.663834E-2</v>
      </c>
      <c r="AB3060" t="s">
        <v>86</v>
      </c>
      <c r="AC3060" t="str">
        <f t="shared" si="65"/>
        <v>h-2SO-F7</v>
      </c>
      <c r="AF3060" t="s">
        <v>171</v>
      </c>
    </row>
    <row r="3061" spans="1:49" x14ac:dyDescent="0.25">
      <c r="A3061">
        <v>59</v>
      </c>
      <c r="B3061" t="s">
        <v>89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7000</v>
      </c>
      <c r="S3061" s="74">
        <v>7.4669999999999996</v>
      </c>
      <c r="U3061" s="18">
        <v>0.39924768518518516</v>
      </c>
      <c r="V3061" s="19">
        <v>3.0948360000000001E-2</v>
      </c>
      <c r="AB3061" t="s">
        <v>85</v>
      </c>
      <c r="AC3061" t="str">
        <f t="shared" si="65"/>
        <v>h-2RT-G1</v>
      </c>
      <c r="AF3061" t="s">
        <v>290</v>
      </c>
    </row>
    <row r="3062" spans="1:49" x14ac:dyDescent="0.25">
      <c r="A3062">
        <v>60</v>
      </c>
      <c r="B3062" t="s">
        <v>89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7000</v>
      </c>
      <c r="S3062" s="74">
        <v>7.5880000000000001</v>
      </c>
      <c r="U3062" s="18">
        <v>0.39994212962962966</v>
      </c>
      <c r="V3062" s="19">
        <v>3.7632890000000002E-2</v>
      </c>
      <c r="X3062" s="8">
        <v>43531</v>
      </c>
      <c r="AB3062" t="s">
        <v>86</v>
      </c>
      <c r="AC3062" t="str">
        <f t="shared" si="65"/>
        <v>h-2SO-A6</v>
      </c>
      <c r="AD3062" s="8">
        <v>43609</v>
      </c>
      <c r="AE3062" s="84">
        <v>78</v>
      </c>
      <c r="AF3062" t="s">
        <v>244</v>
      </c>
      <c r="AG3062" t="s">
        <v>956</v>
      </c>
      <c r="AH3062" s="8">
        <v>43614</v>
      </c>
      <c r="AI3062">
        <v>18</v>
      </c>
      <c r="AJ3062">
        <v>2</v>
      </c>
      <c r="AK3062" s="53">
        <v>0.80902777777777779</v>
      </c>
      <c r="AL3062" s="8">
        <v>43622</v>
      </c>
      <c r="AM3062" s="53">
        <v>0.83333333333333337</v>
      </c>
      <c r="AO3062">
        <v>6</v>
      </c>
      <c r="AP3062">
        <v>15</v>
      </c>
      <c r="AQ3062" s="8">
        <v>43622</v>
      </c>
      <c r="AR3062" s="53">
        <v>0.83333333333333337</v>
      </c>
    </row>
    <row r="3063" spans="1:49" x14ac:dyDescent="0.25">
      <c r="A3063">
        <v>61</v>
      </c>
      <c r="B3063" t="s">
        <v>89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7000</v>
      </c>
      <c r="S3063" s="74">
        <v>7.3010000000000002</v>
      </c>
      <c r="U3063" s="18">
        <v>0.40067129629629633</v>
      </c>
      <c r="V3063" s="19">
        <v>2.607924E-2</v>
      </c>
      <c r="AB3063" t="s">
        <v>85</v>
      </c>
      <c r="AC3063" t="str">
        <f t="shared" si="65"/>
        <v>h-2RT-D7</v>
      </c>
      <c r="AF3063" t="s">
        <v>285</v>
      </c>
    </row>
    <row r="3064" spans="1:49" x14ac:dyDescent="0.25">
      <c r="A3064">
        <v>62</v>
      </c>
      <c r="B3064" t="s">
        <v>89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7000</v>
      </c>
      <c r="S3064" s="74">
        <v>2.82</v>
      </c>
      <c r="U3064" s="18">
        <v>0.40150462962962963</v>
      </c>
      <c r="V3064">
        <v>0.82164280000000001</v>
      </c>
      <c r="AB3064" t="s">
        <v>85</v>
      </c>
      <c r="AC3064" t="str">
        <f t="shared" si="65"/>
        <v>h-2RT-B11</v>
      </c>
      <c r="AD3064" s="8">
        <v>43387</v>
      </c>
      <c r="AE3064" s="84">
        <v>22</v>
      </c>
      <c r="AF3064" t="s">
        <v>129</v>
      </c>
      <c r="AG3064" t="s">
        <v>593</v>
      </c>
      <c r="AI3064">
        <v>14</v>
      </c>
      <c r="AJ3064">
        <v>6</v>
      </c>
      <c r="AK3064" s="53">
        <v>0.61111111111111105</v>
      </c>
      <c r="AL3064" s="8">
        <v>43394</v>
      </c>
      <c r="AM3064" s="53">
        <v>0.82638888888888884</v>
      </c>
      <c r="AO3064">
        <v>4</v>
      </c>
      <c r="AP3064">
        <v>4</v>
      </c>
      <c r="AQ3064" s="8">
        <v>43394</v>
      </c>
      <c r="AR3064" s="53">
        <v>0.82638888888888884</v>
      </c>
      <c r="AU3064" t="s">
        <v>1615</v>
      </c>
    </row>
    <row r="3065" spans="1:49" x14ac:dyDescent="0.25">
      <c r="A3065">
        <v>63</v>
      </c>
      <c r="B3065" t="s">
        <v>89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7000</v>
      </c>
      <c r="S3065" s="74">
        <v>6.8010000000000002</v>
      </c>
      <c r="U3065" s="18">
        <v>0.40256944444444448</v>
      </c>
      <c r="V3065" s="19">
        <v>4.8921190000000003E-2</v>
      </c>
      <c r="X3065" s="8">
        <v>43531</v>
      </c>
      <c r="AB3065" t="s">
        <v>86</v>
      </c>
      <c r="AC3065" t="str">
        <f t="shared" si="65"/>
        <v>h-2SO-B8</v>
      </c>
      <c r="AD3065" s="8">
        <v>43602</v>
      </c>
      <c r="AE3065" s="84">
        <v>71</v>
      </c>
      <c r="AF3065" t="s">
        <v>173</v>
      </c>
      <c r="AG3065" t="s">
        <v>956</v>
      </c>
      <c r="AH3065" s="8">
        <v>43602</v>
      </c>
      <c r="AI3065">
        <v>19</v>
      </c>
      <c r="AJ3065">
        <v>2</v>
      </c>
      <c r="AK3065" s="53">
        <v>0.80555555555555547</v>
      </c>
      <c r="AL3065" s="8">
        <v>43611</v>
      </c>
      <c r="AM3065" s="53">
        <v>0.84027777777777779</v>
      </c>
      <c r="AO3065">
        <v>5</v>
      </c>
      <c r="AP3065">
        <v>8</v>
      </c>
      <c r="AQ3065" s="8">
        <v>43611</v>
      </c>
      <c r="AR3065" s="53">
        <v>0.84027777777777779</v>
      </c>
    </row>
    <row r="3066" spans="1:49" x14ac:dyDescent="0.25">
      <c r="A3066">
        <v>64</v>
      </c>
      <c r="B3066" t="s">
        <v>89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7000</v>
      </c>
      <c r="S3066" s="74">
        <v>6.8579999999999997</v>
      </c>
      <c r="U3066" s="18">
        <v>0.40348379629629627</v>
      </c>
      <c r="V3066" s="19">
        <v>4.6561350000000001E-2</v>
      </c>
      <c r="X3066" s="8">
        <v>43531</v>
      </c>
      <c r="AB3066" t="s">
        <v>86</v>
      </c>
      <c r="AC3066" t="str">
        <f t="shared" si="65"/>
        <v>h-2SO-G12</v>
      </c>
      <c r="AD3066" s="8">
        <v>43611</v>
      </c>
      <c r="AE3066" s="84">
        <f>AD3066-X3066</f>
        <v>80</v>
      </c>
      <c r="AF3066" t="s">
        <v>147</v>
      </c>
      <c r="AG3066" t="s">
        <v>956</v>
      </c>
      <c r="AH3066" s="8">
        <v>43634</v>
      </c>
      <c r="AI3066">
        <v>2</v>
      </c>
      <c r="AJ3066">
        <v>1</v>
      </c>
      <c r="AK3066" s="53">
        <v>0.73611111111111116</v>
      </c>
    </row>
    <row r="3067" spans="1:49" x14ac:dyDescent="0.25">
      <c r="A3067">
        <v>65</v>
      </c>
      <c r="B3067" t="s">
        <v>89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7000</v>
      </c>
      <c r="S3067" s="74">
        <v>4.7850000000000001</v>
      </c>
      <c r="U3067" s="18">
        <v>0.4045023148148148</v>
      </c>
      <c r="V3067" s="19">
        <v>3.7390270000000003E-2</v>
      </c>
      <c r="AB3067" t="s">
        <v>85</v>
      </c>
      <c r="AC3067" t="str">
        <f t="shared" si="65"/>
        <v>h-2RT-A7</v>
      </c>
      <c r="AF3067" t="s">
        <v>164</v>
      </c>
    </row>
    <row r="3068" spans="1:49" x14ac:dyDescent="0.25">
      <c r="A3068">
        <v>66</v>
      </c>
      <c r="B3068" t="s">
        <v>89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7000</v>
      </c>
      <c r="S3068" s="74">
        <v>4.3220000000000001</v>
      </c>
      <c r="U3068" s="18">
        <v>0.40550925925925929</v>
      </c>
      <c r="V3068" s="19">
        <v>2.4632310000000001E-2</v>
      </c>
      <c r="AB3068" t="s">
        <v>86</v>
      </c>
      <c r="AC3068" t="str">
        <f t="shared" si="65"/>
        <v>h-2SO-A3</v>
      </c>
      <c r="AF3068" t="s">
        <v>245</v>
      </c>
    </row>
    <row r="3069" spans="1:49" x14ac:dyDescent="0.25">
      <c r="A3069">
        <v>67</v>
      </c>
      <c r="B3069" t="s">
        <v>89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7000</v>
      </c>
      <c r="S3069" s="74">
        <v>8.1443999999999992</v>
      </c>
      <c r="U3069" s="18">
        <v>0.40634259259259259</v>
      </c>
      <c r="V3069" s="19">
        <v>4.8401470000000002E-2</v>
      </c>
      <c r="X3069" s="8">
        <v>43531</v>
      </c>
      <c r="AB3069" t="s">
        <v>86</v>
      </c>
      <c r="AC3069" t="str">
        <f t="shared" si="65"/>
        <v>h-2SO-G5</v>
      </c>
      <c r="AD3069" s="8">
        <v>43597</v>
      </c>
      <c r="AE3069" s="84">
        <f>AD3069-X3069</f>
        <v>66</v>
      </c>
      <c r="AF3069" t="s">
        <v>337</v>
      </c>
      <c r="AG3069" t="s">
        <v>956</v>
      </c>
      <c r="AH3069" s="8">
        <v>43597</v>
      </c>
      <c r="AI3069">
        <v>20</v>
      </c>
      <c r="AJ3069">
        <v>1</v>
      </c>
      <c r="AK3069" s="53">
        <v>0.92361111111111116</v>
      </c>
      <c r="AL3069" s="8">
        <v>43605</v>
      </c>
      <c r="AM3069" s="53">
        <v>0.88541666666666663</v>
      </c>
      <c r="AV3069" s="8">
        <v>43605</v>
      </c>
      <c r="AW3069">
        <v>0</v>
      </c>
    </row>
    <row r="3070" spans="1:49" x14ac:dyDescent="0.25">
      <c r="A3070">
        <v>68</v>
      </c>
      <c r="B3070" t="s">
        <v>89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7000</v>
      </c>
      <c r="S3070" s="74">
        <v>3.6190000000000002</v>
      </c>
      <c r="U3070" s="18">
        <v>0.40711805555555558</v>
      </c>
      <c r="V3070" s="19">
        <v>2.9889860000000001E-2</v>
      </c>
      <c r="AB3070" t="s">
        <v>85</v>
      </c>
      <c r="AC3070" t="str">
        <f t="shared" si="65"/>
        <v>h-2RT-C2</v>
      </c>
      <c r="AF3070" t="s">
        <v>149</v>
      </c>
    </row>
    <row r="3071" spans="1:49" x14ac:dyDescent="0.25">
      <c r="A3071">
        <v>69</v>
      </c>
      <c r="B3071" t="s">
        <v>89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7000</v>
      </c>
      <c r="S3071" s="74">
        <v>7.952</v>
      </c>
      <c r="U3071" s="18">
        <v>0.40795138888888888</v>
      </c>
      <c r="V3071">
        <v>0.3707877</v>
      </c>
      <c r="AB3071" t="s">
        <v>86</v>
      </c>
      <c r="AC3071" t="str">
        <f t="shared" si="65"/>
        <v>h-2SO-A12</v>
      </c>
      <c r="AF3071" t="s">
        <v>284</v>
      </c>
    </row>
    <row r="3072" spans="1:49" x14ac:dyDescent="0.25">
      <c r="A3072">
        <v>70</v>
      </c>
      <c r="B3072" t="s">
        <v>89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7000</v>
      </c>
      <c r="S3072" s="74">
        <v>5.7869999999999999</v>
      </c>
      <c r="U3072" s="18">
        <v>0.4088310185185185</v>
      </c>
      <c r="V3072">
        <v>6.9159399999999996E-2</v>
      </c>
      <c r="AB3072" t="s">
        <v>85</v>
      </c>
      <c r="AC3072" t="str">
        <f t="shared" si="65"/>
        <v>h-2RT-H11</v>
      </c>
      <c r="AF3072" t="s">
        <v>141</v>
      </c>
    </row>
    <row r="3073" spans="1:49" x14ac:dyDescent="0.25">
      <c r="A3073">
        <v>71</v>
      </c>
      <c r="B3073" t="s">
        <v>89</v>
      </c>
      <c r="C3073" t="s">
        <v>201</v>
      </c>
      <c r="G3073" s="1" t="s">
        <v>78</v>
      </c>
      <c r="I3073" s="1" t="s">
        <v>193</v>
      </c>
      <c r="J3073">
        <v>2</v>
      </c>
      <c r="K3073" t="s">
        <v>954</v>
      </c>
      <c r="L3073">
        <v>7000</v>
      </c>
      <c r="S3073" s="74">
        <v>5.1719999999999997</v>
      </c>
      <c r="U3073" s="18">
        <v>0.40991898148148148</v>
      </c>
      <c r="V3073" s="19">
        <v>4.7655009999999998E-2</v>
      </c>
      <c r="AB3073" t="s">
        <v>85</v>
      </c>
      <c r="AC3073" t="str">
        <f t="shared" si="65"/>
        <v>h-2RT-E5</v>
      </c>
      <c r="AF3073" t="s">
        <v>305</v>
      </c>
    </row>
    <row r="3074" spans="1:49" x14ac:dyDescent="0.25">
      <c r="A3074">
        <v>72</v>
      </c>
      <c r="B3074" t="s">
        <v>89</v>
      </c>
      <c r="C3074" t="s">
        <v>201</v>
      </c>
      <c r="G3074" s="1" t="s">
        <v>78</v>
      </c>
      <c r="I3074" s="1" t="s">
        <v>193</v>
      </c>
      <c r="J3074">
        <v>2</v>
      </c>
      <c r="K3074" t="s">
        <v>954</v>
      </c>
      <c r="L3074">
        <v>7000</v>
      </c>
      <c r="S3074" s="74">
        <v>4.8739999999999997</v>
      </c>
      <c r="U3074" s="18">
        <v>0.41067129629629634</v>
      </c>
      <c r="V3074" s="19">
        <v>4.7017650000000001E-2</v>
      </c>
      <c r="X3074" s="8">
        <v>43531</v>
      </c>
      <c r="AB3074" t="s">
        <v>86</v>
      </c>
      <c r="AC3074" t="str">
        <f t="shared" si="65"/>
        <v>h-2SO-A4</v>
      </c>
      <c r="AD3074" s="8">
        <v>43635</v>
      </c>
      <c r="AE3074" s="84">
        <f>AD3074-X3074</f>
        <v>104</v>
      </c>
      <c r="AF3074" t="s">
        <v>252</v>
      </c>
      <c r="AG3074" t="s">
        <v>593</v>
      </c>
    </row>
    <row r="3075" spans="1:49" x14ac:dyDescent="0.25">
      <c r="A3075">
        <v>73</v>
      </c>
      <c r="B3075" t="s">
        <v>89</v>
      </c>
      <c r="C3075" t="s">
        <v>201</v>
      </c>
      <c r="G3075" s="1" t="s">
        <v>78</v>
      </c>
      <c r="I3075" s="1" t="s">
        <v>193</v>
      </c>
      <c r="J3075">
        <v>2</v>
      </c>
      <c r="K3075" t="s">
        <v>954</v>
      </c>
      <c r="L3075">
        <v>7000</v>
      </c>
      <c r="S3075" s="74">
        <v>4.2519999999999998</v>
      </c>
      <c r="U3075" s="18">
        <v>0.41165509259259259</v>
      </c>
      <c r="V3075" s="19">
        <v>8.7561879999999995E-2</v>
      </c>
      <c r="AB3075" t="s">
        <v>85</v>
      </c>
      <c r="AC3075" t="str">
        <f t="shared" si="65"/>
        <v>h-2RT-B2</v>
      </c>
      <c r="AF3075" t="s">
        <v>142</v>
      </c>
    </row>
    <row r="3076" spans="1:49" x14ac:dyDescent="0.25">
      <c r="A3076">
        <v>74</v>
      </c>
      <c r="B3076" t="s">
        <v>89</v>
      </c>
      <c r="C3076" t="s">
        <v>201</v>
      </c>
      <c r="G3076" s="1" t="s">
        <v>78</v>
      </c>
      <c r="I3076" s="1" t="s">
        <v>193</v>
      </c>
      <c r="J3076">
        <v>2</v>
      </c>
      <c r="K3076" t="s">
        <v>954</v>
      </c>
      <c r="L3076">
        <v>7000</v>
      </c>
      <c r="S3076" s="74">
        <v>4.3470000000000004</v>
      </c>
      <c r="U3076" s="18">
        <v>0.41282407407407407</v>
      </c>
      <c r="V3076" s="19">
        <v>2.9674269999999999E-2</v>
      </c>
      <c r="AB3076" t="s">
        <v>85</v>
      </c>
      <c r="AC3076" t="str">
        <f t="shared" si="65"/>
        <v>h-2RT-A5</v>
      </c>
      <c r="AF3076" t="s">
        <v>246</v>
      </c>
    </row>
    <row r="3077" spans="1:49" x14ac:dyDescent="0.25">
      <c r="A3077">
        <v>75</v>
      </c>
      <c r="B3077" t="s">
        <v>89</v>
      </c>
      <c r="C3077" t="s">
        <v>201</v>
      </c>
      <c r="G3077" s="1" t="s">
        <v>78</v>
      </c>
      <c r="I3077" s="1" t="s">
        <v>193</v>
      </c>
      <c r="J3077">
        <v>2</v>
      </c>
      <c r="K3077" t="s">
        <v>954</v>
      </c>
      <c r="L3077">
        <v>7000</v>
      </c>
      <c r="S3077" s="74">
        <v>7.952</v>
      </c>
      <c r="U3077" s="18">
        <v>0.41363425925925923</v>
      </c>
      <c r="V3077" s="19">
        <v>6.4537349999999993E-2</v>
      </c>
      <c r="AB3077" t="s">
        <v>85</v>
      </c>
      <c r="AC3077" t="str">
        <f t="shared" si="65"/>
        <v>h-2RT-C1</v>
      </c>
      <c r="AD3077" s="8">
        <v>43437</v>
      </c>
      <c r="AE3077" s="83">
        <f>AD3077-I3077</f>
        <v>72</v>
      </c>
      <c r="AF3077" t="s">
        <v>146</v>
      </c>
      <c r="AG3077" t="s">
        <v>956</v>
      </c>
      <c r="AH3077" s="8">
        <v>43437</v>
      </c>
      <c r="AI3077">
        <v>31</v>
      </c>
      <c r="AJ3077">
        <v>1</v>
      </c>
      <c r="AK3077" s="53">
        <v>0.61111111111111105</v>
      </c>
      <c r="AL3077" s="8">
        <v>43445</v>
      </c>
      <c r="AM3077" s="53">
        <v>0.84027777777777779</v>
      </c>
      <c r="AO3077">
        <v>3</v>
      </c>
      <c r="AP3077">
        <v>27</v>
      </c>
      <c r="AQ3077" s="8">
        <v>43445</v>
      </c>
      <c r="AR3077" s="53">
        <v>0.84027777777777779</v>
      </c>
      <c r="AS3077" s="8">
        <v>43551</v>
      </c>
      <c r="AT3077" s="53">
        <v>0.83333333333333337</v>
      </c>
      <c r="AU3077" t="s">
        <v>1840</v>
      </c>
      <c r="AV3077" s="8">
        <v>43551</v>
      </c>
      <c r="AW3077">
        <v>0</v>
      </c>
    </row>
    <row r="3078" spans="1:49" x14ac:dyDescent="0.25">
      <c r="A3078">
        <v>76</v>
      </c>
      <c r="B3078" t="s">
        <v>89</v>
      </c>
      <c r="C3078" t="s">
        <v>608</v>
      </c>
      <c r="G3078" s="1" t="s">
        <v>78</v>
      </c>
      <c r="I3078" s="1" t="s">
        <v>193</v>
      </c>
      <c r="J3078">
        <v>2</v>
      </c>
      <c r="K3078" t="s">
        <v>954</v>
      </c>
      <c r="L3078">
        <v>7000</v>
      </c>
      <c r="U3078" s="18">
        <v>0.4145138888888889</v>
      </c>
      <c r="V3078" s="19">
        <v>7.7890600000000004E-3</v>
      </c>
    </row>
    <row r="3079" spans="1:49" x14ac:dyDescent="0.25">
      <c r="A3079">
        <v>77</v>
      </c>
      <c r="B3079" t="s">
        <v>89</v>
      </c>
      <c r="C3079" t="s">
        <v>608</v>
      </c>
      <c r="G3079" s="1" t="s">
        <v>78</v>
      </c>
      <c r="I3079" s="1" t="s">
        <v>193</v>
      </c>
      <c r="J3079">
        <v>2</v>
      </c>
      <c r="K3079" t="s">
        <v>954</v>
      </c>
      <c r="L3079">
        <v>7000</v>
      </c>
      <c r="T3079" s="53">
        <v>0.92222222222222217</v>
      </c>
      <c r="U3079" s="18">
        <v>0.41594907407407411</v>
      </c>
      <c r="V3079" s="19">
        <v>5.6044909999999996E-3</v>
      </c>
    </row>
    <row r="3080" spans="1:49" x14ac:dyDescent="0.25">
      <c r="A3080">
        <v>51</v>
      </c>
      <c r="B3080" t="s">
        <v>230</v>
      </c>
      <c r="C3080" t="s">
        <v>201</v>
      </c>
      <c r="G3080" s="1" t="s">
        <v>78</v>
      </c>
      <c r="I3080" s="1" t="s">
        <v>193</v>
      </c>
      <c r="J3080">
        <v>2</v>
      </c>
      <c r="K3080" t="s">
        <v>954</v>
      </c>
      <c r="L3080">
        <v>6262</v>
      </c>
      <c r="S3080" s="74">
        <v>5.157</v>
      </c>
      <c r="T3080" s="53">
        <v>0.91527777777777775</v>
      </c>
      <c r="U3080" s="18">
        <v>0.39163194444444444</v>
      </c>
      <c r="V3080">
        <v>1.155432</v>
      </c>
      <c r="AB3080" t="s">
        <v>86</v>
      </c>
      <c r="AC3080" t="str">
        <f t="shared" ref="AC3080:AC3104" si="66">"h-2"&amp;AB3080&amp;"-"&amp;AF3080</f>
        <v>h-2SO-H6</v>
      </c>
      <c r="AF3080" t="s">
        <v>143</v>
      </c>
    </row>
    <row r="3081" spans="1:49" x14ac:dyDescent="0.25">
      <c r="A3081">
        <v>52</v>
      </c>
      <c r="B3081" t="s">
        <v>230</v>
      </c>
      <c r="C3081" t="s">
        <v>201</v>
      </c>
      <c r="G3081" s="1" t="s">
        <v>78</v>
      </c>
      <c r="I3081" s="1" t="s">
        <v>193</v>
      </c>
      <c r="J3081">
        <v>2</v>
      </c>
      <c r="K3081" t="s">
        <v>954</v>
      </c>
      <c r="L3081">
        <v>6262</v>
      </c>
      <c r="S3081" s="74">
        <v>7.4969999999999999</v>
      </c>
      <c r="U3081" s="18">
        <v>0.3929050925925926</v>
      </c>
      <c r="V3081" s="19">
        <v>5.676585E-2</v>
      </c>
      <c r="X3081" s="8">
        <v>43531</v>
      </c>
      <c r="AB3081" t="s">
        <v>86</v>
      </c>
      <c r="AC3081" t="str">
        <f t="shared" si="66"/>
        <v>h-2SO-E5</v>
      </c>
      <c r="AD3081" s="8">
        <v>43605</v>
      </c>
      <c r="AE3081" s="84">
        <v>74</v>
      </c>
      <c r="AF3081" t="s">
        <v>305</v>
      </c>
      <c r="AG3081" t="s">
        <v>956</v>
      </c>
      <c r="AH3081" s="8">
        <v>43605</v>
      </c>
      <c r="AI3081">
        <v>16</v>
      </c>
      <c r="AJ3081">
        <v>1</v>
      </c>
      <c r="AK3081" s="53">
        <v>0.97222222222222221</v>
      </c>
      <c r="AL3081" s="8">
        <v>43614</v>
      </c>
      <c r="AM3081" s="53">
        <v>0.83333333333333337</v>
      </c>
      <c r="AO3081">
        <v>5</v>
      </c>
      <c r="AP3081">
        <v>22</v>
      </c>
      <c r="AQ3081" s="8">
        <v>43614</v>
      </c>
      <c r="AR3081" s="53">
        <v>0.83333333333333337</v>
      </c>
    </row>
    <row r="3082" spans="1:49" x14ac:dyDescent="0.25">
      <c r="A3082">
        <v>53</v>
      </c>
      <c r="B3082" t="s">
        <v>230</v>
      </c>
      <c r="C3082" t="s">
        <v>201</v>
      </c>
      <c r="G3082" s="1" t="s">
        <v>78</v>
      </c>
      <c r="I3082" s="1" t="s">
        <v>193</v>
      </c>
      <c r="J3082">
        <v>2</v>
      </c>
      <c r="K3082" t="s">
        <v>954</v>
      </c>
      <c r="L3082">
        <v>6262</v>
      </c>
      <c r="S3082" s="74">
        <v>6.8860000000000001</v>
      </c>
      <c r="U3082" s="18">
        <v>0.39378472222222222</v>
      </c>
      <c r="V3082" s="19">
        <v>4.295641E-2</v>
      </c>
      <c r="X3082" s="8">
        <v>43531</v>
      </c>
      <c r="AB3082" t="s">
        <v>86</v>
      </c>
      <c r="AC3082" t="str">
        <f t="shared" si="66"/>
        <v>h-2SO-B1</v>
      </c>
      <c r="AD3082" s="8">
        <v>43606</v>
      </c>
      <c r="AE3082" s="84">
        <v>75</v>
      </c>
      <c r="AF3082" t="s">
        <v>169</v>
      </c>
      <c r="AG3082" t="s">
        <v>956</v>
      </c>
      <c r="AH3082" s="8">
        <v>43606</v>
      </c>
      <c r="AI3082">
        <v>2</v>
      </c>
      <c r="AJ3082">
        <v>2</v>
      </c>
      <c r="AK3082" s="53">
        <v>0.75347222222222221</v>
      </c>
      <c r="AL3082" s="8">
        <v>43613</v>
      </c>
      <c r="AM3082" s="53">
        <v>0.70486111111111116</v>
      </c>
      <c r="AV3082" s="8">
        <v>43613</v>
      </c>
      <c r="AW3082">
        <v>0</v>
      </c>
    </row>
    <row r="3083" spans="1:49" x14ac:dyDescent="0.25">
      <c r="A3083">
        <v>54</v>
      </c>
      <c r="B3083" t="s">
        <v>230</v>
      </c>
      <c r="C3083" t="s">
        <v>201</v>
      </c>
      <c r="G3083" s="1" t="s">
        <v>78</v>
      </c>
      <c r="I3083" s="1" t="s">
        <v>193</v>
      </c>
      <c r="J3083">
        <v>2</v>
      </c>
      <c r="K3083" t="s">
        <v>954</v>
      </c>
      <c r="L3083">
        <v>6262</v>
      </c>
      <c r="S3083" s="74">
        <v>7.9669999999999996</v>
      </c>
      <c r="U3083" s="18">
        <v>0.3946412037037037</v>
      </c>
      <c r="V3083">
        <v>0.62788889999999997</v>
      </c>
      <c r="AB3083" t="s">
        <v>85</v>
      </c>
      <c r="AC3083" t="str">
        <f t="shared" si="66"/>
        <v>h-2RT-G6</v>
      </c>
      <c r="AD3083" s="8">
        <v>43397</v>
      </c>
      <c r="AE3083" s="84">
        <v>32</v>
      </c>
      <c r="AF3083" t="s">
        <v>235</v>
      </c>
      <c r="AG3083" t="s">
        <v>956</v>
      </c>
      <c r="AH3083" s="8">
        <v>43397</v>
      </c>
      <c r="AI3083">
        <v>1</v>
      </c>
      <c r="AJ3083">
        <v>2</v>
      </c>
      <c r="AK3083" s="53">
        <v>0.59097222222222223</v>
      </c>
      <c r="AL3083" s="8">
        <v>43406</v>
      </c>
      <c r="AM3083" s="53">
        <v>0.83333333333333337</v>
      </c>
      <c r="AO3083">
        <v>6</v>
      </c>
      <c r="AP3083">
        <v>3</v>
      </c>
      <c r="AQ3083" s="8">
        <v>43405</v>
      </c>
      <c r="AR3083" s="53">
        <v>0.83333333333333337</v>
      </c>
      <c r="AS3083" s="8">
        <v>43483</v>
      </c>
      <c r="AT3083" s="53">
        <v>0.85416666666666663</v>
      </c>
      <c r="AV3083" s="8">
        <v>43483</v>
      </c>
      <c r="AW3083">
        <v>0</v>
      </c>
    </row>
    <row r="3084" spans="1:49" x14ac:dyDescent="0.25">
      <c r="A3084">
        <v>55</v>
      </c>
      <c r="B3084" t="s">
        <v>230</v>
      </c>
      <c r="C3084" t="s">
        <v>201</v>
      </c>
      <c r="G3084" s="1" t="s">
        <v>78</v>
      </c>
      <c r="I3084" s="1" t="s">
        <v>193</v>
      </c>
      <c r="J3084">
        <v>2</v>
      </c>
      <c r="K3084" t="s">
        <v>954</v>
      </c>
      <c r="L3084">
        <v>6262</v>
      </c>
      <c r="S3084" s="74">
        <v>7.0789999999999997</v>
      </c>
      <c r="U3084" s="18">
        <v>0.39570601851851855</v>
      </c>
      <c r="V3084" s="19">
        <v>4.7922630000000001E-2</v>
      </c>
      <c r="AB3084" t="s">
        <v>85</v>
      </c>
      <c r="AC3084" t="str">
        <f t="shared" si="66"/>
        <v>h-2RT-C10</v>
      </c>
      <c r="AD3084" s="8">
        <v>43431</v>
      </c>
      <c r="AE3084" s="83">
        <f>AD3084-I3084</f>
        <v>66</v>
      </c>
      <c r="AF3084" t="s">
        <v>126</v>
      </c>
      <c r="AG3084" t="s">
        <v>956</v>
      </c>
      <c r="AH3084" s="8">
        <v>43431</v>
      </c>
      <c r="AI3084">
        <v>8</v>
      </c>
      <c r="AJ3084">
        <v>1</v>
      </c>
      <c r="AK3084" s="53">
        <v>0.58333333333333337</v>
      </c>
      <c r="AL3084" s="8">
        <v>43439</v>
      </c>
      <c r="AM3084" s="53">
        <v>0.83333333333333337</v>
      </c>
      <c r="AO3084">
        <v>3</v>
      </c>
      <c r="AP3084">
        <v>7</v>
      </c>
      <c r="AQ3084" s="8">
        <v>43439</v>
      </c>
      <c r="AR3084" s="53">
        <v>0.83333333333333337</v>
      </c>
      <c r="AS3084" s="8">
        <v>43516</v>
      </c>
      <c r="AT3084" s="53">
        <v>0.83333333333333337</v>
      </c>
      <c r="AV3084" s="8">
        <v>43516</v>
      </c>
      <c r="AW3084">
        <v>0</v>
      </c>
    </row>
    <row r="3085" spans="1:49" x14ac:dyDescent="0.25">
      <c r="A3085">
        <v>56</v>
      </c>
      <c r="B3085" t="s">
        <v>230</v>
      </c>
      <c r="C3085" t="s">
        <v>201</v>
      </c>
      <c r="G3085" s="1" t="s">
        <v>78</v>
      </c>
      <c r="I3085" s="1" t="s">
        <v>193</v>
      </c>
      <c r="J3085">
        <v>2</v>
      </c>
      <c r="K3085" t="s">
        <v>954</v>
      </c>
      <c r="L3085">
        <v>6262</v>
      </c>
      <c r="S3085" s="74">
        <v>10.635999999999999</v>
      </c>
      <c r="U3085" s="18">
        <v>0.39644675925925926</v>
      </c>
      <c r="V3085">
        <v>7.6250399999999996E-2</v>
      </c>
      <c r="X3085" s="8">
        <v>43531</v>
      </c>
      <c r="AB3085" t="s">
        <v>86</v>
      </c>
      <c r="AC3085" t="str">
        <f t="shared" si="66"/>
        <v>h-2SO-F5</v>
      </c>
      <c r="AD3085" s="8">
        <v>43616</v>
      </c>
      <c r="AE3085" s="84">
        <v>85</v>
      </c>
      <c r="AF3085" t="s">
        <v>250</v>
      </c>
      <c r="AG3085" t="s">
        <v>956</v>
      </c>
      <c r="AH3085" s="8">
        <v>43616</v>
      </c>
      <c r="AI3085">
        <v>26</v>
      </c>
      <c r="AJ3085">
        <v>1</v>
      </c>
      <c r="AK3085" s="53">
        <v>0.78819444444444453</v>
      </c>
      <c r="AL3085" s="8">
        <v>43626</v>
      </c>
      <c r="AM3085" s="53">
        <v>0.83333333333333337</v>
      </c>
      <c r="AO3085">
        <v>5</v>
      </c>
      <c r="AP3085">
        <v>30</v>
      </c>
      <c r="AQ3085" s="8">
        <v>43626</v>
      </c>
      <c r="AR3085" s="53">
        <v>0.83333333333333337</v>
      </c>
    </row>
    <row r="3086" spans="1:49" x14ac:dyDescent="0.25">
      <c r="A3086">
        <v>57</v>
      </c>
      <c r="B3086" t="s">
        <v>230</v>
      </c>
      <c r="C3086" t="s">
        <v>201</v>
      </c>
      <c r="G3086" s="1" t="s">
        <v>78</v>
      </c>
      <c r="I3086" s="1" t="s">
        <v>193</v>
      </c>
      <c r="J3086">
        <v>2</v>
      </c>
      <c r="K3086" t="s">
        <v>954</v>
      </c>
      <c r="L3086">
        <v>6262</v>
      </c>
      <c r="S3086" s="74">
        <v>5.4119999999999999</v>
      </c>
      <c r="U3086" s="18">
        <v>0.39724537037037039</v>
      </c>
      <c r="V3086">
        <v>0.86123620000000001</v>
      </c>
      <c r="AB3086" t="s">
        <v>85</v>
      </c>
      <c r="AC3086" t="str">
        <f t="shared" si="66"/>
        <v>h-2RT-G5</v>
      </c>
      <c r="AD3086" s="8">
        <v>43393</v>
      </c>
      <c r="AE3086" s="84">
        <v>28</v>
      </c>
      <c r="AF3086" t="s">
        <v>337</v>
      </c>
      <c r="AG3086" t="s">
        <v>593</v>
      </c>
      <c r="AH3086" s="8">
        <v>43393</v>
      </c>
      <c r="AI3086">
        <v>10</v>
      </c>
      <c r="AJ3086">
        <v>6</v>
      </c>
      <c r="AK3086" s="53">
        <v>0.82638888888888884</v>
      </c>
      <c r="AL3086" s="8">
        <v>43400</v>
      </c>
      <c r="AM3086" s="53">
        <v>0</v>
      </c>
      <c r="AN3086" t="s">
        <v>1754</v>
      </c>
      <c r="AO3086">
        <v>6</v>
      </c>
      <c r="AP3086">
        <v>10</v>
      </c>
      <c r="AQ3086" s="8">
        <v>43400</v>
      </c>
      <c r="AR3086" s="53">
        <v>0</v>
      </c>
      <c r="AS3086" s="8">
        <v>43404</v>
      </c>
      <c r="AT3086" s="53">
        <v>0.83333333333333337</v>
      </c>
      <c r="AU3086" t="s">
        <v>1757</v>
      </c>
      <c r="AV3086" s="8">
        <v>43404</v>
      </c>
      <c r="AW3086">
        <v>1</v>
      </c>
    </row>
    <row r="3087" spans="1:49" x14ac:dyDescent="0.25">
      <c r="A3087">
        <v>58</v>
      </c>
      <c r="B3087" t="s">
        <v>230</v>
      </c>
      <c r="C3087" t="s">
        <v>201</v>
      </c>
      <c r="G3087" s="1" t="s">
        <v>78</v>
      </c>
      <c r="I3087" s="1" t="s">
        <v>193</v>
      </c>
      <c r="J3087">
        <v>2</v>
      </c>
      <c r="K3087" t="s">
        <v>954</v>
      </c>
      <c r="L3087">
        <v>6262</v>
      </c>
      <c r="S3087" s="74">
        <v>7.335</v>
      </c>
      <c r="U3087" s="18">
        <v>0.39839120370370368</v>
      </c>
      <c r="V3087" s="19">
        <v>5.9028669999999998E-2</v>
      </c>
      <c r="AB3087" t="s">
        <v>85</v>
      </c>
      <c r="AC3087" t="str">
        <f t="shared" si="66"/>
        <v>h-2RT-H9</v>
      </c>
      <c r="AF3087" t="s">
        <v>287</v>
      </c>
    </row>
    <row r="3088" spans="1:49" x14ac:dyDescent="0.25">
      <c r="A3088">
        <v>59</v>
      </c>
      <c r="B3088" t="s">
        <v>230</v>
      </c>
      <c r="C3088" t="s">
        <v>201</v>
      </c>
      <c r="G3088" s="1" t="s">
        <v>78</v>
      </c>
      <c r="I3088" s="1" t="s">
        <v>193</v>
      </c>
      <c r="J3088">
        <v>2</v>
      </c>
      <c r="K3088" t="s">
        <v>954</v>
      </c>
      <c r="L3088">
        <v>6262</v>
      </c>
      <c r="S3088" s="74">
        <v>5.01</v>
      </c>
      <c r="U3088" s="18">
        <v>0.39924768518518516</v>
      </c>
      <c r="V3088" s="19">
        <v>6.4661830000000003E-2</v>
      </c>
      <c r="AB3088" t="s">
        <v>86</v>
      </c>
      <c r="AC3088" t="str">
        <f t="shared" si="66"/>
        <v>h-2SO-E9</v>
      </c>
      <c r="AF3088" t="s">
        <v>167</v>
      </c>
    </row>
    <row r="3089" spans="1:49" x14ac:dyDescent="0.25">
      <c r="A3089">
        <v>60</v>
      </c>
      <c r="B3089" t="s">
        <v>230</v>
      </c>
      <c r="C3089" t="s">
        <v>201</v>
      </c>
      <c r="G3089" s="1" t="s">
        <v>78</v>
      </c>
      <c r="I3089" s="1" t="s">
        <v>193</v>
      </c>
      <c r="J3089">
        <v>2</v>
      </c>
      <c r="K3089" t="s">
        <v>954</v>
      </c>
      <c r="L3089">
        <v>6262</v>
      </c>
      <c r="S3089" s="74">
        <v>8.6750000000000007</v>
      </c>
      <c r="U3089" s="18">
        <v>0.39994212962962966</v>
      </c>
      <c r="V3089" s="19">
        <v>4.2749469999999998E-2</v>
      </c>
      <c r="X3089" s="8">
        <v>43531</v>
      </c>
      <c r="AB3089" t="s">
        <v>86</v>
      </c>
      <c r="AC3089" t="str">
        <f t="shared" si="66"/>
        <v>h-2SO-C6</v>
      </c>
      <c r="AD3089" s="8">
        <v>43602</v>
      </c>
      <c r="AE3089" s="84">
        <f>AD3089-X3089</f>
        <v>71</v>
      </c>
      <c r="AF3089" t="s">
        <v>168</v>
      </c>
      <c r="AG3089" t="s">
        <v>956</v>
      </c>
      <c r="AH3089" s="8">
        <v>43602</v>
      </c>
      <c r="AI3089">
        <v>20</v>
      </c>
      <c r="AJ3089">
        <v>2</v>
      </c>
      <c r="AK3089" s="53">
        <v>0.80555555555555547</v>
      </c>
      <c r="AL3089" s="8">
        <v>43611</v>
      </c>
      <c r="AM3089" s="53">
        <v>0.84027777777777779</v>
      </c>
      <c r="AO3089">
        <v>5</v>
      </c>
      <c r="AP3089">
        <v>11</v>
      </c>
      <c r="AQ3089" s="8">
        <v>43611</v>
      </c>
      <c r="AR3089" s="53">
        <v>0.84027777777777779</v>
      </c>
    </row>
    <row r="3090" spans="1:49" x14ac:dyDescent="0.25">
      <c r="A3090">
        <v>61</v>
      </c>
      <c r="B3090" t="s">
        <v>230</v>
      </c>
      <c r="C3090" t="s">
        <v>201</v>
      </c>
      <c r="G3090" s="1" t="s">
        <v>78</v>
      </c>
      <c r="I3090" s="1" t="s">
        <v>193</v>
      </c>
      <c r="J3090">
        <v>2</v>
      </c>
      <c r="K3090" t="s">
        <v>954</v>
      </c>
      <c r="L3090">
        <v>6262</v>
      </c>
      <c r="S3090" s="74">
        <v>3.7080000000000002</v>
      </c>
      <c r="U3090" s="18">
        <v>0.40067129629629633</v>
      </c>
      <c r="V3090">
        <v>5.7509699999999997E-2</v>
      </c>
      <c r="AB3090" t="s">
        <v>86</v>
      </c>
      <c r="AC3090" t="str">
        <f t="shared" si="66"/>
        <v>h-2SO-A1</v>
      </c>
      <c r="AF3090" t="s">
        <v>247</v>
      </c>
    </row>
    <row r="3091" spans="1:49" x14ac:dyDescent="0.25">
      <c r="A3091">
        <v>62</v>
      </c>
      <c r="B3091" t="s">
        <v>230</v>
      </c>
      <c r="C3091" t="s">
        <v>201</v>
      </c>
      <c r="G3091" s="1" t="s">
        <v>78</v>
      </c>
      <c r="I3091" s="1" t="s">
        <v>193</v>
      </c>
      <c r="J3091">
        <v>2</v>
      </c>
      <c r="K3091" t="s">
        <v>954</v>
      </c>
      <c r="L3091">
        <v>6262</v>
      </c>
      <c r="S3091" s="74">
        <v>10.93</v>
      </c>
      <c r="U3091" s="18">
        <v>0.40150462962962963</v>
      </c>
      <c r="V3091" s="19">
        <v>9.0676140000000002E-2</v>
      </c>
      <c r="AB3091" t="s">
        <v>85</v>
      </c>
      <c r="AC3091" t="str">
        <f t="shared" si="66"/>
        <v>h-2RT-A2</v>
      </c>
      <c r="AF3091" t="s">
        <v>120</v>
      </c>
    </row>
    <row r="3092" spans="1:49" x14ac:dyDescent="0.25">
      <c r="A3092">
        <v>63</v>
      </c>
      <c r="B3092" t="s">
        <v>230</v>
      </c>
      <c r="C3092" t="s">
        <v>201</v>
      </c>
      <c r="G3092" s="1" t="s">
        <v>78</v>
      </c>
      <c r="I3092" s="1" t="s">
        <v>193</v>
      </c>
      <c r="J3092">
        <v>2</v>
      </c>
      <c r="K3092" t="s">
        <v>954</v>
      </c>
      <c r="L3092">
        <v>6262</v>
      </c>
      <c r="S3092" s="74">
        <v>6.2290000000000001</v>
      </c>
      <c r="U3092" s="18">
        <v>0.40256944444444448</v>
      </c>
      <c r="V3092" s="19">
        <v>4.8241119999999998E-2</v>
      </c>
      <c r="AB3092" t="s">
        <v>85</v>
      </c>
      <c r="AC3092" t="str">
        <f t="shared" si="66"/>
        <v>h-2RT-B9</v>
      </c>
      <c r="AF3092" t="s">
        <v>125</v>
      </c>
    </row>
    <row r="3093" spans="1:49" x14ac:dyDescent="0.25">
      <c r="A3093">
        <v>64</v>
      </c>
      <c r="B3093" t="s">
        <v>230</v>
      </c>
      <c r="C3093" t="s">
        <v>201</v>
      </c>
      <c r="G3093" s="1" t="s">
        <v>78</v>
      </c>
      <c r="I3093" s="1" t="s">
        <v>193</v>
      </c>
      <c r="J3093">
        <v>2</v>
      </c>
      <c r="K3093" t="s">
        <v>954</v>
      </c>
      <c r="L3093">
        <v>6262</v>
      </c>
      <c r="S3093" s="74">
        <v>8.4220000000000006</v>
      </c>
      <c r="U3093" s="18">
        <v>0.40348379629629627</v>
      </c>
      <c r="V3093">
        <v>0.69258140000000001</v>
      </c>
      <c r="AB3093" t="s">
        <v>86</v>
      </c>
      <c r="AC3093" t="str">
        <f t="shared" si="66"/>
        <v>h-2SO-H10</v>
      </c>
      <c r="AF3093" s="76" t="s">
        <v>174</v>
      </c>
    </row>
    <row r="3094" spans="1:49" x14ac:dyDescent="0.25">
      <c r="A3094">
        <v>65</v>
      </c>
      <c r="B3094" t="s">
        <v>230</v>
      </c>
      <c r="C3094" t="s">
        <v>201</v>
      </c>
      <c r="G3094" s="1" t="s">
        <v>78</v>
      </c>
      <c r="I3094" s="1" t="s">
        <v>193</v>
      </c>
      <c r="J3094">
        <v>2</v>
      </c>
      <c r="K3094" t="s">
        <v>954</v>
      </c>
      <c r="L3094">
        <v>6262</v>
      </c>
      <c r="S3094" s="74">
        <v>6.5759999999999996</v>
      </c>
      <c r="U3094" s="18">
        <v>0.4045023148148148</v>
      </c>
      <c r="V3094" s="19">
        <v>4.813655E-2</v>
      </c>
      <c r="AB3094" t="s">
        <v>85</v>
      </c>
      <c r="AC3094" t="str">
        <f t="shared" si="66"/>
        <v>h-2RT-B12</v>
      </c>
      <c r="AF3094" t="s">
        <v>132</v>
      </c>
    </row>
    <row r="3095" spans="1:49" x14ac:dyDescent="0.25">
      <c r="A3095">
        <v>66</v>
      </c>
      <c r="B3095" t="s">
        <v>230</v>
      </c>
      <c r="C3095" t="s">
        <v>201</v>
      </c>
      <c r="G3095" s="1" t="s">
        <v>78</v>
      </c>
      <c r="I3095" s="1" t="s">
        <v>193</v>
      </c>
      <c r="J3095">
        <v>2</v>
      </c>
      <c r="K3095" t="s">
        <v>954</v>
      </c>
      <c r="L3095">
        <v>6262</v>
      </c>
      <c r="S3095" s="74">
        <v>9.3810000000000002</v>
      </c>
      <c r="U3095" s="18">
        <v>0.40550925925925929</v>
      </c>
      <c r="V3095" s="19">
        <v>4.6152949999999998E-2</v>
      </c>
      <c r="AB3095" t="s">
        <v>85</v>
      </c>
      <c r="AC3095" t="str">
        <f t="shared" si="66"/>
        <v>h-2RT-F7</v>
      </c>
      <c r="AF3095" t="s">
        <v>171</v>
      </c>
    </row>
    <row r="3096" spans="1:49" x14ac:dyDescent="0.25">
      <c r="A3096">
        <v>67</v>
      </c>
      <c r="B3096" t="s">
        <v>230</v>
      </c>
      <c r="C3096" t="s">
        <v>201</v>
      </c>
      <c r="G3096" s="1" t="s">
        <v>78</v>
      </c>
      <c r="I3096" s="1" t="s">
        <v>193</v>
      </c>
      <c r="J3096">
        <v>2</v>
      </c>
      <c r="K3096" t="s">
        <v>954</v>
      </c>
      <c r="L3096">
        <v>6262</v>
      </c>
      <c r="S3096" s="74">
        <v>7.0149999999999997</v>
      </c>
      <c r="U3096" s="18">
        <v>0.40634259259259259</v>
      </c>
      <c r="V3096" s="19">
        <v>4.684079E-2</v>
      </c>
      <c r="AB3096" t="s">
        <v>85</v>
      </c>
      <c r="AC3096" t="str">
        <f t="shared" si="66"/>
        <v>h-2RT-G8</v>
      </c>
      <c r="AF3096" t="s">
        <v>148</v>
      </c>
    </row>
    <row r="3097" spans="1:49" x14ac:dyDescent="0.25">
      <c r="A3097">
        <v>68</v>
      </c>
      <c r="B3097" t="s">
        <v>230</v>
      </c>
      <c r="C3097" t="s">
        <v>201</v>
      </c>
      <c r="G3097" s="1" t="s">
        <v>78</v>
      </c>
      <c r="I3097" s="1" t="s">
        <v>193</v>
      </c>
      <c r="J3097">
        <v>2</v>
      </c>
      <c r="K3097" t="s">
        <v>954</v>
      </c>
      <c r="L3097">
        <v>6262</v>
      </c>
      <c r="S3097" s="74">
        <v>7.3440000000000003</v>
      </c>
      <c r="U3097" s="18">
        <v>0.40711805555555558</v>
      </c>
      <c r="V3097" s="19">
        <v>4.7676940000000001E-2</v>
      </c>
      <c r="AB3097" t="s">
        <v>86</v>
      </c>
      <c r="AC3097" t="str">
        <f t="shared" si="66"/>
        <v>h-2SO-D9</v>
      </c>
      <c r="AF3097" t="s">
        <v>151</v>
      </c>
    </row>
    <row r="3098" spans="1:49" x14ac:dyDescent="0.25">
      <c r="A3098">
        <v>69</v>
      </c>
      <c r="B3098" t="s">
        <v>230</v>
      </c>
      <c r="C3098" t="s">
        <v>201</v>
      </c>
      <c r="G3098" s="1" t="s">
        <v>78</v>
      </c>
      <c r="I3098" s="1" t="s">
        <v>193</v>
      </c>
      <c r="J3098">
        <v>2</v>
      </c>
      <c r="K3098" t="s">
        <v>954</v>
      </c>
      <c r="L3098">
        <v>6262</v>
      </c>
      <c r="S3098" s="74">
        <v>5.76</v>
      </c>
      <c r="U3098" s="18">
        <v>0.40795138888888888</v>
      </c>
      <c r="V3098">
        <v>0.1819114</v>
      </c>
      <c r="AB3098" t="s">
        <v>85</v>
      </c>
      <c r="AC3098" t="str">
        <f t="shared" si="66"/>
        <v>h-2RT-G2</v>
      </c>
      <c r="AF3098" t="s">
        <v>127</v>
      </c>
    </row>
    <row r="3099" spans="1:49" x14ac:dyDescent="0.25">
      <c r="A3099">
        <v>70</v>
      </c>
      <c r="B3099" t="s">
        <v>230</v>
      </c>
      <c r="C3099" t="s">
        <v>201</v>
      </c>
      <c r="G3099" s="1" t="s">
        <v>78</v>
      </c>
      <c r="I3099" s="1" t="s">
        <v>193</v>
      </c>
      <c r="J3099">
        <v>2</v>
      </c>
      <c r="K3099" t="s">
        <v>954</v>
      </c>
      <c r="L3099">
        <v>6262</v>
      </c>
      <c r="S3099" s="74">
        <v>7.194</v>
      </c>
      <c r="U3099" s="18">
        <v>0.4088310185185185</v>
      </c>
      <c r="V3099">
        <v>1.1385620000000001</v>
      </c>
      <c r="AB3099" t="s">
        <v>85</v>
      </c>
      <c r="AC3099" t="str">
        <f t="shared" si="66"/>
        <v>h-2RT-E1</v>
      </c>
      <c r="AD3099" s="8">
        <v>43393</v>
      </c>
      <c r="AE3099" s="84">
        <v>28</v>
      </c>
      <c r="AF3099" t="s">
        <v>137</v>
      </c>
      <c r="AG3099" t="s">
        <v>593</v>
      </c>
      <c r="AL3099" s="8">
        <v>43400</v>
      </c>
      <c r="AM3099" s="53">
        <v>0</v>
      </c>
      <c r="AN3099" t="s">
        <v>1754</v>
      </c>
      <c r="AO3099">
        <v>6</v>
      </c>
      <c r="AP3099">
        <v>13</v>
      </c>
      <c r="AQ3099" s="8">
        <v>43400</v>
      </c>
      <c r="AR3099" s="53">
        <v>0</v>
      </c>
      <c r="AS3099" s="8">
        <v>43418</v>
      </c>
      <c r="AT3099" s="53">
        <v>0.84722222222222221</v>
      </c>
      <c r="AU3099" t="s">
        <v>1792</v>
      </c>
      <c r="AV3099" s="8">
        <v>43418</v>
      </c>
      <c r="AW3099">
        <v>1</v>
      </c>
    </row>
    <row r="3100" spans="1:49" x14ac:dyDescent="0.25">
      <c r="A3100">
        <v>71</v>
      </c>
      <c r="B3100" t="s">
        <v>230</v>
      </c>
      <c r="C3100" t="s">
        <v>201</v>
      </c>
      <c r="G3100" s="1" t="s">
        <v>78</v>
      </c>
      <c r="I3100" s="1" t="s">
        <v>193</v>
      </c>
      <c r="J3100">
        <v>2</v>
      </c>
      <c r="K3100" t="s">
        <v>954</v>
      </c>
      <c r="L3100">
        <v>6262</v>
      </c>
      <c r="S3100" s="74">
        <v>7.0910000000000002</v>
      </c>
      <c r="U3100" s="18">
        <v>0.40991898148148148</v>
      </c>
      <c r="V3100">
        <v>6.21728E-2</v>
      </c>
      <c r="AB3100" t="s">
        <v>85</v>
      </c>
      <c r="AC3100" t="str">
        <f t="shared" si="66"/>
        <v>h-2RT-A4</v>
      </c>
      <c r="AF3100" t="s">
        <v>252</v>
      </c>
    </row>
    <row r="3101" spans="1:49" x14ac:dyDescent="0.25">
      <c r="A3101">
        <v>72</v>
      </c>
      <c r="B3101" t="s">
        <v>230</v>
      </c>
      <c r="C3101" t="s">
        <v>201</v>
      </c>
      <c r="G3101" s="1" t="s">
        <v>78</v>
      </c>
      <c r="I3101" s="1" t="s">
        <v>193</v>
      </c>
      <c r="J3101">
        <v>2</v>
      </c>
      <c r="K3101" t="s">
        <v>954</v>
      </c>
      <c r="L3101">
        <v>6262</v>
      </c>
      <c r="S3101" s="74">
        <v>7.3369999999999997</v>
      </c>
      <c r="U3101" s="18">
        <v>0.41067129629629634</v>
      </c>
      <c r="V3101">
        <v>1.0035719999999999</v>
      </c>
      <c r="AB3101" t="s">
        <v>85</v>
      </c>
      <c r="AC3101" t="str">
        <f t="shared" si="66"/>
        <v>h-2RT-E6</v>
      </c>
      <c r="AD3101" s="8">
        <v>43393</v>
      </c>
      <c r="AE3101" s="84">
        <v>28</v>
      </c>
      <c r="AF3101" t="s">
        <v>156</v>
      </c>
      <c r="AG3101" t="s">
        <v>593</v>
      </c>
      <c r="AN3101" t="s">
        <v>969</v>
      </c>
      <c r="AV3101" s="8">
        <v>43393</v>
      </c>
      <c r="AW3101">
        <v>1</v>
      </c>
    </row>
    <row r="3102" spans="1:49" x14ac:dyDescent="0.25">
      <c r="A3102">
        <v>73</v>
      </c>
      <c r="B3102" t="s">
        <v>230</v>
      </c>
      <c r="C3102" t="s">
        <v>201</v>
      </c>
      <c r="G3102" s="1" t="s">
        <v>78</v>
      </c>
      <c r="I3102" s="1" t="s">
        <v>193</v>
      </c>
      <c r="J3102">
        <v>2</v>
      </c>
      <c r="K3102" t="s">
        <v>954</v>
      </c>
      <c r="L3102">
        <v>6262</v>
      </c>
      <c r="S3102" s="74">
        <v>2.3450000000000002</v>
      </c>
      <c r="U3102" s="18">
        <v>0.41165509259259259</v>
      </c>
      <c r="V3102">
        <v>1.621116</v>
      </c>
      <c r="AB3102" t="s">
        <v>86</v>
      </c>
      <c r="AC3102" t="str">
        <f t="shared" si="66"/>
        <v>h-2SO-G7</v>
      </c>
      <c r="AF3102" t="s">
        <v>136</v>
      </c>
    </row>
    <row r="3103" spans="1:49" x14ac:dyDescent="0.25">
      <c r="A3103">
        <v>74</v>
      </c>
      <c r="B3103" t="s">
        <v>230</v>
      </c>
      <c r="C3103" t="s">
        <v>201</v>
      </c>
      <c r="G3103" s="1" t="s">
        <v>78</v>
      </c>
      <c r="I3103" s="1" t="s">
        <v>193</v>
      </c>
      <c r="J3103">
        <v>2</v>
      </c>
      <c r="K3103" t="s">
        <v>954</v>
      </c>
      <c r="L3103">
        <v>6262</v>
      </c>
      <c r="S3103" s="74">
        <v>6.2990000000000004</v>
      </c>
      <c r="U3103" s="18">
        <v>0.41282407407407407</v>
      </c>
      <c r="V3103">
        <v>0.1087267</v>
      </c>
      <c r="AB3103" t="s">
        <v>85</v>
      </c>
      <c r="AC3103" t="str">
        <f t="shared" si="66"/>
        <v>h-2RT-C4</v>
      </c>
      <c r="AD3103" s="8">
        <v>43609</v>
      </c>
      <c r="AE3103" s="83">
        <f>AD3103-I3103</f>
        <v>244</v>
      </c>
      <c r="AF3103" t="s">
        <v>161</v>
      </c>
      <c r="AG3103" t="s">
        <v>593</v>
      </c>
      <c r="AH3103" s="8">
        <v>43609</v>
      </c>
      <c r="AI3103">
        <v>22</v>
      </c>
      <c r="AJ3103">
        <v>1</v>
      </c>
      <c r="AK3103" s="53">
        <v>0.86111111111111116</v>
      </c>
      <c r="AL3103" s="8">
        <v>43619</v>
      </c>
      <c r="AM3103" s="53">
        <v>0.84027777777777779</v>
      </c>
      <c r="AO3103">
        <v>5</v>
      </c>
      <c r="AP3103">
        <v>32</v>
      </c>
      <c r="AQ3103" s="8">
        <v>43619</v>
      </c>
      <c r="AR3103" s="53">
        <v>0.84027777777777779</v>
      </c>
    </row>
    <row r="3104" spans="1:49" x14ac:dyDescent="0.25">
      <c r="A3104">
        <v>75</v>
      </c>
      <c r="B3104" t="s">
        <v>230</v>
      </c>
      <c r="C3104" t="s">
        <v>201</v>
      </c>
      <c r="G3104" s="1" t="s">
        <v>78</v>
      </c>
      <c r="I3104" s="1" t="s">
        <v>193</v>
      </c>
      <c r="J3104">
        <v>2</v>
      </c>
      <c r="K3104" t="s">
        <v>954</v>
      </c>
      <c r="L3104">
        <v>6262</v>
      </c>
      <c r="S3104" s="74">
        <v>7.242</v>
      </c>
      <c r="U3104" s="18">
        <v>0.41363425925925923</v>
      </c>
      <c r="V3104" s="19">
        <v>3.4897280000000003E-2</v>
      </c>
      <c r="AB3104" t="s">
        <v>85</v>
      </c>
      <c r="AC3104" t="str">
        <f t="shared" si="66"/>
        <v>h-2RT-H1</v>
      </c>
      <c r="AF3104" t="s">
        <v>239</v>
      </c>
    </row>
    <row r="3105" spans="1:49" x14ac:dyDescent="0.25">
      <c r="A3105">
        <v>76</v>
      </c>
      <c r="B3105" t="s">
        <v>230</v>
      </c>
      <c r="C3105" t="s">
        <v>608</v>
      </c>
      <c r="G3105" s="1" t="s">
        <v>78</v>
      </c>
      <c r="I3105" s="1" t="s">
        <v>193</v>
      </c>
      <c r="J3105">
        <v>2</v>
      </c>
      <c r="K3105" t="s">
        <v>954</v>
      </c>
      <c r="L3105">
        <v>6262</v>
      </c>
      <c r="U3105" s="18">
        <v>0.4145138888888889</v>
      </c>
      <c r="V3105" s="19">
        <v>1.2496459999999999E-2</v>
      </c>
    </row>
    <row r="3106" spans="1:49" x14ac:dyDescent="0.25">
      <c r="A3106">
        <v>77</v>
      </c>
      <c r="B3106" t="s">
        <v>230</v>
      </c>
      <c r="C3106" t="s">
        <v>608</v>
      </c>
      <c r="G3106" s="1" t="s">
        <v>78</v>
      </c>
      <c r="I3106" s="1" t="s">
        <v>193</v>
      </c>
      <c r="J3106">
        <v>2</v>
      </c>
      <c r="K3106" t="s">
        <v>954</v>
      </c>
      <c r="L3106">
        <v>6262</v>
      </c>
      <c r="T3106" s="53">
        <v>0.91875000000000007</v>
      </c>
      <c r="U3106" s="18">
        <v>0.41594907407407411</v>
      </c>
      <c r="V3106">
        <v>1.16057E-2</v>
      </c>
    </row>
    <row r="3107" spans="1:49" x14ac:dyDescent="0.25">
      <c r="A3107">
        <v>51</v>
      </c>
      <c r="B3107" t="s">
        <v>293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6262</v>
      </c>
      <c r="Z3107" t="s">
        <v>1615</v>
      </c>
    </row>
    <row r="3108" spans="1:49" x14ac:dyDescent="0.25">
      <c r="A3108">
        <v>52</v>
      </c>
      <c r="B3108" t="s">
        <v>293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6262</v>
      </c>
      <c r="S3108" s="74">
        <v>3.47</v>
      </c>
      <c r="T3108" s="53">
        <v>0.46388888888888885</v>
      </c>
      <c r="U3108" s="18">
        <v>0.34377314814814813</v>
      </c>
      <c r="V3108" s="19">
        <v>6.8555210000000005E-2</v>
      </c>
      <c r="AB3108" t="s">
        <v>85</v>
      </c>
      <c r="AC3108" t="str">
        <f t="shared" ref="AC3108:AC3131" si="67">"h-3"&amp;AB3108&amp;"-"&amp;AF3108</f>
        <v>h-3RT-H2</v>
      </c>
      <c r="AF3108" t="s">
        <v>122</v>
      </c>
    </row>
    <row r="3109" spans="1:49" x14ac:dyDescent="0.25">
      <c r="A3109">
        <v>53</v>
      </c>
      <c r="B3109" t="s">
        <v>293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6262</v>
      </c>
      <c r="S3109" s="74">
        <v>3.6869999999999998</v>
      </c>
      <c r="U3109" s="18">
        <v>0.34461805555555558</v>
      </c>
      <c r="V3109">
        <v>1.648911</v>
      </c>
      <c r="AB3109" t="s">
        <v>85</v>
      </c>
      <c r="AC3109" t="str">
        <f t="shared" si="67"/>
        <v>h-3RT-D5</v>
      </c>
      <c r="AD3109" s="8">
        <v>43389</v>
      </c>
      <c r="AE3109" s="84">
        <v>23</v>
      </c>
      <c r="AF3109" t="s">
        <v>251</v>
      </c>
      <c r="AG3109" t="s">
        <v>593</v>
      </c>
      <c r="AI3109">
        <v>5</v>
      </c>
      <c r="AJ3109">
        <v>2</v>
      </c>
      <c r="AK3109" s="53">
        <v>0.53472222222222221</v>
      </c>
      <c r="AL3109" s="8">
        <v>43397</v>
      </c>
      <c r="AM3109" s="53">
        <v>0.42708333333333331</v>
      </c>
      <c r="AV3109" s="8">
        <v>43397</v>
      </c>
      <c r="AW3109">
        <v>0</v>
      </c>
    </row>
    <row r="3110" spans="1:49" x14ac:dyDescent="0.25">
      <c r="A3110">
        <v>54</v>
      </c>
      <c r="B3110" t="s">
        <v>293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6262</v>
      </c>
      <c r="S3110" s="74">
        <v>3.3839999999999999</v>
      </c>
      <c r="U3110" s="18">
        <v>0.34561342592592598</v>
      </c>
      <c r="V3110" s="19">
        <v>8.9593249999999999E-2</v>
      </c>
      <c r="AB3110" t="s">
        <v>86</v>
      </c>
      <c r="AC3110" t="str">
        <f t="shared" si="67"/>
        <v>h-3SO-D12</v>
      </c>
      <c r="AF3110" t="s">
        <v>162</v>
      </c>
    </row>
    <row r="3111" spans="1:49" x14ac:dyDescent="0.25">
      <c r="A3111">
        <v>55</v>
      </c>
      <c r="B3111" t="s">
        <v>293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6262</v>
      </c>
      <c r="S3111" s="74">
        <v>3.4060000000000001</v>
      </c>
      <c r="U3111" s="18">
        <v>0.34640046296296295</v>
      </c>
      <c r="V3111">
        <v>1.4107419999999999</v>
      </c>
      <c r="AB3111" t="s">
        <v>86</v>
      </c>
      <c r="AC3111" t="str">
        <f t="shared" si="67"/>
        <v>h-3SO-F1</v>
      </c>
      <c r="AF3111" t="s">
        <v>157</v>
      </c>
    </row>
    <row r="3112" spans="1:49" x14ac:dyDescent="0.25">
      <c r="A3112">
        <v>56</v>
      </c>
      <c r="B3112" t="s">
        <v>293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6262</v>
      </c>
      <c r="S3112" s="74">
        <v>2.3450000000000002</v>
      </c>
      <c r="U3112" s="18">
        <v>0.34741898148148148</v>
      </c>
      <c r="V3112" s="19">
        <v>8.2403859999999995E-2</v>
      </c>
      <c r="W3112" s="1" t="s">
        <v>1916</v>
      </c>
      <c r="AB3112" t="s">
        <v>86</v>
      </c>
      <c r="AC3112" t="str">
        <f t="shared" si="67"/>
        <v>h-3SO-B3</v>
      </c>
      <c r="AD3112" s="8">
        <v>43586</v>
      </c>
      <c r="AE3112" s="83">
        <f>AD3112-W3112</f>
        <v>54</v>
      </c>
      <c r="AF3112" t="s">
        <v>242</v>
      </c>
      <c r="AG3112" t="s">
        <v>956</v>
      </c>
      <c r="AH3112" s="8">
        <v>43586</v>
      </c>
      <c r="AI3112">
        <v>13</v>
      </c>
      <c r="AJ3112">
        <v>1</v>
      </c>
      <c r="AK3112" s="53">
        <v>0.54513888888888895</v>
      </c>
      <c r="AL3112" s="8">
        <v>43594</v>
      </c>
      <c r="AM3112" s="53">
        <v>0.8125</v>
      </c>
      <c r="AN3112" t="s">
        <v>1912</v>
      </c>
      <c r="AO3112">
        <v>5</v>
      </c>
      <c r="AP3112">
        <v>14</v>
      </c>
      <c r="AQ3112" s="8">
        <v>43594</v>
      </c>
      <c r="AR3112" s="53">
        <v>0.83333333333333337</v>
      </c>
      <c r="AS3112" s="8">
        <v>43622</v>
      </c>
      <c r="AT3112" s="53">
        <v>0.83333333333333337</v>
      </c>
      <c r="AU3112" t="s">
        <v>1765</v>
      </c>
      <c r="AV3112" s="8">
        <v>43622</v>
      </c>
      <c r="AW3112">
        <v>1</v>
      </c>
    </row>
    <row r="3113" spans="1:49" x14ac:dyDescent="0.25">
      <c r="A3113">
        <v>57</v>
      </c>
      <c r="B3113" t="s">
        <v>293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6262</v>
      </c>
      <c r="S3113" s="74">
        <v>6.2169999999999996</v>
      </c>
      <c r="U3113" s="18">
        <v>0.34825231481481483</v>
      </c>
      <c r="V3113" s="19">
        <v>8.0746730000000003E-2</v>
      </c>
      <c r="W3113" s="1" t="s">
        <v>1916</v>
      </c>
      <c r="AB3113" t="s">
        <v>86</v>
      </c>
      <c r="AC3113" t="str">
        <f t="shared" si="67"/>
        <v>h-3SO-G3</v>
      </c>
      <c r="AD3113" s="8">
        <v>43611</v>
      </c>
      <c r="AE3113" s="84">
        <v>79</v>
      </c>
      <c r="AF3113" t="s">
        <v>139</v>
      </c>
      <c r="AG3113" t="s">
        <v>956</v>
      </c>
      <c r="AH3113" s="8">
        <v>43634</v>
      </c>
      <c r="AI3113">
        <v>7</v>
      </c>
      <c r="AJ3113">
        <v>1</v>
      </c>
      <c r="AK3113" s="53">
        <v>0.73611111111111116</v>
      </c>
    </row>
    <row r="3114" spans="1:49" x14ac:dyDescent="0.25">
      <c r="A3114">
        <v>58</v>
      </c>
      <c r="B3114" t="s">
        <v>293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6262</v>
      </c>
      <c r="S3114" s="74">
        <v>3.758</v>
      </c>
      <c r="U3114" s="18">
        <v>0.34901620370370368</v>
      </c>
      <c r="V3114" s="19">
        <v>7.3825749999999996E-2</v>
      </c>
      <c r="W3114" s="1" t="s">
        <v>1916</v>
      </c>
      <c r="AB3114" t="s">
        <v>86</v>
      </c>
      <c r="AC3114" t="str">
        <f t="shared" si="67"/>
        <v>h-3SO-G8</v>
      </c>
      <c r="AD3114" s="8">
        <v>43622</v>
      </c>
      <c r="AE3114" s="84">
        <v>90</v>
      </c>
      <c r="AF3114" t="s">
        <v>148</v>
      </c>
      <c r="AG3114" t="s">
        <v>593</v>
      </c>
      <c r="AH3114" s="8">
        <v>43622</v>
      </c>
      <c r="AI3114">
        <v>8</v>
      </c>
      <c r="AJ3114">
        <v>2</v>
      </c>
      <c r="AK3114" s="53">
        <v>0.82847222222222217</v>
      </c>
      <c r="AL3114" s="8">
        <v>43630</v>
      </c>
      <c r="AM3114" s="53">
        <v>0.94791666666666663</v>
      </c>
      <c r="AO3114">
        <v>3</v>
      </c>
      <c r="AP3114">
        <v>18</v>
      </c>
      <c r="AQ3114" s="8">
        <v>43630</v>
      </c>
      <c r="AR3114" s="53">
        <v>0.94791666666666663</v>
      </c>
    </row>
    <row r="3115" spans="1:49" x14ac:dyDescent="0.25">
      <c r="A3115">
        <v>59</v>
      </c>
      <c r="B3115" t="s">
        <v>293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6262</v>
      </c>
      <c r="S3115" s="74">
        <v>4.681</v>
      </c>
      <c r="U3115" s="18">
        <v>0.34995370370370371</v>
      </c>
      <c r="V3115">
        <v>5.7314200000000003E-2</v>
      </c>
      <c r="W3115" s="1" t="s">
        <v>1916</v>
      </c>
      <c r="AB3115" t="s">
        <v>86</v>
      </c>
      <c r="AC3115" t="str">
        <f t="shared" si="67"/>
        <v>h-3SO-A6</v>
      </c>
      <c r="AD3115" s="8">
        <v>43597</v>
      </c>
      <c r="AE3115" s="83">
        <f>AD3115-W3115</f>
        <v>65</v>
      </c>
      <c r="AF3115" t="s">
        <v>244</v>
      </c>
      <c r="AG3115" t="s">
        <v>956</v>
      </c>
      <c r="AH3115" s="8">
        <v>43597</v>
      </c>
      <c r="AI3115">
        <v>27</v>
      </c>
      <c r="AJ3115">
        <v>1</v>
      </c>
      <c r="AK3115" s="53">
        <v>0.92361111111111116</v>
      </c>
      <c r="AL3115" s="8">
        <v>43605</v>
      </c>
      <c r="AM3115" s="53">
        <v>0.88541666666666663</v>
      </c>
      <c r="AO3115">
        <v>3</v>
      </c>
      <c r="AP3115">
        <v>12</v>
      </c>
      <c r="AQ3115" s="8">
        <v>43605</v>
      </c>
      <c r="AR3115" s="53">
        <v>0.88541666666666663</v>
      </c>
    </row>
    <row r="3116" spans="1:49" x14ac:dyDescent="0.25">
      <c r="A3116">
        <v>60</v>
      </c>
      <c r="B3116" t="s">
        <v>293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6262</v>
      </c>
      <c r="S3116" s="74">
        <v>5.6269999999999998</v>
      </c>
      <c r="U3116" s="18">
        <v>0.35084490740740737</v>
      </c>
      <c r="V3116">
        <v>0.1105524</v>
      </c>
      <c r="AB3116" t="s">
        <v>85</v>
      </c>
      <c r="AC3116" t="str">
        <f t="shared" si="67"/>
        <v>h-3RT-C12</v>
      </c>
      <c r="AF3116" t="s">
        <v>303</v>
      </c>
    </row>
    <row r="3117" spans="1:49" x14ac:dyDescent="0.25">
      <c r="A3117">
        <v>61</v>
      </c>
      <c r="B3117" t="s">
        <v>293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6262</v>
      </c>
      <c r="S3117" s="74">
        <v>3.2330000000000001</v>
      </c>
      <c r="U3117" s="18">
        <v>0.35163194444444446</v>
      </c>
      <c r="V3117" s="19">
        <v>4.6500809999999997E-2</v>
      </c>
      <c r="W3117" s="1" t="s">
        <v>1916</v>
      </c>
      <c r="AB3117" t="s">
        <v>86</v>
      </c>
      <c r="AC3117" t="str">
        <f t="shared" si="67"/>
        <v>h-3SO-C10</v>
      </c>
      <c r="AD3117" s="8">
        <v>43617</v>
      </c>
      <c r="AE3117" s="84">
        <v>85</v>
      </c>
      <c r="AF3117" t="s">
        <v>126</v>
      </c>
      <c r="AG3117" t="s">
        <v>956</v>
      </c>
      <c r="AN3117" t="s">
        <v>1701</v>
      </c>
      <c r="AV3117" s="8">
        <v>43617</v>
      </c>
      <c r="AW3117">
        <v>0</v>
      </c>
    </row>
    <row r="3118" spans="1:49" x14ac:dyDescent="0.25">
      <c r="A3118">
        <v>62</v>
      </c>
      <c r="B3118" t="s">
        <v>293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6262</v>
      </c>
      <c r="S3118" s="74">
        <v>5.8150000000000004</v>
      </c>
      <c r="U3118" s="18">
        <v>0.35238425925925926</v>
      </c>
      <c r="V3118" s="19">
        <v>7.232015E-2</v>
      </c>
      <c r="AB3118" t="s">
        <v>85</v>
      </c>
      <c r="AC3118" t="str">
        <f t="shared" si="67"/>
        <v>h-3RT-E1</v>
      </c>
      <c r="AF3118" t="s">
        <v>137</v>
      </c>
    </row>
    <row r="3119" spans="1:49" x14ac:dyDescent="0.25">
      <c r="A3119">
        <v>63</v>
      </c>
      <c r="B3119" t="s">
        <v>293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6262</v>
      </c>
      <c r="S3119" s="74">
        <v>7.8920000000000003</v>
      </c>
      <c r="U3119" s="18">
        <v>0.35315972222222225</v>
      </c>
      <c r="V3119">
        <v>0.104925</v>
      </c>
      <c r="AB3119" t="s">
        <v>85</v>
      </c>
      <c r="AC3119" t="str">
        <f t="shared" si="67"/>
        <v>h-3RT-C11</v>
      </c>
      <c r="AF3119" t="s">
        <v>144</v>
      </c>
    </row>
    <row r="3120" spans="1:49" x14ac:dyDescent="0.25">
      <c r="A3120">
        <v>64</v>
      </c>
      <c r="B3120" t="s">
        <v>293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6262</v>
      </c>
      <c r="S3120" s="74">
        <v>4.468</v>
      </c>
      <c r="U3120" s="18">
        <v>0.35396990740740741</v>
      </c>
      <c r="V3120" s="19">
        <v>8.3513870000000004E-2</v>
      </c>
      <c r="AB3120" t="s">
        <v>85</v>
      </c>
      <c r="AC3120" t="str">
        <f t="shared" si="67"/>
        <v>h-3RT-B7</v>
      </c>
      <c r="AF3120" t="s">
        <v>177</v>
      </c>
    </row>
    <row r="3121" spans="1:49" x14ac:dyDescent="0.25">
      <c r="A3121">
        <v>65</v>
      </c>
      <c r="B3121" t="s">
        <v>293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6262</v>
      </c>
      <c r="S3121" s="74">
        <v>9.6120000000000001</v>
      </c>
      <c r="U3121" s="18">
        <v>0.35478009259259258</v>
      </c>
      <c r="V3121">
        <v>1.254421</v>
      </c>
      <c r="AB3121" t="s">
        <v>86</v>
      </c>
      <c r="AC3121" t="str">
        <f t="shared" si="67"/>
        <v>h-3SO-D11</v>
      </c>
      <c r="AF3121" t="s">
        <v>128</v>
      </c>
    </row>
    <row r="3122" spans="1:49" x14ac:dyDescent="0.25">
      <c r="A3122">
        <v>66</v>
      </c>
      <c r="B3122" t="s">
        <v>293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6262</v>
      </c>
      <c r="S3122" s="74">
        <v>4.9969999999999999</v>
      </c>
      <c r="U3122" s="18">
        <v>0.35571759259259261</v>
      </c>
      <c r="V3122">
        <v>1.731427</v>
      </c>
      <c r="AB3122" t="s">
        <v>85</v>
      </c>
      <c r="AC3122" t="str">
        <f t="shared" si="67"/>
        <v>h-3RT-G5</v>
      </c>
      <c r="AF3122" t="s">
        <v>337</v>
      </c>
    </row>
    <row r="3123" spans="1:49" x14ac:dyDescent="0.25">
      <c r="A3123">
        <v>67</v>
      </c>
      <c r="B3123" t="s">
        <v>293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6262</v>
      </c>
      <c r="S3123" s="74">
        <v>5.8689999999999998</v>
      </c>
      <c r="U3123" s="18">
        <v>0.35674768518518518</v>
      </c>
      <c r="V3123">
        <v>6.3040700000000005E-2</v>
      </c>
      <c r="W3123" s="1" t="s">
        <v>1916</v>
      </c>
      <c r="AB3123" t="s">
        <v>86</v>
      </c>
      <c r="AC3123" t="str">
        <f t="shared" si="67"/>
        <v>h-3SO-G9</v>
      </c>
      <c r="AD3123" s="8">
        <v>43611</v>
      </c>
      <c r="AE3123" s="84">
        <v>79</v>
      </c>
      <c r="AF3123" t="s">
        <v>159</v>
      </c>
      <c r="AG3123" t="s">
        <v>956</v>
      </c>
      <c r="AH3123" s="8">
        <v>43611</v>
      </c>
      <c r="AI3123">
        <v>16</v>
      </c>
      <c r="AJ3123">
        <v>2</v>
      </c>
      <c r="AK3123" s="53">
        <v>0.94791666666666663</v>
      </c>
      <c r="AL3123" s="8">
        <v>43613</v>
      </c>
      <c r="AM3123" s="53">
        <v>0.70486111111111116</v>
      </c>
      <c r="AV3123" s="8">
        <v>43613</v>
      </c>
      <c r="AW3123">
        <v>0</v>
      </c>
    </row>
    <row r="3124" spans="1:49" x14ac:dyDescent="0.25">
      <c r="A3124">
        <v>68</v>
      </c>
      <c r="B3124" t="s">
        <v>293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6262</v>
      </c>
      <c r="S3124" s="74">
        <v>5.133</v>
      </c>
      <c r="U3124" s="18">
        <v>0.35753472222222221</v>
      </c>
      <c r="V3124" s="19">
        <v>7.2921860000000005E-2</v>
      </c>
      <c r="W3124" s="1" t="s">
        <v>1916</v>
      </c>
      <c r="AB3124" t="s">
        <v>86</v>
      </c>
      <c r="AC3124" t="str">
        <f t="shared" si="67"/>
        <v>h-3SO-F2</v>
      </c>
      <c r="AD3124" s="8">
        <v>43599</v>
      </c>
      <c r="AE3124" s="83">
        <f>AD3124-W3124</f>
        <v>67</v>
      </c>
      <c r="AF3124" t="s">
        <v>370</v>
      </c>
      <c r="AG3124" t="s">
        <v>956</v>
      </c>
      <c r="AH3124" s="8">
        <v>43599</v>
      </c>
      <c r="AI3124">
        <v>16</v>
      </c>
      <c r="AJ3124">
        <v>1</v>
      </c>
      <c r="AK3124" s="53">
        <v>0.74305555555555547</v>
      </c>
      <c r="AL3124" s="8">
        <v>43605</v>
      </c>
      <c r="AM3124" s="53">
        <v>0.82291666666666663</v>
      </c>
      <c r="AV3124" s="8">
        <v>43605</v>
      </c>
      <c r="AW3124">
        <v>0</v>
      </c>
    </row>
    <row r="3125" spans="1:49" x14ac:dyDescent="0.25">
      <c r="A3125">
        <v>69</v>
      </c>
      <c r="B3125" t="s">
        <v>293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6262</v>
      </c>
      <c r="S3125" s="74">
        <v>8.843</v>
      </c>
      <c r="U3125" s="18">
        <v>0.35839120370370375</v>
      </c>
      <c r="V3125">
        <v>1.279639</v>
      </c>
      <c r="AB3125" t="s">
        <v>86</v>
      </c>
      <c r="AC3125" t="str">
        <f t="shared" si="67"/>
        <v>h-3SO-H1</v>
      </c>
      <c r="AF3125" t="s">
        <v>239</v>
      </c>
    </row>
    <row r="3126" spans="1:49" x14ac:dyDescent="0.25">
      <c r="A3126">
        <v>70</v>
      </c>
      <c r="B3126" t="s">
        <v>293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6262</v>
      </c>
      <c r="S3126" s="74">
        <v>7.6660000000000004</v>
      </c>
      <c r="U3126" s="18">
        <v>0.35942129629629632</v>
      </c>
      <c r="V3126">
        <v>0.13922039999999999</v>
      </c>
      <c r="AB3126" t="s">
        <v>85</v>
      </c>
      <c r="AC3126" t="str">
        <f t="shared" si="67"/>
        <v>h-3RT-A2</v>
      </c>
      <c r="AF3126" t="s">
        <v>120</v>
      </c>
    </row>
    <row r="3127" spans="1:49" x14ac:dyDescent="0.25">
      <c r="A3127">
        <v>71</v>
      </c>
      <c r="B3127" t="s">
        <v>293</v>
      </c>
      <c r="C3127" t="s">
        <v>201</v>
      </c>
      <c r="G3127" s="1" t="s">
        <v>78</v>
      </c>
      <c r="I3127" s="1" t="s">
        <v>212</v>
      </c>
      <c r="J3127">
        <v>3</v>
      </c>
      <c r="K3127" t="s">
        <v>954</v>
      </c>
      <c r="L3127">
        <v>6262</v>
      </c>
      <c r="S3127" s="74">
        <v>7.4539999999999997</v>
      </c>
      <c r="U3127" s="18">
        <v>0.36025462962962962</v>
      </c>
      <c r="V3127">
        <v>0.1030832</v>
      </c>
      <c r="AB3127" t="s">
        <v>85</v>
      </c>
      <c r="AC3127" t="str">
        <f t="shared" si="67"/>
        <v>h-3RT-H6</v>
      </c>
      <c r="AD3127" s="8">
        <v>43442</v>
      </c>
      <c r="AE3127" s="83">
        <f>AD3127-I3127</f>
        <v>76</v>
      </c>
      <c r="AF3127" t="s">
        <v>143</v>
      </c>
      <c r="AG3127" t="s">
        <v>956</v>
      </c>
      <c r="AH3127" s="8">
        <v>43442</v>
      </c>
      <c r="AI3127">
        <v>30</v>
      </c>
      <c r="AJ3127">
        <v>1</v>
      </c>
      <c r="AK3127" s="53">
        <v>0.64930555555555558</v>
      </c>
      <c r="AL3127" s="8">
        <v>43454</v>
      </c>
      <c r="AM3127" s="53">
        <v>0.83333333333333337</v>
      </c>
      <c r="AO3127">
        <v>5</v>
      </c>
      <c r="AP3127">
        <v>24</v>
      </c>
      <c r="AQ3127" s="8">
        <v>43454</v>
      </c>
      <c r="AR3127" s="53">
        <v>0.83333333333333337</v>
      </c>
      <c r="AU3127" t="s">
        <v>1972</v>
      </c>
    </row>
    <row r="3128" spans="1:49" x14ac:dyDescent="0.25">
      <c r="A3128">
        <v>72</v>
      </c>
      <c r="B3128" t="s">
        <v>293</v>
      </c>
      <c r="C3128" t="s">
        <v>201</v>
      </c>
      <c r="G3128" s="1" t="s">
        <v>78</v>
      </c>
      <c r="I3128" s="1" t="s">
        <v>212</v>
      </c>
      <c r="J3128">
        <v>3</v>
      </c>
      <c r="K3128" t="s">
        <v>954</v>
      </c>
      <c r="L3128">
        <v>6262</v>
      </c>
      <c r="S3128" s="74">
        <v>7.2720000000000002</v>
      </c>
      <c r="U3128" s="18">
        <v>0.36109953703703707</v>
      </c>
      <c r="V3128" s="19">
        <v>8.4767869999999995E-2</v>
      </c>
      <c r="W3128" s="1" t="s">
        <v>1916</v>
      </c>
      <c r="AB3128" t="s">
        <v>86</v>
      </c>
      <c r="AC3128" t="str">
        <f t="shared" si="67"/>
        <v>h-3SO-F4</v>
      </c>
      <c r="AD3128" s="8">
        <v>43611</v>
      </c>
      <c r="AE3128" s="83">
        <f>AD3128-W3128</f>
        <v>79</v>
      </c>
      <c r="AF3128" t="s">
        <v>150</v>
      </c>
      <c r="AG3128" t="s">
        <v>956</v>
      </c>
      <c r="AN3128" t="s">
        <v>1808</v>
      </c>
      <c r="AV3128" s="8">
        <v>43613</v>
      </c>
      <c r="AW3128">
        <v>0</v>
      </c>
    </row>
    <row r="3129" spans="1:49" x14ac:dyDescent="0.25">
      <c r="A3129">
        <v>73</v>
      </c>
      <c r="B3129" t="s">
        <v>293</v>
      </c>
      <c r="C3129" t="s">
        <v>201</v>
      </c>
      <c r="G3129" s="1" t="s">
        <v>78</v>
      </c>
      <c r="I3129" s="1" t="s">
        <v>212</v>
      </c>
      <c r="J3129">
        <v>3</v>
      </c>
      <c r="K3129" t="s">
        <v>954</v>
      </c>
      <c r="L3129">
        <v>6262</v>
      </c>
      <c r="S3129" s="74">
        <v>7.6289999999999996</v>
      </c>
      <c r="U3129" s="18">
        <v>0.36188657407407404</v>
      </c>
      <c r="V3129" s="19">
        <v>7.3380719999999997E-2</v>
      </c>
      <c r="AB3129" t="s">
        <v>85</v>
      </c>
      <c r="AC3129" t="str">
        <f t="shared" si="67"/>
        <v>h-3RT-B12</v>
      </c>
      <c r="AF3129" t="s">
        <v>132</v>
      </c>
    </row>
    <row r="3130" spans="1:49" x14ac:dyDescent="0.25">
      <c r="A3130">
        <v>74</v>
      </c>
      <c r="B3130" t="s">
        <v>293</v>
      </c>
      <c r="C3130" t="s">
        <v>201</v>
      </c>
      <c r="G3130" s="1" t="s">
        <v>78</v>
      </c>
      <c r="I3130" s="1" t="s">
        <v>212</v>
      </c>
      <c r="J3130">
        <v>3</v>
      </c>
      <c r="K3130" t="s">
        <v>954</v>
      </c>
      <c r="L3130">
        <v>6262</v>
      </c>
      <c r="S3130" s="74">
        <v>7.9009999999999998</v>
      </c>
      <c r="U3130" s="18">
        <v>0.36280092592592594</v>
      </c>
      <c r="V3130">
        <v>0.1135941</v>
      </c>
      <c r="AB3130" t="s">
        <v>85</v>
      </c>
      <c r="AC3130" t="str">
        <f t="shared" si="67"/>
        <v>h-3RT-A10</v>
      </c>
      <c r="AF3130" t="s">
        <v>138</v>
      </c>
    </row>
    <row r="3131" spans="1:49" x14ac:dyDescent="0.25">
      <c r="A3131">
        <v>75</v>
      </c>
      <c r="B3131" t="s">
        <v>293</v>
      </c>
      <c r="C3131" t="s">
        <v>201</v>
      </c>
      <c r="G3131" s="1" t="s">
        <v>78</v>
      </c>
      <c r="I3131" s="1" t="s">
        <v>212</v>
      </c>
      <c r="J3131">
        <v>3</v>
      </c>
      <c r="K3131" t="s">
        <v>954</v>
      </c>
      <c r="L3131">
        <v>6262</v>
      </c>
      <c r="S3131" s="74">
        <v>3.7709999999999999</v>
      </c>
      <c r="U3131" s="18">
        <v>0.36368055555555556</v>
      </c>
      <c r="V3131" s="19">
        <v>9.7004229999999997E-2</v>
      </c>
      <c r="W3131" s="1" t="s">
        <v>1916</v>
      </c>
      <c r="AB3131" t="s">
        <v>86</v>
      </c>
      <c r="AC3131" t="str">
        <f t="shared" si="67"/>
        <v>h-3SO-C1</v>
      </c>
      <c r="AD3131" s="8">
        <v>43620</v>
      </c>
      <c r="AE3131" s="84">
        <v>88</v>
      </c>
      <c r="AF3131" t="s">
        <v>146</v>
      </c>
      <c r="AG3131" t="s">
        <v>593</v>
      </c>
      <c r="AH3131" s="8">
        <v>43620</v>
      </c>
      <c r="AI3131">
        <v>22</v>
      </c>
      <c r="AJ3131">
        <v>1</v>
      </c>
      <c r="AK3131" s="53">
        <v>0.81944444444444453</v>
      </c>
      <c r="AL3131" s="8">
        <v>43628</v>
      </c>
      <c r="AM3131" s="53">
        <v>0.4375</v>
      </c>
      <c r="AV3131" s="8">
        <v>43628</v>
      </c>
      <c r="AW3131">
        <v>0</v>
      </c>
    </row>
    <row r="3132" spans="1:49" x14ac:dyDescent="0.25">
      <c r="A3132">
        <v>76</v>
      </c>
      <c r="B3132" t="s">
        <v>293</v>
      </c>
      <c r="C3132" t="s">
        <v>608</v>
      </c>
      <c r="G3132" s="1" t="s">
        <v>78</v>
      </c>
      <c r="I3132" s="1" t="s">
        <v>212</v>
      </c>
      <c r="J3132">
        <v>3</v>
      </c>
      <c r="K3132" t="s">
        <v>954</v>
      </c>
      <c r="L3132">
        <v>6262</v>
      </c>
      <c r="U3132" s="18">
        <v>0.36445601851851855</v>
      </c>
      <c r="V3132" s="19">
        <v>1.243373E-2</v>
      </c>
    </row>
    <row r="3133" spans="1:49" x14ac:dyDescent="0.25">
      <c r="A3133">
        <v>77</v>
      </c>
      <c r="B3133" t="s">
        <v>293</v>
      </c>
      <c r="C3133" t="s">
        <v>608</v>
      </c>
      <c r="G3133" s="1" t="s">
        <v>78</v>
      </c>
      <c r="I3133" s="1" t="s">
        <v>212</v>
      </c>
      <c r="J3133">
        <v>3</v>
      </c>
      <c r="K3133" t="s">
        <v>954</v>
      </c>
      <c r="L3133">
        <v>6262</v>
      </c>
      <c r="T3133" s="53">
        <v>0.46875</v>
      </c>
      <c r="U3133" s="18">
        <v>0.36506944444444445</v>
      </c>
      <c r="V3133" s="19">
        <v>1.5276090000000001E-2</v>
      </c>
    </row>
    <row r="3134" spans="1:49" x14ac:dyDescent="0.25">
      <c r="A3134">
        <v>51</v>
      </c>
      <c r="B3134" t="s">
        <v>229</v>
      </c>
      <c r="C3134" t="s">
        <v>201</v>
      </c>
      <c r="G3134" s="1" t="s">
        <v>78</v>
      </c>
      <c r="I3134" s="1" t="s">
        <v>212</v>
      </c>
      <c r="J3134">
        <v>3</v>
      </c>
      <c r="K3134" t="s">
        <v>954</v>
      </c>
      <c r="L3134">
        <v>7000</v>
      </c>
      <c r="S3134" s="74">
        <v>6.0049999999999999</v>
      </c>
      <c r="T3134" s="53">
        <v>0.4597222222222222</v>
      </c>
      <c r="U3134" s="18">
        <v>0.34307870370370369</v>
      </c>
      <c r="V3134" s="19">
        <v>5.2949450000000002E-2</v>
      </c>
      <c r="W3134" s="1" t="s">
        <v>1916</v>
      </c>
      <c r="AB3134" t="s">
        <v>86</v>
      </c>
      <c r="AC3134" t="str">
        <f t="shared" ref="AC3134:AC3158" si="68">"h-3"&amp;AB3134&amp;"-"&amp;AF3134</f>
        <v>h-3SO-E3</v>
      </c>
      <c r="AD3134" s="8">
        <v>43617</v>
      </c>
      <c r="AE3134" s="84">
        <v>85</v>
      </c>
      <c r="AF3134" t="s">
        <v>179</v>
      </c>
      <c r="AG3134" t="s">
        <v>956</v>
      </c>
    </row>
    <row r="3135" spans="1:49" x14ac:dyDescent="0.25">
      <c r="A3135">
        <v>52</v>
      </c>
      <c r="B3135" t="s">
        <v>229</v>
      </c>
      <c r="C3135" t="s">
        <v>201</v>
      </c>
      <c r="G3135" s="1" t="s">
        <v>78</v>
      </c>
      <c r="I3135" s="1" t="s">
        <v>212</v>
      </c>
      <c r="J3135">
        <v>3</v>
      </c>
      <c r="K3135" t="s">
        <v>954</v>
      </c>
      <c r="L3135">
        <v>7000</v>
      </c>
      <c r="S3135" s="74">
        <v>9.2720000000000002</v>
      </c>
      <c r="U3135" s="18">
        <v>0.34377314814814813</v>
      </c>
      <c r="V3135" s="19">
        <v>8.3729529999999996E-2</v>
      </c>
      <c r="W3135" s="1" t="s">
        <v>1916</v>
      </c>
      <c r="AB3135" t="s">
        <v>86</v>
      </c>
      <c r="AC3135" t="str">
        <f t="shared" si="68"/>
        <v>h-3SO-D7</v>
      </c>
      <c r="AD3135" s="8">
        <v>43616</v>
      </c>
      <c r="AE3135" s="84">
        <v>84</v>
      </c>
      <c r="AF3135" t="s">
        <v>285</v>
      </c>
      <c r="AG3135" t="s">
        <v>956</v>
      </c>
      <c r="AH3135" s="8">
        <v>43616</v>
      </c>
      <c r="AI3135">
        <v>23</v>
      </c>
      <c r="AJ3135">
        <v>2</v>
      </c>
      <c r="AK3135" s="53">
        <v>0.78819444444444453</v>
      </c>
      <c r="AL3135" s="8">
        <v>43626</v>
      </c>
      <c r="AM3135" s="53">
        <v>0.83333333333333337</v>
      </c>
      <c r="AO3135">
        <v>7</v>
      </c>
      <c r="AP3135">
        <v>2</v>
      </c>
      <c r="AQ3135" s="8">
        <v>43626</v>
      </c>
      <c r="AR3135" s="53">
        <v>0.83333333333333337</v>
      </c>
    </row>
    <row r="3136" spans="1:49" x14ac:dyDescent="0.25">
      <c r="A3136">
        <v>53</v>
      </c>
      <c r="B3136" t="s">
        <v>229</v>
      </c>
      <c r="C3136" t="s">
        <v>201</v>
      </c>
      <c r="G3136" s="1" t="s">
        <v>78</v>
      </c>
      <c r="I3136" s="1" t="s">
        <v>212</v>
      </c>
      <c r="J3136">
        <v>3</v>
      </c>
      <c r="K3136" t="s">
        <v>954</v>
      </c>
      <c r="L3136">
        <v>7000</v>
      </c>
      <c r="S3136" s="74">
        <v>9.5909999999999993</v>
      </c>
      <c r="U3136" s="18">
        <v>0.34461805555555558</v>
      </c>
      <c r="V3136" s="19">
        <v>8.3035849999999994E-2</v>
      </c>
      <c r="AB3136" t="s">
        <v>85</v>
      </c>
      <c r="AC3136" t="str">
        <f t="shared" si="68"/>
        <v>h-3RT-H9</v>
      </c>
      <c r="AF3136" t="s">
        <v>287</v>
      </c>
      <c r="AG3136">
        <v>53</v>
      </c>
    </row>
    <row r="3137" spans="1:49" x14ac:dyDescent="0.25">
      <c r="A3137">
        <v>54</v>
      </c>
      <c r="B3137" t="s">
        <v>229</v>
      </c>
      <c r="C3137" t="s">
        <v>201</v>
      </c>
      <c r="G3137" s="1" t="s">
        <v>78</v>
      </c>
      <c r="I3137" s="1" t="s">
        <v>212</v>
      </c>
      <c r="J3137">
        <v>3</v>
      </c>
      <c r="K3137" t="s">
        <v>954</v>
      </c>
      <c r="L3137">
        <v>7000</v>
      </c>
      <c r="S3137" s="74">
        <v>6.68</v>
      </c>
      <c r="U3137" s="18">
        <v>0.34561342592592598</v>
      </c>
      <c r="V3137" s="19">
        <v>2.944565E-2</v>
      </c>
      <c r="W3137" s="1" t="s">
        <v>1916</v>
      </c>
      <c r="AB3137" t="s">
        <v>86</v>
      </c>
      <c r="AC3137" t="str">
        <f t="shared" si="68"/>
        <v>h-3SO-B2</v>
      </c>
      <c r="AD3137" s="8">
        <v>43606</v>
      </c>
      <c r="AE3137" s="84">
        <v>74</v>
      </c>
      <c r="AF3137" t="s">
        <v>142</v>
      </c>
      <c r="AG3137" t="s">
        <v>956</v>
      </c>
      <c r="AH3137" s="8">
        <v>43606</v>
      </c>
      <c r="AI3137">
        <v>31</v>
      </c>
      <c r="AJ3137">
        <v>2</v>
      </c>
      <c r="AK3137" s="53">
        <v>0.75347222222222221</v>
      </c>
      <c r="AL3137" s="8">
        <v>43614</v>
      </c>
      <c r="AM3137" s="53">
        <v>0.83333333333333337</v>
      </c>
      <c r="AO3137">
        <v>3</v>
      </c>
      <c r="AP3137">
        <v>1</v>
      </c>
      <c r="AQ3137" s="8">
        <v>43614</v>
      </c>
      <c r="AR3137" s="53">
        <v>0.83333333333333337</v>
      </c>
    </row>
    <row r="3138" spans="1:49" x14ac:dyDescent="0.25">
      <c r="A3138">
        <v>55</v>
      </c>
      <c r="B3138" t="s">
        <v>229</v>
      </c>
      <c r="C3138" t="s">
        <v>201</v>
      </c>
      <c r="G3138" s="1" t="s">
        <v>78</v>
      </c>
      <c r="I3138" s="1" t="s">
        <v>212</v>
      </c>
      <c r="J3138">
        <v>3</v>
      </c>
      <c r="K3138" t="s">
        <v>954</v>
      </c>
      <c r="L3138">
        <v>7000</v>
      </c>
      <c r="S3138" s="74">
        <v>5.39</v>
      </c>
      <c r="U3138" s="18">
        <v>0.34640046296296295</v>
      </c>
      <c r="V3138" s="19">
        <v>4.3042579999999997E-2</v>
      </c>
      <c r="W3138" s="1" t="s">
        <v>1916</v>
      </c>
      <c r="AB3138" t="s">
        <v>86</v>
      </c>
      <c r="AC3138" t="str">
        <f t="shared" si="68"/>
        <v>h-3SO-F10</v>
      </c>
      <c r="AD3138" s="8">
        <v>43611</v>
      </c>
      <c r="AE3138" s="84">
        <v>79</v>
      </c>
      <c r="AF3138" t="s">
        <v>289</v>
      </c>
      <c r="AG3138" t="s">
        <v>956</v>
      </c>
    </row>
    <row r="3139" spans="1:49" x14ac:dyDescent="0.25">
      <c r="A3139">
        <v>56</v>
      </c>
      <c r="B3139" t="s">
        <v>229</v>
      </c>
      <c r="C3139" t="s">
        <v>201</v>
      </c>
      <c r="G3139" s="1" t="s">
        <v>78</v>
      </c>
      <c r="I3139" s="1" t="s">
        <v>212</v>
      </c>
      <c r="J3139">
        <v>3</v>
      </c>
      <c r="K3139" t="s">
        <v>954</v>
      </c>
      <c r="L3139">
        <v>7000</v>
      </c>
      <c r="S3139" s="74">
        <v>10.346</v>
      </c>
      <c r="U3139" s="18">
        <v>0.34741898148148148</v>
      </c>
      <c r="V3139" s="19">
        <v>4.3474680000000002E-2</v>
      </c>
      <c r="AB3139" t="s">
        <v>85</v>
      </c>
      <c r="AC3139" t="str">
        <f t="shared" si="68"/>
        <v>h-3RT-G6</v>
      </c>
      <c r="AF3139" t="s">
        <v>235</v>
      </c>
      <c r="AG3139">
        <v>56</v>
      </c>
    </row>
    <row r="3140" spans="1:49" x14ac:dyDescent="0.25">
      <c r="A3140">
        <v>57</v>
      </c>
      <c r="B3140" t="s">
        <v>229</v>
      </c>
      <c r="C3140" t="s">
        <v>201</v>
      </c>
      <c r="G3140" s="1" t="s">
        <v>78</v>
      </c>
      <c r="I3140" s="1" t="s">
        <v>212</v>
      </c>
      <c r="J3140">
        <v>3</v>
      </c>
      <c r="K3140" t="s">
        <v>954</v>
      </c>
      <c r="L3140">
        <v>7000</v>
      </c>
      <c r="S3140" s="74">
        <v>6.7389999999999999</v>
      </c>
      <c r="U3140" s="18">
        <v>0.34825231481481483</v>
      </c>
      <c r="V3140" s="19">
        <v>6.921911E-2</v>
      </c>
      <c r="W3140" s="1" t="s">
        <v>1916</v>
      </c>
      <c r="AB3140" t="s">
        <v>86</v>
      </c>
      <c r="AC3140" t="str">
        <f t="shared" si="68"/>
        <v>h-3SO-E6</v>
      </c>
      <c r="AD3140" s="8">
        <v>43613</v>
      </c>
      <c r="AE3140" s="84">
        <v>81</v>
      </c>
      <c r="AF3140" t="s">
        <v>156</v>
      </c>
      <c r="AG3140" t="s">
        <v>956</v>
      </c>
      <c r="AN3140" t="s">
        <v>1808</v>
      </c>
      <c r="AV3140" s="8">
        <v>43619</v>
      </c>
      <c r="AW3140">
        <v>0</v>
      </c>
    </row>
    <row r="3141" spans="1:49" x14ac:dyDescent="0.25">
      <c r="A3141">
        <v>58</v>
      </c>
      <c r="B3141" t="s">
        <v>229</v>
      </c>
      <c r="C3141" t="s">
        <v>201</v>
      </c>
      <c r="G3141" s="1" t="s">
        <v>78</v>
      </c>
      <c r="I3141" s="1" t="s">
        <v>212</v>
      </c>
      <c r="J3141">
        <v>3</v>
      </c>
      <c r="K3141" t="s">
        <v>954</v>
      </c>
      <c r="L3141">
        <v>7000</v>
      </c>
      <c r="S3141" s="74">
        <v>1.3129999999999999</v>
      </c>
      <c r="U3141" s="18">
        <v>0.34901620370370368</v>
      </c>
      <c r="V3141" s="19">
        <v>7.507517E-3</v>
      </c>
      <c r="AB3141" t="s">
        <v>85</v>
      </c>
      <c r="AC3141" t="str">
        <f t="shared" si="68"/>
        <v>h-3RT-H5</v>
      </c>
      <c r="AF3141" t="s">
        <v>145</v>
      </c>
      <c r="AG3141">
        <v>58</v>
      </c>
    </row>
    <row r="3142" spans="1:49" x14ac:dyDescent="0.25">
      <c r="A3142">
        <v>59</v>
      </c>
      <c r="B3142" t="s">
        <v>229</v>
      </c>
      <c r="C3142" t="s">
        <v>201</v>
      </c>
      <c r="G3142" s="1" t="s">
        <v>78</v>
      </c>
      <c r="I3142" s="1" t="s">
        <v>212</v>
      </c>
      <c r="J3142">
        <v>3</v>
      </c>
      <c r="K3142" t="s">
        <v>954</v>
      </c>
      <c r="L3142">
        <v>7000</v>
      </c>
      <c r="S3142" s="74">
        <v>7.3179999999999996</v>
      </c>
      <c r="U3142" s="18">
        <v>0.34995370370370371</v>
      </c>
      <c r="V3142" s="19">
        <v>7.0188039999999993E-2</v>
      </c>
      <c r="AB3142" t="s">
        <v>85</v>
      </c>
      <c r="AC3142" t="str">
        <f t="shared" si="68"/>
        <v>h-3RT-H8</v>
      </c>
      <c r="AF3142" t="s">
        <v>152</v>
      </c>
      <c r="AG3142">
        <v>59</v>
      </c>
    </row>
    <row r="3143" spans="1:49" x14ac:dyDescent="0.25">
      <c r="A3143">
        <v>60</v>
      </c>
      <c r="B3143" t="s">
        <v>229</v>
      </c>
      <c r="C3143" t="s">
        <v>201</v>
      </c>
      <c r="G3143" s="1" t="s">
        <v>78</v>
      </c>
      <c r="I3143" s="1" t="s">
        <v>212</v>
      </c>
      <c r="J3143">
        <v>3</v>
      </c>
      <c r="K3143" t="s">
        <v>954</v>
      </c>
      <c r="L3143">
        <v>7000</v>
      </c>
      <c r="S3143" s="74">
        <v>6.96</v>
      </c>
      <c r="U3143" s="18">
        <v>0.35084490740740737</v>
      </c>
      <c r="V3143" s="19">
        <v>8.2682909999999998E-2</v>
      </c>
      <c r="W3143" s="1" t="s">
        <v>1916</v>
      </c>
      <c r="AB3143" t="s">
        <v>86</v>
      </c>
      <c r="AC3143" t="str">
        <f t="shared" si="68"/>
        <v>h-3SO-F3</v>
      </c>
      <c r="AD3143" s="8">
        <v>43628</v>
      </c>
      <c r="AE3143" s="83">
        <f>AD3143-W3143</f>
        <v>96</v>
      </c>
      <c r="AF3143" t="s">
        <v>241</v>
      </c>
      <c r="AG3143" t="s">
        <v>956</v>
      </c>
      <c r="AH3143" s="8">
        <v>43628</v>
      </c>
      <c r="AI3143">
        <v>31</v>
      </c>
      <c r="AJ3143">
        <v>1</v>
      </c>
      <c r="AK3143" s="53">
        <v>0.5</v>
      </c>
      <c r="AL3143" s="8">
        <v>43630</v>
      </c>
      <c r="AM3143" s="53">
        <v>0.72222222222222221</v>
      </c>
      <c r="AV3143" s="8">
        <v>43630</v>
      </c>
    </row>
    <row r="3144" spans="1:49" x14ac:dyDescent="0.25">
      <c r="A3144">
        <v>61</v>
      </c>
      <c r="B3144" t="s">
        <v>229</v>
      </c>
      <c r="C3144" t="s">
        <v>201</v>
      </c>
      <c r="G3144" s="1" t="s">
        <v>78</v>
      </c>
      <c r="I3144" s="1" t="s">
        <v>212</v>
      </c>
      <c r="J3144">
        <v>3</v>
      </c>
      <c r="K3144" t="s">
        <v>954</v>
      </c>
      <c r="L3144">
        <v>7000</v>
      </c>
      <c r="S3144" s="74">
        <v>6.423</v>
      </c>
      <c r="U3144" s="18">
        <v>0.35163194444444446</v>
      </c>
      <c r="V3144" s="19">
        <v>4.5624669999999999E-2</v>
      </c>
      <c r="AB3144" t="s">
        <v>85</v>
      </c>
      <c r="AC3144" t="str">
        <f t="shared" si="68"/>
        <v>h-3RT-E4</v>
      </c>
      <c r="AF3144" t="s">
        <v>304</v>
      </c>
      <c r="AG3144">
        <v>61</v>
      </c>
    </row>
    <row r="3145" spans="1:49" x14ac:dyDescent="0.25">
      <c r="A3145">
        <v>62</v>
      </c>
      <c r="B3145" t="s">
        <v>229</v>
      </c>
      <c r="C3145" t="s">
        <v>201</v>
      </c>
      <c r="G3145" s="1" t="s">
        <v>78</v>
      </c>
      <c r="I3145" s="1" t="s">
        <v>212</v>
      </c>
      <c r="J3145">
        <v>3</v>
      </c>
      <c r="K3145" t="s">
        <v>954</v>
      </c>
      <c r="L3145">
        <v>7000</v>
      </c>
      <c r="S3145" s="74">
        <v>6.0670000000000002</v>
      </c>
      <c r="U3145" s="18">
        <v>0.35238425925925926</v>
      </c>
      <c r="V3145" s="19">
        <v>4.6667350000000003E-2</v>
      </c>
      <c r="AB3145" t="s">
        <v>85</v>
      </c>
      <c r="AC3145" t="str">
        <f t="shared" si="68"/>
        <v>h-3RT-D12</v>
      </c>
      <c r="AF3145" t="s">
        <v>162</v>
      </c>
      <c r="AG3145">
        <v>62</v>
      </c>
    </row>
    <row r="3146" spans="1:49" x14ac:dyDescent="0.25">
      <c r="A3146">
        <v>63</v>
      </c>
      <c r="B3146" t="s">
        <v>229</v>
      </c>
      <c r="C3146" t="s">
        <v>201</v>
      </c>
      <c r="G3146" s="1" t="s">
        <v>78</v>
      </c>
      <c r="I3146" s="1" t="s">
        <v>212</v>
      </c>
      <c r="J3146">
        <v>3</v>
      </c>
      <c r="K3146" t="s">
        <v>954</v>
      </c>
      <c r="L3146">
        <v>7000</v>
      </c>
      <c r="S3146" s="74">
        <v>8.4469999999999992</v>
      </c>
      <c r="U3146" s="18">
        <v>0.35315972222222225</v>
      </c>
      <c r="V3146" s="19">
        <v>3.5143420000000002E-2</v>
      </c>
      <c r="AB3146" t="s">
        <v>85</v>
      </c>
      <c r="AC3146" t="str">
        <f t="shared" si="68"/>
        <v>h-3RT-B6</v>
      </c>
      <c r="AF3146" t="s">
        <v>130</v>
      </c>
      <c r="AG3146">
        <v>63</v>
      </c>
    </row>
    <row r="3147" spans="1:49" x14ac:dyDescent="0.25">
      <c r="A3147">
        <v>64</v>
      </c>
      <c r="B3147" t="s">
        <v>229</v>
      </c>
      <c r="C3147" t="s">
        <v>201</v>
      </c>
      <c r="G3147" s="1" t="s">
        <v>78</v>
      </c>
      <c r="I3147" s="1" t="s">
        <v>212</v>
      </c>
      <c r="J3147">
        <v>3</v>
      </c>
      <c r="K3147" t="s">
        <v>954</v>
      </c>
      <c r="L3147">
        <v>7000</v>
      </c>
      <c r="S3147" s="74">
        <v>6.6840000000000002</v>
      </c>
      <c r="U3147" s="18">
        <v>0.35396990740740741</v>
      </c>
      <c r="V3147" s="19">
        <v>5.3590430000000001E-2</v>
      </c>
      <c r="W3147" s="1" t="s">
        <v>1916</v>
      </c>
      <c r="AB3147" t="s">
        <v>86</v>
      </c>
      <c r="AC3147" t="str">
        <f t="shared" si="68"/>
        <v>h-3SO-B7</v>
      </c>
      <c r="AD3147" s="8">
        <v>43609</v>
      </c>
      <c r="AE3147" s="84">
        <v>77</v>
      </c>
      <c r="AF3147" t="s">
        <v>177</v>
      </c>
      <c r="AG3147" t="s">
        <v>956</v>
      </c>
      <c r="AH3147" s="8">
        <v>43609</v>
      </c>
      <c r="AI3147">
        <v>2</v>
      </c>
      <c r="AJ3147">
        <v>1</v>
      </c>
      <c r="AK3147" s="53">
        <v>0.86111111111111116</v>
      </c>
      <c r="AL3147" s="8">
        <v>43619</v>
      </c>
      <c r="AM3147" s="53">
        <v>0.84027777777777779</v>
      </c>
      <c r="AO3147">
        <v>6</v>
      </c>
      <c r="AP3147">
        <v>1</v>
      </c>
      <c r="AQ3147" s="8">
        <v>43619</v>
      </c>
      <c r="AR3147" s="53">
        <v>0.84027777777777779</v>
      </c>
    </row>
    <row r="3148" spans="1:49" x14ac:dyDescent="0.25">
      <c r="A3148">
        <v>65</v>
      </c>
      <c r="B3148" t="s">
        <v>229</v>
      </c>
      <c r="C3148" t="s">
        <v>201</v>
      </c>
      <c r="G3148" s="1" t="s">
        <v>78</v>
      </c>
      <c r="I3148" s="1" t="s">
        <v>212</v>
      </c>
      <c r="J3148">
        <v>3</v>
      </c>
      <c r="K3148" t="s">
        <v>954</v>
      </c>
      <c r="L3148">
        <v>7000</v>
      </c>
      <c r="S3148" s="74">
        <v>7.069</v>
      </c>
      <c r="U3148" s="18">
        <v>0.35478009259259258</v>
      </c>
      <c r="V3148" s="19">
        <v>2.9594760000000001E-2</v>
      </c>
      <c r="AB3148" t="s">
        <v>85</v>
      </c>
      <c r="AC3148" t="str">
        <f t="shared" si="68"/>
        <v>h-3RT-B2</v>
      </c>
      <c r="AF3148" t="s">
        <v>142</v>
      </c>
      <c r="AG3148">
        <v>65</v>
      </c>
    </row>
    <row r="3149" spans="1:49" x14ac:dyDescent="0.25">
      <c r="A3149">
        <v>66</v>
      </c>
      <c r="B3149" t="s">
        <v>229</v>
      </c>
      <c r="C3149" t="s">
        <v>201</v>
      </c>
      <c r="G3149" s="1" t="s">
        <v>78</v>
      </c>
      <c r="I3149" s="1" t="s">
        <v>212</v>
      </c>
      <c r="J3149">
        <v>3</v>
      </c>
      <c r="K3149" t="s">
        <v>954</v>
      </c>
      <c r="L3149">
        <v>7000</v>
      </c>
      <c r="S3149" s="74">
        <v>7.0309999999999997</v>
      </c>
      <c r="U3149" s="18">
        <v>0.35571759259259261</v>
      </c>
      <c r="V3149" s="19">
        <v>3.9527390000000003E-2</v>
      </c>
      <c r="W3149" s="1" t="s">
        <v>1916</v>
      </c>
      <c r="AB3149" t="s">
        <v>86</v>
      </c>
      <c r="AC3149" t="str">
        <f t="shared" si="68"/>
        <v>h-3SO-A10</v>
      </c>
      <c r="AD3149" s="8">
        <v>43601</v>
      </c>
      <c r="AE3149" s="83">
        <f>AD3149-W3149</f>
        <v>69</v>
      </c>
      <c r="AF3149" t="s">
        <v>138</v>
      </c>
      <c r="AG3149" t="s">
        <v>956</v>
      </c>
      <c r="AH3149" s="8">
        <v>43601</v>
      </c>
      <c r="AI3149">
        <v>24</v>
      </c>
      <c r="AJ3149">
        <v>2</v>
      </c>
      <c r="AK3149" s="53">
        <v>0.87847222222222221</v>
      </c>
      <c r="AL3149" s="8">
        <v>43609</v>
      </c>
      <c r="AM3149" s="53">
        <v>0.86111111111111116</v>
      </c>
      <c r="AO3149">
        <v>4</v>
      </c>
      <c r="AP3149">
        <v>28</v>
      </c>
      <c r="AQ3149" s="8">
        <v>43609</v>
      </c>
      <c r="AR3149" s="53">
        <v>0.86111111111111116</v>
      </c>
    </row>
    <row r="3150" spans="1:49" x14ac:dyDescent="0.25">
      <c r="A3150">
        <v>67</v>
      </c>
      <c r="B3150" t="s">
        <v>229</v>
      </c>
      <c r="C3150" t="s">
        <v>201</v>
      </c>
      <c r="G3150" s="1" t="s">
        <v>78</v>
      </c>
      <c r="I3150" s="1" t="s">
        <v>212</v>
      </c>
      <c r="J3150">
        <v>3</v>
      </c>
      <c r="K3150" t="s">
        <v>954</v>
      </c>
      <c r="L3150">
        <v>7000</v>
      </c>
      <c r="S3150" s="74">
        <v>10.477</v>
      </c>
      <c r="U3150" s="18">
        <v>0.35674768518518518</v>
      </c>
      <c r="V3150" s="19">
        <v>6.5911429999999993E-2</v>
      </c>
      <c r="AB3150" t="s">
        <v>85</v>
      </c>
      <c r="AC3150" t="str">
        <f t="shared" si="68"/>
        <v>h-3RT-A5</v>
      </c>
      <c r="AF3150" t="s">
        <v>246</v>
      </c>
      <c r="AG3150">
        <v>67</v>
      </c>
    </row>
    <row r="3151" spans="1:49" x14ac:dyDescent="0.25">
      <c r="A3151">
        <v>68</v>
      </c>
      <c r="B3151" t="s">
        <v>229</v>
      </c>
      <c r="C3151" t="s">
        <v>201</v>
      </c>
      <c r="G3151" s="1" t="s">
        <v>78</v>
      </c>
      <c r="I3151" s="1" t="s">
        <v>212</v>
      </c>
      <c r="J3151">
        <v>3</v>
      </c>
      <c r="K3151" t="s">
        <v>954</v>
      </c>
      <c r="L3151">
        <v>7000</v>
      </c>
      <c r="S3151" s="74">
        <v>3.0859999999999999</v>
      </c>
      <c r="U3151" s="18">
        <v>0.35753472222222221</v>
      </c>
      <c r="V3151" s="19">
        <v>6.2134670000000003E-2</v>
      </c>
      <c r="W3151" s="1" t="s">
        <v>1916</v>
      </c>
      <c r="AB3151" t="s">
        <v>86</v>
      </c>
      <c r="AC3151" t="str">
        <f t="shared" si="68"/>
        <v>h-3SO-D5</v>
      </c>
      <c r="AD3151" s="8">
        <v>43586</v>
      </c>
      <c r="AE3151" s="84">
        <v>54</v>
      </c>
      <c r="AF3151" t="s">
        <v>251</v>
      </c>
      <c r="AG3151" t="s">
        <v>956</v>
      </c>
      <c r="AH3151" s="8">
        <v>43586</v>
      </c>
      <c r="AI3151">
        <v>2</v>
      </c>
      <c r="AJ3151">
        <v>2</v>
      </c>
      <c r="AK3151" s="53">
        <v>0.54513888888888895</v>
      </c>
      <c r="AL3151" s="8">
        <v>43594</v>
      </c>
      <c r="AM3151" s="53">
        <v>0.8125</v>
      </c>
      <c r="AO3151">
        <v>3</v>
      </c>
      <c r="AP3151">
        <v>9</v>
      </c>
      <c r="AQ3151" s="8">
        <v>43594</v>
      </c>
      <c r="AR3151" s="53">
        <v>0.83333333333333337</v>
      </c>
      <c r="AS3151" s="8">
        <v>43622</v>
      </c>
      <c r="AT3151" s="53">
        <v>0.83333333333333337</v>
      </c>
      <c r="AU3151" t="s">
        <v>1765</v>
      </c>
      <c r="AV3151" s="8">
        <v>43622</v>
      </c>
      <c r="AW3151">
        <v>1</v>
      </c>
    </row>
    <row r="3152" spans="1:49" x14ac:dyDescent="0.25">
      <c r="A3152">
        <v>69</v>
      </c>
      <c r="B3152" t="s">
        <v>229</v>
      </c>
      <c r="C3152" t="s">
        <v>201</v>
      </c>
      <c r="G3152" s="1" t="s">
        <v>78</v>
      </c>
      <c r="I3152" s="1" t="s">
        <v>212</v>
      </c>
      <c r="J3152">
        <v>3</v>
      </c>
      <c r="K3152" t="s">
        <v>954</v>
      </c>
      <c r="L3152">
        <v>7000</v>
      </c>
      <c r="S3152" s="74">
        <v>9.2690000000000001</v>
      </c>
      <c r="U3152" s="18">
        <v>0.35839120370370375</v>
      </c>
      <c r="V3152" s="19">
        <v>3.1632739999999999E-2</v>
      </c>
      <c r="AB3152" t="s">
        <v>85</v>
      </c>
      <c r="AC3152" t="str">
        <f t="shared" si="68"/>
        <v>h-3RT-H1</v>
      </c>
      <c r="AF3152" t="s">
        <v>239</v>
      </c>
      <c r="AG3152">
        <v>69</v>
      </c>
    </row>
    <row r="3153" spans="1:49" x14ac:dyDescent="0.25">
      <c r="A3153">
        <v>70</v>
      </c>
      <c r="B3153" t="s">
        <v>229</v>
      </c>
      <c r="C3153" t="s">
        <v>201</v>
      </c>
      <c r="G3153" s="1" t="s">
        <v>78</v>
      </c>
      <c r="I3153" s="1" t="s">
        <v>212</v>
      </c>
      <c r="J3153">
        <v>3</v>
      </c>
      <c r="K3153" t="s">
        <v>954</v>
      </c>
      <c r="L3153">
        <v>7000</v>
      </c>
      <c r="S3153" s="74">
        <v>4.0579999999999998</v>
      </c>
      <c r="U3153" s="18">
        <v>0.35942129629629632</v>
      </c>
      <c r="V3153">
        <v>3.8870099999999998E-2</v>
      </c>
      <c r="AB3153" t="s">
        <v>85</v>
      </c>
      <c r="AC3153" t="str">
        <f t="shared" si="68"/>
        <v>h-3RT-C2</v>
      </c>
      <c r="AF3153" t="s">
        <v>149</v>
      </c>
      <c r="AG3153">
        <v>70</v>
      </c>
    </row>
    <row r="3154" spans="1:49" x14ac:dyDescent="0.25">
      <c r="A3154">
        <v>71</v>
      </c>
      <c r="B3154" t="s">
        <v>229</v>
      </c>
      <c r="C3154" t="s">
        <v>201</v>
      </c>
      <c r="G3154" s="1" t="s">
        <v>78</v>
      </c>
      <c r="I3154" s="1" t="s">
        <v>212</v>
      </c>
      <c r="J3154">
        <v>3</v>
      </c>
      <c r="K3154" t="s">
        <v>954</v>
      </c>
      <c r="L3154">
        <v>7000</v>
      </c>
      <c r="S3154" s="74">
        <v>9.9540000000000006</v>
      </c>
      <c r="U3154" s="18">
        <v>0.36025462962962962</v>
      </c>
      <c r="V3154" s="19">
        <v>8.2487290000000005E-2</v>
      </c>
      <c r="AB3154" t="s">
        <v>85</v>
      </c>
      <c r="AC3154" t="str">
        <f t="shared" si="68"/>
        <v>h-3RT-D2</v>
      </c>
      <c r="AF3154" t="s">
        <v>172</v>
      </c>
      <c r="AG3154">
        <v>71</v>
      </c>
    </row>
    <row r="3155" spans="1:49" x14ac:dyDescent="0.25">
      <c r="A3155">
        <v>72</v>
      </c>
      <c r="B3155" t="s">
        <v>229</v>
      </c>
      <c r="C3155" t="s">
        <v>201</v>
      </c>
      <c r="G3155" s="1" t="s">
        <v>78</v>
      </c>
      <c r="I3155" s="1" t="s">
        <v>212</v>
      </c>
      <c r="J3155">
        <v>3</v>
      </c>
      <c r="K3155" t="s">
        <v>954</v>
      </c>
      <c r="L3155">
        <v>7000</v>
      </c>
      <c r="S3155" s="74">
        <v>5.093</v>
      </c>
      <c r="U3155" s="18">
        <v>0.36109953703703707</v>
      </c>
      <c r="V3155" s="19">
        <v>6.5745639999999994E-2</v>
      </c>
      <c r="W3155" s="1" t="s">
        <v>1916</v>
      </c>
      <c r="AB3155" t="s">
        <v>86</v>
      </c>
      <c r="AC3155" t="str">
        <f t="shared" si="68"/>
        <v>h-3SO-G7</v>
      </c>
      <c r="AD3155" s="8">
        <v>43605</v>
      </c>
      <c r="AE3155" s="83">
        <f>AD3155-W3155</f>
        <v>73</v>
      </c>
      <c r="AF3155" t="s">
        <v>136</v>
      </c>
      <c r="AG3155" t="s">
        <v>956</v>
      </c>
      <c r="AH3155" s="8">
        <v>43605</v>
      </c>
      <c r="AI3155">
        <v>31</v>
      </c>
      <c r="AJ3155">
        <v>1</v>
      </c>
      <c r="AK3155" s="53">
        <v>0.97222222222222221</v>
      </c>
      <c r="AL3155" s="8">
        <v>43614</v>
      </c>
      <c r="AM3155" s="53">
        <v>0.83333333333333337</v>
      </c>
      <c r="AO3155">
        <v>5</v>
      </c>
      <c r="AP3155">
        <v>16</v>
      </c>
      <c r="AQ3155" s="8">
        <v>43614</v>
      </c>
      <c r="AR3155" s="53">
        <v>0.83333333333333337</v>
      </c>
    </row>
    <row r="3156" spans="1:49" x14ac:dyDescent="0.25">
      <c r="A3156">
        <v>73</v>
      </c>
      <c r="B3156" t="s">
        <v>229</v>
      </c>
      <c r="C3156" t="s">
        <v>201</v>
      </c>
      <c r="G3156" s="1" t="s">
        <v>78</v>
      </c>
      <c r="I3156" s="1" t="s">
        <v>212</v>
      </c>
      <c r="J3156">
        <v>3</v>
      </c>
      <c r="K3156" t="s">
        <v>954</v>
      </c>
      <c r="L3156">
        <v>7000</v>
      </c>
      <c r="S3156" s="74">
        <v>6.4640000000000004</v>
      </c>
      <c r="U3156" s="18">
        <v>0.36188657407407404</v>
      </c>
      <c r="V3156">
        <v>0.69501270000000004</v>
      </c>
      <c r="AB3156" t="s">
        <v>86</v>
      </c>
      <c r="AC3156" t="str">
        <f t="shared" si="68"/>
        <v>h-3SO-D4</v>
      </c>
      <c r="AF3156" t="s">
        <v>236</v>
      </c>
      <c r="AG3156">
        <v>73</v>
      </c>
    </row>
    <row r="3157" spans="1:49" x14ac:dyDescent="0.25">
      <c r="A3157">
        <v>74</v>
      </c>
      <c r="B3157" t="s">
        <v>229</v>
      </c>
      <c r="C3157" t="s">
        <v>201</v>
      </c>
      <c r="G3157" s="1" t="s">
        <v>78</v>
      </c>
      <c r="I3157" s="1" t="s">
        <v>212</v>
      </c>
      <c r="J3157">
        <v>3</v>
      </c>
      <c r="K3157" t="s">
        <v>954</v>
      </c>
      <c r="L3157">
        <v>7000</v>
      </c>
      <c r="S3157" s="74">
        <v>6.6310000000000002</v>
      </c>
      <c r="U3157" s="18">
        <v>0.36280092592592594</v>
      </c>
      <c r="V3157" s="19">
        <v>3.4918959999999999E-2</v>
      </c>
      <c r="W3157" s="1" t="s">
        <v>1916</v>
      </c>
      <c r="AB3157" t="s">
        <v>86</v>
      </c>
      <c r="AC3157" t="str">
        <f t="shared" si="68"/>
        <v>h-3SO-D3</v>
      </c>
      <c r="AD3157" s="8">
        <v>43620</v>
      </c>
      <c r="AE3157" s="84">
        <v>88</v>
      </c>
      <c r="AF3157" t="s">
        <v>155</v>
      </c>
      <c r="AG3157" t="s">
        <v>956</v>
      </c>
      <c r="AH3157" s="8">
        <v>43620</v>
      </c>
      <c r="AI3157">
        <v>14</v>
      </c>
      <c r="AJ3157">
        <v>1</v>
      </c>
      <c r="AK3157" s="53">
        <v>0.81944444444444453</v>
      </c>
      <c r="AL3157" s="8">
        <v>43630</v>
      </c>
      <c r="AM3157" s="53">
        <v>0.94791666666666663</v>
      </c>
      <c r="AO3157">
        <v>5</v>
      </c>
      <c r="AP3157">
        <v>12</v>
      </c>
      <c r="AQ3157" s="8">
        <v>43630</v>
      </c>
      <c r="AR3157" s="53">
        <v>0.94791666666666663</v>
      </c>
    </row>
    <row r="3158" spans="1:49" x14ac:dyDescent="0.25">
      <c r="A3158">
        <v>75</v>
      </c>
      <c r="B3158" t="s">
        <v>229</v>
      </c>
      <c r="C3158" t="s">
        <v>201</v>
      </c>
      <c r="G3158" s="1" t="s">
        <v>78</v>
      </c>
      <c r="I3158" s="1" t="s">
        <v>212</v>
      </c>
      <c r="J3158">
        <v>3</v>
      </c>
      <c r="K3158" t="s">
        <v>954</v>
      </c>
      <c r="L3158">
        <v>7000</v>
      </c>
      <c r="S3158" s="74">
        <v>3.714</v>
      </c>
      <c r="U3158" s="18">
        <v>0.36368055555555556</v>
      </c>
      <c r="V3158" s="19">
        <v>6.9537940000000006E-2</v>
      </c>
      <c r="W3158" s="1" t="s">
        <v>1916</v>
      </c>
      <c r="AB3158" t="s">
        <v>86</v>
      </c>
      <c r="AC3158" t="str">
        <f t="shared" si="68"/>
        <v>h-3SO-C3</v>
      </c>
      <c r="AD3158" s="8">
        <v>43627</v>
      </c>
      <c r="AE3158" s="83">
        <f>AD3158-W3158</f>
        <v>95</v>
      </c>
      <c r="AF3158" t="s">
        <v>301</v>
      </c>
      <c r="AG3158" t="s">
        <v>593</v>
      </c>
      <c r="AH3158" s="8">
        <v>43627</v>
      </c>
      <c r="AI3158">
        <v>4</v>
      </c>
      <c r="AJ3158">
        <v>1</v>
      </c>
      <c r="AK3158" s="53">
        <v>0.75</v>
      </c>
    </row>
    <row r="3159" spans="1:49" x14ac:dyDescent="0.25">
      <c r="A3159">
        <v>76</v>
      </c>
      <c r="B3159" t="s">
        <v>229</v>
      </c>
      <c r="C3159" t="s">
        <v>608</v>
      </c>
      <c r="G3159" s="1" t="s">
        <v>78</v>
      </c>
      <c r="I3159" s="1" t="s">
        <v>212</v>
      </c>
      <c r="J3159">
        <v>3</v>
      </c>
      <c r="K3159" t="s">
        <v>954</v>
      </c>
      <c r="L3159">
        <v>7000</v>
      </c>
      <c r="U3159" s="18">
        <v>0.36445601851851855</v>
      </c>
      <c r="V3159" s="19">
        <v>5.9900919999999998E-3</v>
      </c>
      <c r="AG3159">
        <v>76</v>
      </c>
    </row>
    <row r="3160" spans="1:49" x14ac:dyDescent="0.25">
      <c r="A3160">
        <v>77</v>
      </c>
      <c r="B3160" t="s">
        <v>229</v>
      </c>
      <c r="C3160" t="s">
        <v>608</v>
      </c>
      <c r="G3160" s="1" t="s">
        <v>78</v>
      </c>
      <c r="I3160" s="1" t="s">
        <v>212</v>
      </c>
      <c r="J3160">
        <v>3</v>
      </c>
      <c r="K3160" t="s">
        <v>954</v>
      </c>
      <c r="L3160">
        <v>7000</v>
      </c>
      <c r="T3160" s="53">
        <v>0.46388888888888885</v>
      </c>
      <c r="U3160" s="18">
        <v>0.36506944444444445</v>
      </c>
      <c r="V3160" s="19">
        <v>3.829748E-3</v>
      </c>
      <c r="AG3160">
        <v>77</v>
      </c>
    </row>
    <row r="3161" spans="1:49" x14ac:dyDescent="0.25">
      <c r="A3161">
        <v>51</v>
      </c>
      <c r="B3161" t="s">
        <v>229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7000</v>
      </c>
      <c r="S3161" s="74">
        <v>4.1420000000000003</v>
      </c>
      <c r="T3161" s="53">
        <v>0.41250000000000003</v>
      </c>
      <c r="U3161" s="18">
        <v>0.68256944444444445</v>
      </c>
      <c r="V3161" s="19">
        <v>9.2579330000000001E-2</v>
      </c>
      <c r="W3161" s="1" t="s">
        <v>1911</v>
      </c>
      <c r="AB3161" t="s">
        <v>86</v>
      </c>
      <c r="AC3161" t="str">
        <f t="shared" ref="AC3161:AC3185" si="69">"h-4"&amp;AB3161&amp;"-"&amp;AF3161</f>
        <v>h-4SO-H3</v>
      </c>
      <c r="AD3161" s="8">
        <v>43587</v>
      </c>
      <c r="AE3161" s="83" t="s">
        <v>1769</v>
      </c>
      <c r="AF3161" t="s">
        <v>165</v>
      </c>
      <c r="AG3161" t="s">
        <v>956</v>
      </c>
      <c r="AH3161" s="8">
        <v>43587</v>
      </c>
      <c r="AI3161">
        <v>30</v>
      </c>
      <c r="AJ3161">
        <v>2</v>
      </c>
      <c r="AK3161" s="53">
        <v>0.54027777777777775</v>
      </c>
      <c r="AL3161" s="8">
        <v>43598</v>
      </c>
      <c r="AM3161" s="53">
        <v>0.82291666666666663</v>
      </c>
      <c r="AN3161" t="s">
        <v>1956</v>
      </c>
      <c r="AO3161">
        <v>7</v>
      </c>
      <c r="AP3161">
        <v>6</v>
      </c>
      <c r="AQ3161" s="8">
        <v>43598</v>
      </c>
      <c r="AR3161" s="53">
        <v>0.84027777777777779</v>
      </c>
      <c r="AU3161" t="s">
        <v>1615</v>
      </c>
    </row>
    <row r="3162" spans="1:49" x14ac:dyDescent="0.25">
      <c r="A3162">
        <v>52</v>
      </c>
      <c r="B3162" t="s">
        <v>229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7000</v>
      </c>
      <c r="S3162" s="74">
        <v>9.6120000000000001</v>
      </c>
      <c r="U3162" s="18">
        <v>0.68351851851851853</v>
      </c>
      <c r="V3162" s="19">
        <v>9.5332639999999996E-2</v>
      </c>
      <c r="W3162" s="1" t="s">
        <v>1911</v>
      </c>
      <c r="AB3162" t="s">
        <v>86</v>
      </c>
      <c r="AC3162" t="str">
        <f t="shared" si="69"/>
        <v>h-4SO-B9</v>
      </c>
      <c r="AD3162" s="8">
        <v>43613</v>
      </c>
      <c r="AE3162" s="84">
        <v>78</v>
      </c>
      <c r="AF3162" t="s">
        <v>125</v>
      </c>
      <c r="AG3162" t="s">
        <v>956</v>
      </c>
      <c r="AN3162" t="s">
        <v>1812</v>
      </c>
      <c r="AV3162" s="8">
        <v>43616</v>
      </c>
      <c r="AW3162">
        <v>0</v>
      </c>
    </row>
    <row r="3163" spans="1:49" x14ac:dyDescent="0.25">
      <c r="A3163">
        <v>53</v>
      </c>
      <c r="B3163" t="s">
        <v>229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7000</v>
      </c>
      <c r="S3163" s="74">
        <v>9.798</v>
      </c>
      <c r="U3163" s="18">
        <v>0.68429398148148157</v>
      </c>
      <c r="V3163" s="19">
        <v>7.0964940000000004E-2</v>
      </c>
      <c r="AB3163" t="s">
        <v>85</v>
      </c>
      <c r="AC3163" t="str">
        <f t="shared" si="69"/>
        <v>h-4RT-A6</v>
      </c>
      <c r="AD3163" s="8">
        <v>43436</v>
      </c>
      <c r="AE3163" s="83">
        <f>AD3163-I3163</f>
        <v>69</v>
      </c>
      <c r="AF3163" t="s">
        <v>244</v>
      </c>
      <c r="AG3163" t="s">
        <v>956</v>
      </c>
      <c r="AH3163" s="8">
        <v>43436</v>
      </c>
      <c r="AI3163">
        <v>7</v>
      </c>
      <c r="AJ3163">
        <v>1</v>
      </c>
      <c r="AK3163" s="53">
        <v>0.65625</v>
      </c>
      <c r="AL3163" s="8">
        <v>43460</v>
      </c>
      <c r="AM3163" s="53">
        <v>0.83333333333333337</v>
      </c>
      <c r="AO3163">
        <v>4</v>
      </c>
      <c r="AP3163">
        <v>10</v>
      </c>
      <c r="AQ3163" s="8">
        <v>43460</v>
      </c>
      <c r="AR3163" s="53">
        <v>0.83333333333333337</v>
      </c>
      <c r="AS3163" s="8">
        <v>43516</v>
      </c>
      <c r="AT3163" s="53">
        <v>0.83333333333333337</v>
      </c>
      <c r="AV3163" s="8">
        <v>43516</v>
      </c>
      <c r="AW3163">
        <v>0</v>
      </c>
    </row>
    <row r="3164" spans="1:49" x14ac:dyDescent="0.25">
      <c r="A3164">
        <v>54</v>
      </c>
      <c r="B3164" t="s">
        <v>229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7000</v>
      </c>
      <c r="S3164" s="74">
        <v>6.5819999999999999</v>
      </c>
      <c r="U3164" s="18">
        <v>0.68512731481481481</v>
      </c>
      <c r="V3164">
        <v>0.43110189999999998</v>
      </c>
      <c r="AB3164" t="s">
        <v>85</v>
      </c>
      <c r="AC3164" t="str">
        <f t="shared" si="69"/>
        <v>h-4RT-E3</v>
      </c>
      <c r="AD3164" s="8">
        <v>43400</v>
      </c>
      <c r="AE3164" s="84">
        <v>33</v>
      </c>
      <c r="AF3164" t="s">
        <v>179</v>
      </c>
      <c r="AG3164" t="s">
        <v>956</v>
      </c>
      <c r="AH3164" s="8">
        <v>43400</v>
      </c>
      <c r="AI3164">
        <v>26</v>
      </c>
      <c r="AJ3164">
        <v>1</v>
      </c>
      <c r="AK3164" s="53">
        <v>0.74652777777777779</v>
      </c>
      <c r="AL3164" s="8">
        <v>43408</v>
      </c>
      <c r="AM3164" s="53">
        <v>0.85416666666666663</v>
      </c>
      <c r="AO3164">
        <v>6</v>
      </c>
      <c r="AP3164">
        <v>7</v>
      </c>
      <c r="AQ3164" s="8">
        <v>43408</v>
      </c>
      <c r="AR3164" s="53">
        <v>0.85416666666666663</v>
      </c>
      <c r="AS3164" s="8">
        <v>43483</v>
      </c>
      <c r="AT3164" s="53">
        <v>0.85416666666666663</v>
      </c>
      <c r="AV3164" s="8">
        <v>43483</v>
      </c>
      <c r="AW3164">
        <v>0</v>
      </c>
    </row>
    <row r="3165" spans="1:49" x14ac:dyDescent="0.25">
      <c r="A3165">
        <v>55</v>
      </c>
      <c r="B3165" t="s">
        <v>229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7000</v>
      </c>
      <c r="S3165" s="74">
        <v>10.1</v>
      </c>
      <c r="U3165" s="18">
        <v>0.68603009259259251</v>
      </c>
      <c r="V3165">
        <v>3.7826100000000001E-2</v>
      </c>
      <c r="W3165" s="1" t="s">
        <v>1911</v>
      </c>
      <c r="AB3165" t="s">
        <v>86</v>
      </c>
      <c r="AC3165" t="str">
        <f t="shared" si="69"/>
        <v>h-4SO-F7</v>
      </c>
      <c r="AD3165" s="8">
        <v>43590</v>
      </c>
      <c r="AE3165" s="83">
        <f>AD3165-W3165</f>
        <v>55</v>
      </c>
      <c r="AF3165" t="s">
        <v>171</v>
      </c>
      <c r="AG3165" t="s">
        <v>956</v>
      </c>
      <c r="AH3165" s="8">
        <v>43590</v>
      </c>
      <c r="AI3165">
        <v>32</v>
      </c>
      <c r="AJ3165">
        <v>2</v>
      </c>
      <c r="AK3165" s="53">
        <v>0.63750000000000007</v>
      </c>
      <c r="AL3165" s="8">
        <v>43598</v>
      </c>
      <c r="AM3165" s="53">
        <v>0.82291666666666663</v>
      </c>
      <c r="AN3165" t="s">
        <v>1956</v>
      </c>
      <c r="AO3165">
        <v>7</v>
      </c>
      <c r="AP3165">
        <v>25</v>
      </c>
      <c r="AQ3165" s="8">
        <v>43598</v>
      </c>
      <c r="AR3165" s="53">
        <v>0.84027777777777779</v>
      </c>
      <c r="AS3165" s="8">
        <v>43626</v>
      </c>
      <c r="AT3165" s="53">
        <v>0.83333333333333337</v>
      </c>
      <c r="AU3165" t="s">
        <v>1765</v>
      </c>
      <c r="AV3165" s="8">
        <v>43626</v>
      </c>
      <c r="AW3165">
        <v>1</v>
      </c>
    </row>
    <row r="3166" spans="1:49" x14ac:dyDescent="0.25">
      <c r="A3166">
        <v>56</v>
      </c>
      <c r="B3166" t="s">
        <v>229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7000</v>
      </c>
      <c r="S3166" s="74">
        <v>6.2679999999999998</v>
      </c>
      <c r="U3166" s="18">
        <v>0.68679398148148152</v>
      </c>
      <c r="V3166" s="19">
        <v>8.6649290000000004E-2</v>
      </c>
      <c r="AB3166" t="s">
        <v>85</v>
      </c>
      <c r="AC3166" t="str">
        <f t="shared" si="69"/>
        <v>h-4RT-D11</v>
      </c>
      <c r="AF3166" t="s">
        <v>128</v>
      </c>
    </row>
    <row r="3167" spans="1:49" x14ac:dyDescent="0.25">
      <c r="A3167">
        <v>57</v>
      </c>
      <c r="B3167" t="s">
        <v>229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7000</v>
      </c>
      <c r="S3167" s="74">
        <v>6.4669999999999996</v>
      </c>
      <c r="U3167" s="18">
        <v>0.68761574074074072</v>
      </c>
      <c r="V3167">
        <v>0.10122109999999999</v>
      </c>
      <c r="W3167" s="1" t="s">
        <v>1911</v>
      </c>
      <c r="AB3167" t="s">
        <v>86</v>
      </c>
      <c r="AC3167" t="str">
        <f t="shared" si="69"/>
        <v>h-4SO-G12</v>
      </c>
      <c r="AD3167" s="8">
        <v>43629</v>
      </c>
      <c r="AE3167" s="83">
        <f>AD3167-W3169</f>
        <v>94</v>
      </c>
      <c r="AF3167" t="s">
        <v>147</v>
      </c>
      <c r="AG3167" t="s">
        <v>956</v>
      </c>
      <c r="AH3167" s="8">
        <v>43629</v>
      </c>
      <c r="AI3167">
        <v>31</v>
      </c>
      <c r="AJ3167">
        <v>2</v>
      </c>
      <c r="AK3167" s="53">
        <v>0.70486111111111116</v>
      </c>
    </row>
    <row r="3168" spans="1:49" x14ac:dyDescent="0.25">
      <c r="A3168">
        <v>58</v>
      </c>
      <c r="B3168" t="s">
        <v>229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7000</v>
      </c>
      <c r="S3168" s="74">
        <v>5.7089999999999996</v>
      </c>
      <c r="U3168" s="18">
        <v>0.68839120370370377</v>
      </c>
      <c r="V3168" s="19">
        <v>1.8009379999999998E-2</v>
      </c>
      <c r="AB3168" t="s">
        <v>86</v>
      </c>
      <c r="AC3168" t="str">
        <f t="shared" si="69"/>
        <v>h-4SO-E10</v>
      </c>
      <c r="AF3168" t="s">
        <v>248</v>
      </c>
    </row>
    <row r="3169" spans="1:49" x14ac:dyDescent="0.25">
      <c r="A3169">
        <v>59</v>
      </c>
      <c r="B3169" t="s">
        <v>229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7000</v>
      </c>
      <c r="S3169" s="74">
        <v>7.4530000000000003</v>
      </c>
      <c r="U3169" s="18">
        <v>0.6891087962962964</v>
      </c>
      <c r="V3169" s="19">
        <v>9.1428410000000002E-2</v>
      </c>
      <c r="W3169" s="1" t="s">
        <v>1911</v>
      </c>
      <c r="AB3169" t="s">
        <v>86</v>
      </c>
      <c r="AC3169" t="str">
        <f t="shared" si="69"/>
        <v>h-4SO-F6</v>
      </c>
      <c r="AD3169" s="8">
        <v>43609</v>
      </c>
      <c r="AE3169" s="84">
        <v>74</v>
      </c>
      <c r="AF3169" t="s">
        <v>291</v>
      </c>
      <c r="AG3169" t="s">
        <v>956</v>
      </c>
      <c r="AH3169" s="8">
        <v>43627</v>
      </c>
      <c r="AI3169">
        <v>16</v>
      </c>
      <c r="AJ3169">
        <v>1</v>
      </c>
      <c r="AK3169" s="53">
        <v>0.75</v>
      </c>
    </row>
    <row r="3170" spans="1:49" x14ac:dyDescent="0.25">
      <c r="A3170">
        <v>60</v>
      </c>
      <c r="B3170" t="s">
        <v>229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7000</v>
      </c>
      <c r="S3170" s="74">
        <v>8.1579999999999995</v>
      </c>
      <c r="U3170" s="18">
        <v>0.68995370370370368</v>
      </c>
      <c r="V3170" s="19">
        <v>7.4856729999999996E-2</v>
      </c>
      <c r="AB3170" t="s">
        <v>85</v>
      </c>
      <c r="AC3170" t="str">
        <f t="shared" si="69"/>
        <v>h-4RT-A4</v>
      </c>
      <c r="AD3170" s="8">
        <v>43551</v>
      </c>
      <c r="AE3170" s="83">
        <f>AD3170-I3170</f>
        <v>184</v>
      </c>
      <c r="AF3170" t="s">
        <v>252</v>
      </c>
      <c r="AG3170" t="s">
        <v>593</v>
      </c>
      <c r="AH3170" s="8">
        <v>43551</v>
      </c>
      <c r="AI3170">
        <v>6</v>
      </c>
      <c r="AJ3170">
        <v>1</v>
      </c>
      <c r="AK3170" s="53">
        <v>0.69444444444444453</v>
      </c>
      <c r="AL3170" s="8">
        <v>43559</v>
      </c>
      <c r="AM3170" s="53">
        <v>0.86111111111111116</v>
      </c>
      <c r="AO3170">
        <v>4</v>
      </c>
      <c r="AP3170">
        <v>24</v>
      </c>
      <c r="AQ3170" s="8">
        <v>43559</v>
      </c>
      <c r="AR3170" s="53">
        <v>0.86111111111111116</v>
      </c>
      <c r="AS3170" s="8">
        <v>43563</v>
      </c>
      <c r="AT3170" s="53">
        <v>0.83333333333333337</v>
      </c>
      <c r="AU3170" t="s">
        <v>1851</v>
      </c>
      <c r="AV3170" s="8">
        <v>43563</v>
      </c>
      <c r="AW3170">
        <v>0</v>
      </c>
    </row>
    <row r="3171" spans="1:49" x14ac:dyDescent="0.25">
      <c r="A3171">
        <v>61</v>
      </c>
      <c r="B3171" t="s">
        <v>229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7000</v>
      </c>
      <c r="S3171" s="74">
        <v>9.3179999999999996</v>
      </c>
      <c r="U3171" s="18">
        <v>0.69093749999999998</v>
      </c>
      <c r="V3171" s="19">
        <v>7.2795040000000005E-2</v>
      </c>
      <c r="AB3171" t="s">
        <v>85</v>
      </c>
      <c r="AC3171" t="str">
        <f t="shared" si="69"/>
        <v>h-4RT-D7</v>
      </c>
      <c r="AF3171" t="s">
        <v>285</v>
      </c>
    </row>
    <row r="3172" spans="1:49" x14ac:dyDescent="0.25">
      <c r="A3172">
        <v>62</v>
      </c>
      <c r="B3172" t="s">
        <v>229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7000</v>
      </c>
      <c r="S3172" s="74">
        <v>11.409000000000001</v>
      </c>
      <c r="U3172" s="18">
        <v>0.6918981481481481</v>
      </c>
      <c r="V3172" s="19">
        <v>7.6353770000000001E-2</v>
      </c>
      <c r="AB3172" t="s">
        <v>85</v>
      </c>
      <c r="AC3172" t="str">
        <f t="shared" si="69"/>
        <v>h-4RT-H6</v>
      </c>
      <c r="AF3172" t="s">
        <v>143</v>
      </c>
    </row>
    <row r="3173" spans="1:49" x14ac:dyDescent="0.25">
      <c r="A3173">
        <v>63</v>
      </c>
      <c r="B3173" t="s">
        <v>229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7000</v>
      </c>
      <c r="S3173" s="74">
        <v>4.6180000000000003</v>
      </c>
      <c r="U3173" s="18">
        <v>0.69271990740740741</v>
      </c>
      <c r="V3173" s="19">
        <v>6.6200759999999997E-2</v>
      </c>
      <c r="AB3173" t="s">
        <v>85</v>
      </c>
      <c r="AC3173" t="str">
        <f t="shared" si="69"/>
        <v>h-4RT-D9</v>
      </c>
      <c r="AF3173" t="s">
        <v>151</v>
      </c>
    </row>
    <row r="3174" spans="1:49" x14ac:dyDescent="0.25">
      <c r="A3174">
        <v>64</v>
      </c>
      <c r="B3174" t="s">
        <v>229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7000</v>
      </c>
      <c r="S3174" s="74">
        <v>10.611000000000001</v>
      </c>
      <c r="U3174" s="18">
        <v>0.69349537037037035</v>
      </c>
      <c r="V3174">
        <v>0.16497319999999999</v>
      </c>
      <c r="W3174" s="1" t="s">
        <v>1911</v>
      </c>
      <c r="AB3174" t="s">
        <v>86</v>
      </c>
      <c r="AC3174" t="str">
        <f t="shared" si="69"/>
        <v>h-4SO-E11</v>
      </c>
      <c r="AD3174" s="8">
        <v>43620</v>
      </c>
      <c r="AE3174" s="83">
        <f>AD3174-W3174</f>
        <v>85</v>
      </c>
      <c r="AF3174" t="s">
        <v>338</v>
      </c>
      <c r="AG3174" t="s">
        <v>956</v>
      </c>
      <c r="AH3174" s="8">
        <v>43620</v>
      </c>
      <c r="AI3174">
        <v>3</v>
      </c>
      <c r="AJ3174">
        <v>1</v>
      </c>
      <c r="AK3174" s="53">
        <v>0.81944444444444453</v>
      </c>
      <c r="AL3174" s="8">
        <v>43630</v>
      </c>
      <c r="AM3174" s="53">
        <v>0.94791666666666663</v>
      </c>
      <c r="AN3174" t="s">
        <v>1764</v>
      </c>
      <c r="AV3174" s="8">
        <v>43630</v>
      </c>
      <c r="AW3174">
        <v>1</v>
      </c>
    </row>
    <row r="3175" spans="1:49" x14ac:dyDescent="0.25">
      <c r="A3175">
        <v>65</v>
      </c>
      <c r="B3175" t="s">
        <v>229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7000</v>
      </c>
      <c r="S3175" s="74">
        <v>9.6229999999999993</v>
      </c>
      <c r="U3175" s="18">
        <v>0.69443287037037038</v>
      </c>
      <c r="V3175" s="19">
        <v>9.9541379999999999E-2</v>
      </c>
      <c r="W3175" s="1" t="s">
        <v>1911</v>
      </c>
      <c r="AB3175" t="s">
        <v>86</v>
      </c>
      <c r="AC3175" t="str">
        <f t="shared" si="69"/>
        <v>h-4SO-G1</v>
      </c>
      <c r="AD3175" s="8">
        <v>43620</v>
      </c>
      <c r="AE3175" s="84">
        <v>85</v>
      </c>
      <c r="AF3175" t="s">
        <v>290</v>
      </c>
      <c r="AG3175" t="s">
        <v>956</v>
      </c>
      <c r="AH3175" s="8">
        <v>43620</v>
      </c>
      <c r="AI3175">
        <v>17</v>
      </c>
      <c r="AJ3175">
        <v>1</v>
      </c>
      <c r="AK3175" s="53">
        <v>0.81944444444444453</v>
      </c>
      <c r="AL3175" s="85">
        <v>43630</v>
      </c>
      <c r="AM3175" s="53">
        <v>0.94791666666666663</v>
      </c>
      <c r="AO3175">
        <v>7</v>
      </c>
      <c r="AP3175">
        <v>24</v>
      </c>
      <c r="AQ3175" s="8">
        <v>43630</v>
      </c>
      <c r="AR3175" s="53">
        <v>0.94791666666666663</v>
      </c>
    </row>
    <row r="3176" spans="1:49" x14ac:dyDescent="0.25">
      <c r="A3176">
        <v>66</v>
      </c>
      <c r="B3176" t="s">
        <v>229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7000</v>
      </c>
      <c r="S3176" s="74">
        <v>10.002000000000001</v>
      </c>
      <c r="U3176" s="18">
        <v>0.69523148148148151</v>
      </c>
      <c r="V3176">
        <v>0.11082649999999999</v>
      </c>
      <c r="W3176" s="1" t="s">
        <v>1911</v>
      </c>
      <c r="AB3176" t="s">
        <v>86</v>
      </c>
      <c r="AC3176" t="str">
        <f t="shared" si="69"/>
        <v>h-4SO-F8</v>
      </c>
      <c r="AD3176" s="8">
        <v>43598</v>
      </c>
      <c r="AE3176" s="83">
        <f>AD3176-W3176</f>
        <v>63</v>
      </c>
      <c r="AF3176" t="s">
        <v>134</v>
      </c>
      <c r="AG3176" t="s">
        <v>956</v>
      </c>
      <c r="AN3176" t="s">
        <v>1701</v>
      </c>
      <c r="AV3176" s="8">
        <v>43598</v>
      </c>
      <c r="AW3176">
        <v>0</v>
      </c>
    </row>
    <row r="3177" spans="1:49" x14ac:dyDescent="0.25">
      <c r="A3177">
        <v>67</v>
      </c>
      <c r="B3177" t="s">
        <v>229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7000</v>
      </c>
      <c r="S3177" s="74">
        <v>7.3860000000000001</v>
      </c>
      <c r="U3177" s="18">
        <v>0.69600694444444444</v>
      </c>
      <c r="V3177" s="19">
        <v>7.0878650000000001E-2</v>
      </c>
      <c r="W3177" s="1" t="s">
        <v>1911</v>
      </c>
      <c r="AB3177" t="s">
        <v>86</v>
      </c>
      <c r="AC3177" t="str">
        <f t="shared" si="69"/>
        <v>h-4SO-B2</v>
      </c>
      <c r="AD3177" s="8">
        <v>43605</v>
      </c>
      <c r="AE3177" s="84">
        <v>70</v>
      </c>
      <c r="AF3177" t="s">
        <v>142</v>
      </c>
      <c r="AG3177" t="s">
        <v>956</v>
      </c>
      <c r="AH3177" s="8">
        <v>43605</v>
      </c>
      <c r="AI3177">
        <v>13</v>
      </c>
      <c r="AJ3177">
        <v>1</v>
      </c>
      <c r="AK3177" s="53">
        <v>0.97222222222222221</v>
      </c>
      <c r="AL3177" s="8">
        <v>43614</v>
      </c>
      <c r="AM3177" s="53">
        <v>0.83333333333333337</v>
      </c>
      <c r="AO3177">
        <v>3</v>
      </c>
      <c r="AP3177">
        <v>29</v>
      </c>
      <c r="AQ3177" s="8">
        <v>43614</v>
      </c>
      <c r="AR3177" s="53">
        <v>0.83333333333333337</v>
      </c>
    </row>
    <row r="3178" spans="1:49" x14ac:dyDescent="0.25">
      <c r="A3178">
        <v>68</v>
      </c>
      <c r="B3178" t="s">
        <v>229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7000</v>
      </c>
      <c r="S3178" s="74">
        <v>10.135</v>
      </c>
      <c r="U3178" s="18">
        <v>0.69682870370370376</v>
      </c>
      <c r="V3178" s="19">
        <v>4.2969350000000003E-2</v>
      </c>
      <c r="W3178" s="1" t="s">
        <v>1911</v>
      </c>
      <c r="AB3178" t="s">
        <v>86</v>
      </c>
      <c r="AC3178" t="str">
        <f t="shared" si="69"/>
        <v>h-4SO-C10</v>
      </c>
      <c r="AD3178" s="8">
        <v>43590</v>
      </c>
      <c r="AE3178" s="83">
        <f>AD3178-W3178</f>
        <v>55</v>
      </c>
      <c r="AF3178" t="s">
        <v>126</v>
      </c>
      <c r="AG3178" t="s">
        <v>956</v>
      </c>
      <c r="AH3178" s="8">
        <v>43590</v>
      </c>
      <c r="AI3178">
        <v>19</v>
      </c>
      <c r="AJ3178">
        <v>1</v>
      </c>
      <c r="AK3178" s="53">
        <v>0.63750000000000007</v>
      </c>
      <c r="AL3178" s="8">
        <v>43598</v>
      </c>
      <c r="AM3178" s="53">
        <v>0.82291666666666663</v>
      </c>
      <c r="AN3178" t="s">
        <v>1956</v>
      </c>
      <c r="AO3178">
        <v>7</v>
      </c>
      <c r="AP3178">
        <v>17</v>
      </c>
      <c r="AQ3178" s="8">
        <v>43598</v>
      </c>
      <c r="AR3178" s="53">
        <v>0.84027777777777779</v>
      </c>
      <c r="AS3178" s="8">
        <v>43626</v>
      </c>
      <c r="AT3178" s="53">
        <v>0.83333333333333337</v>
      </c>
      <c r="AV3178" s="8">
        <v>43626</v>
      </c>
      <c r="AW3178">
        <v>0</v>
      </c>
    </row>
    <row r="3179" spans="1:49" x14ac:dyDescent="0.25">
      <c r="A3179">
        <v>69</v>
      </c>
      <c r="B3179" t="s">
        <v>229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7000</v>
      </c>
      <c r="S3179" s="74">
        <v>7.8120000000000003</v>
      </c>
      <c r="U3179" s="18">
        <v>0.69767361111111104</v>
      </c>
      <c r="V3179" s="19">
        <v>4.1900920000000001E-2</v>
      </c>
      <c r="W3179" s="1" t="s">
        <v>1911</v>
      </c>
      <c r="AB3179" t="s">
        <v>86</v>
      </c>
      <c r="AC3179" t="str">
        <f t="shared" si="69"/>
        <v>h-4SO-G9</v>
      </c>
      <c r="AD3179" s="8">
        <v>43607</v>
      </c>
      <c r="AE3179" s="84">
        <v>72</v>
      </c>
      <c r="AF3179" t="s">
        <v>159</v>
      </c>
      <c r="AG3179" t="s">
        <v>956</v>
      </c>
      <c r="AN3179" t="s">
        <v>1812</v>
      </c>
      <c r="AV3179" s="8">
        <v>43609</v>
      </c>
      <c r="AW3179">
        <v>0</v>
      </c>
    </row>
    <row r="3180" spans="1:49" x14ac:dyDescent="0.25">
      <c r="A3180">
        <v>70</v>
      </c>
      <c r="B3180" t="s">
        <v>229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7000</v>
      </c>
      <c r="S3180" s="74">
        <v>4.7050000000000001</v>
      </c>
      <c r="U3180" s="18">
        <v>0.69871527777777775</v>
      </c>
      <c r="V3180" s="19">
        <v>6.7045729999999998E-2</v>
      </c>
      <c r="AB3180" t="s">
        <v>85</v>
      </c>
      <c r="AC3180" t="str">
        <f t="shared" si="69"/>
        <v>h-4RT-F2</v>
      </c>
      <c r="AF3180" t="s">
        <v>370</v>
      </c>
    </row>
    <row r="3181" spans="1:49" x14ac:dyDescent="0.25">
      <c r="A3181">
        <v>71</v>
      </c>
      <c r="B3181" t="s">
        <v>229</v>
      </c>
      <c r="C3181" t="s">
        <v>201</v>
      </c>
      <c r="G3181" s="1" t="s">
        <v>78</v>
      </c>
      <c r="I3181" s="1" t="s">
        <v>220</v>
      </c>
      <c r="J3181">
        <v>4</v>
      </c>
      <c r="K3181" t="s">
        <v>954</v>
      </c>
      <c r="L3181">
        <v>7000</v>
      </c>
      <c r="S3181" s="74">
        <v>9.1319999999999997</v>
      </c>
      <c r="U3181" s="18">
        <v>0.69969907407407417</v>
      </c>
      <c r="V3181">
        <v>7.7621300000000004E-2</v>
      </c>
      <c r="AB3181" t="s">
        <v>85</v>
      </c>
      <c r="AC3181" t="str">
        <f t="shared" si="69"/>
        <v>h-4RT-B1</v>
      </c>
      <c r="AF3181" t="s">
        <v>169</v>
      </c>
    </row>
    <row r="3182" spans="1:49" x14ac:dyDescent="0.25">
      <c r="A3182">
        <v>72</v>
      </c>
      <c r="B3182" t="s">
        <v>229</v>
      </c>
      <c r="C3182" t="s">
        <v>201</v>
      </c>
      <c r="G3182" s="1" t="s">
        <v>78</v>
      </c>
      <c r="I3182" s="1" t="s">
        <v>220</v>
      </c>
      <c r="J3182">
        <v>4</v>
      </c>
      <c r="K3182" t="s">
        <v>954</v>
      </c>
      <c r="L3182">
        <v>7000</v>
      </c>
      <c r="S3182" s="74">
        <v>7.8049999999999997</v>
      </c>
      <c r="U3182" s="18">
        <v>0.70046296296296295</v>
      </c>
      <c r="V3182" s="19">
        <v>8.9134749999999999E-2</v>
      </c>
      <c r="W3182" s="1" t="s">
        <v>1911</v>
      </c>
      <c r="AB3182" t="s">
        <v>86</v>
      </c>
      <c r="AC3182" t="str">
        <f t="shared" si="69"/>
        <v>h-4SO-H7</v>
      </c>
      <c r="AD3182" s="8">
        <v>43609</v>
      </c>
      <c r="AE3182" s="84">
        <v>74</v>
      </c>
      <c r="AF3182" t="s">
        <v>286</v>
      </c>
      <c r="AG3182" t="s">
        <v>956</v>
      </c>
      <c r="AH3182" s="8">
        <v>43627</v>
      </c>
      <c r="AI3182">
        <v>9</v>
      </c>
      <c r="AJ3182">
        <v>1</v>
      </c>
      <c r="AK3182" s="53">
        <v>0.75</v>
      </c>
    </row>
    <row r="3183" spans="1:49" x14ac:dyDescent="0.25">
      <c r="A3183">
        <v>73</v>
      </c>
      <c r="B3183" t="s">
        <v>229</v>
      </c>
      <c r="C3183" t="s">
        <v>201</v>
      </c>
      <c r="G3183" s="1" t="s">
        <v>78</v>
      </c>
      <c r="I3183" s="1" t="s">
        <v>220</v>
      </c>
      <c r="J3183">
        <v>4</v>
      </c>
      <c r="K3183" t="s">
        <v>954</v>
      </c>
      <c r="L3183">
        <v>7000</v>
      </c>
      <c r="S3183" s="74">
        <v>7.1449999999999996</v>
      </c>
      <c r="U3183" s="18">
        <v>0.7012152777777777</v>
      </c>
      <c r="V3183" s="19">
        <v>7.9726480000000002E-2</v>
      </c>
      <c r="AB3183" t="s">
        <v>85</v>
      </c>
      <c r="AC3183" t="str">
        <f t="shared" si="69"/>
        <v>h-4RT-F11</v>
      </c>
      <c r="AF3183" t="s">
        <v>158</v>
      </c>
    </row>
    <row r="3184" spans="1:49" x14ac:dyDescent="0.25">
      <c r="A3184">
        <v>74</v>
      </c>
      <c r="B3184" t="s">
        <v>229</v>
      </c>
      <c r="C3184" t="s">
        <v>201</v>
      </c>
      <c r="G3184" s="1" t="s">
        <v>78</v>
      </c>
      <c r="I3184" s="1" t="s">
        <v>220</v>
      </c>
      <c r="J3184">
        <v>4</v>
      </c>
      <c r="K3184" t="s">
        <v>954</v>
      </c>
      <c r="L3184">
        <v>7000</v>
      </c>
      <c r="S3184" s="74">
        <v>6.6459999999999999</v>
      </c>
      <c r="U3184" s="18">
        <v>0.70192129629629629</v>
      </c>
      <c r="V3184" s="19">
        <v>7.5738150000000004E-2</v>
      </c>
      <c r="AB3184" t="s">
        <v>86</v>
      </c>
      <c r="AC3184" t="str">
        <f t="shared" si="69"/>
        <v>h-4SO-E7</v>
      </c>
      <c r="AF3184" t="s">
        <v>131</v>
      </c>
    </row>
    <row r="3185" spans="1:49" x14ac:dyDescent="0.25">
      <c r="A3185">
        <v>75</v>
      </c>
      <c r="B3185" t="s">
        <v>229</v>
      </c>
      <c r="C3185" t="s">
        <v>201</v>
      </c>
      <c r="G3185" s="1" t="s">
        <v>78</v>
      </c>
      <c r="I3185" s="1" t="s">
        <v>220</v>
      </c>
      <c r="J3185">
        <v>4</v>
      </c>
      <c r="K3185" t="s">
        <v>954</v>
      </c>
      <c r="L3185">
        <v>7000</v>
      </c>
      <c r="S3185" s="74">
        <v>10.664</v>
      </c>
      <c r="U3185" s="18">
        <v>0.70262731481481477</v>
      </c>
      <c r="V3185" s="19">
        <v>7.179307E-2</v>
      </c>
      <c r="AB3185" t="s">
        <v>85</v>
      </c>
      <c r="AC3185" t="str">
        <f t="shared" si="69"/>
        <v>h-4RT-E4</v>
      </c>
      <c r="AF3185" t="s">
        <v>304</v>
      </c>
    </row>
    <row r="3186" spans="1:49" x14ac:dyDescent="0.25">
      <c r="A3186">
        <v>76</v>
      </c>
      <c r="B3186" t="s">
        <v>229</v>
      </c>
      <c r="C3186" t="s">
        <v>608</v>
      </c>
      <c r="G3186" s="1" t="s">
        <v>78</v>
      </c>
      <c r="I3186" s="1" t="s">
        <v>220</v>
      </c>
      <c r="J3186">
        <v>4</v>
      </c>
      <c r="K3186" t="s">
        <v>954</v>
      </c>
      <c r="L3186">
        <v>7000</v>
      </c>
    </row>
    <row r="3187" spans="1:49" x14ac:dyDescent="0.25">
      <c r="A3187">
        <v>77</v>
      </c>
      <c r="B3187" t="s">
        <v>229</v>
      </c>
      <c r="C3187" t="s">
        <v>608</v>
      </c>
      <c r="G3187" s="1" t="s">
        <v>78</v>
      </c>
      <c r="I3187" s="1" t="s">
        <v>220</v>
      </c>
      <c r="J3187">
        <v>4</v>
      </c>
      <c r="K3187" t="s">
        <v>954</v>
      </c>
      <c r="L3187">
        <v>7000</v>
      </c>
      <c r="T3187" s="53">
        <v>0.41597222222222219</v>
      </c>
      <c r="U3187" s="18">
        <v>0.70335648148148155</v>
      </c>
      <c r="V3187" s="19">
        <v>8.5669160000000008E-3</v>
      </c>
    </row>
    <row r="3188" spans="1:49" x14ac:dyDescent="0.25">
      <c r="A3188">
        <v>51</v>
      </c>
      <c r="B3188" t="s">
        <v>293</v>
      </c>
      <c r="C3188" t="s">
        <v>201</v>
      </c>
      <c r="G3188" s="1" t="s">
        <v>78</v>
      </c>
      <c r="I3188" s="1" t="s">
        <v>220</v>
      </c>
      <c r="J3188">
        <v>4</v>
      </c>
      <c r="K3188" t="s">
        <v>954</v>
      </c>
      <c r="L3188">
        <v>6262</v>
      </c>
      <c r="S3188" s="74">
        <v>12.147</v>
      </c>
      <c r="T3188" s="53">
        <v>0.41597222222222219</v>
      </c>
      <c r="U3188" s="18">
        <v>0.68256944444444445</v>
      </c>
      <c r="V3188" s="19">
        <v>7.0642490000000002E-2</v>
      </c>
      <c r="AB3188" t="s">
        <v>85</v>
      </c>
      <c r="AC3188" t="str">
        <f t="shared" ref="AC3188:AC3212" si="70">"h-4"&amp;AB3188&amp;"-"&amp;AF3188</f>
        <v>h-4RT-B10</v>
      </c>
      <c r="AF3188" t="s">
        <v>154</v>
      </c>
    </row>
    <row r="3189" spans="1:49" x14ac:dyDescent="0.25">
      <c r="A3189">
        <v>52</v>
      </c>
      <c r="B3189" t="s">
        <v>293</v>
      </c>
      <c r="C3189" t="s">
        <v>201</v>
      </c>
      <c r="G3189" s="1" t="s">
        <v>78</v>
      </c>
      <c r="I3189" s="1" t="s">
        <v>220</v>
      </c>
      <c r="J3189">
        <v>4</v>
      </c>
      <c r="K3189" t="s">
        <v>954</v>
      </c>
      <c r="L3189">
        <v>6262</v>
      </c>
      <c r="S3189" s="74">
        <v>9.109</v>
      </c>
      <c r="U3189" s="18">
        <v>0.68351851851851853</v>
      </c>
      <c r="V3189">
        <v>0.14016529999999999</v>
      </c>
      <c r="AB3189" t="s">
        <v>85</v>
      </c>
      <c r="AC3189" t="str">
        <f t="shared" si="70"/>
        <v>h-4RT-A12</v>
      </c>
      <c r="AF3189" t="s">
        <v>284</v>
      </c>
    </row>
    <row r="3190" spans="1:49" x14ac:dyDescent="0.25">
      <c r="A3190">
        <v>53</v>
      </c>
      <c r="B3190" t="s">
        <v>293</v>
      </c>
      <c r="C3190" t="s">
        <v>201</v>
      </c>
      <c r="G3190" s="1" t="s">
        <v>78</v>
      </c>
      <c r="I3190" s="1" t="s">
        <v>220</v>
      </c>
      <c r="J3190">
        <v>4</v>
      </c>
      <c r="K3190" t="s">
        <v>954</v>
      </c>
      <c r="L3190">
        <v>6262</v>
      </c>
      <c r="S3190" s="74">
        <v>6.3780000000000001</v>
      </c>
      <c r="U3190" s="18">
        <v>0.68429398148148157</v>
      </c>
      <c r="V3190">
        <v>0.1541952</v>
      </c>
      <c r="W3190" s="1" t="s">
        <v>1911</v>
      </c>
      <c r="AB3190" t="s">
        <v>86</v>
      </c>
      <c r="AC3190" t="str">
        <f t="shared" si="70"/>
        <v>h-4SO-H10</v>
      </c>
      <c r="AD3190" s="8">
        <v>43597</v>
      </c>
      <c r="AE3190" s="83">
        <f>AD3190-W3190</f>
        <v>62</v>
      </c>
      <c r="AF3190" t="s">
        <v>174</v>
      </c>
      <c r="AG3190" t="s">
        <v>956</v>
      </c>
      <c r="AN3190" t="s">
        <v>1701</v>
      </c>
      <c r="AV3190" s="8">
        <v>43597</v>
      </c>
      <c r="AW3190">
        <v>0</v>
      </c>
    </row>
    <row r="3191" spans="1:49" x14ac:dyDescent="0.25">
      <c r="A3191">
        <v>54</v>
      </c>
      <c r="B3191" t="s">
        <v>293</v>
      </c>
      <c r="C3191" t="s">
        <v>201</v>
      </c>
      <c r="G3191" s="1" t="s">
        <v>78</v>
      </c>
      <c r="I3191" s="1" t="s">
        <v>220</v>
      </c>
      <c r="J3191">
        <v>4</v>
      </c>
      <c r="K3191" t="s">
        <v>954</v>
      </c>
      <c r="L3191">
        <v>6262</v>
      </c>
      <c r="S3191" s="74">
        <v>6.9509999999999996</v>
      </c>
      <c r="U3191" s="18">
        <v>0.68512731481481481</v>
      </c>
      <c r="V3191" s="19">
        <v>8.3925009999999994E-2</v>
      </c>
      <c r="AB3191" t="s">
        <v>85</v>
      </c>
      <c r="AC3191" t="str">
        <f t="shared" si="70"/>
        <v>h-4RT-D2</v>
      </c>
      <c r="AF3191" t="s">
        <v>172</v>
      </c>
    </row>
    <row r="3192" spans="1:49" x14ac:dyDescent="0.25">
      <c r="A3192">
        <v>55</v>
      </c>
      <c r="B3192" t="s">
        <v>293</v>
      </c>
      <c r="C3192" t="s">
        <v>201</v>
      </c>
      <c r="G3192" s="1" t="s">
        <v>78</v>
      </c>
      <c r="I3192" s="1" t="s">
        <v>220</v>
      </c>
      <c r="J3192">
        <v>4</v>
      </c>
      <c r="K3192" t="s">
        <v>954</v>
      </c>
      <c r="L3192">
        <v>6262</v>
      </c>
      <c r="S3192" s="74">
        <v>5.5419999999999998</v>
      </c>
      <c r="U3192" s="18">
        <v>0.68603009259259251</v>
      </c>
      <c r="V3192">
        <v>0.136436</v>
      </c>
      <c r="W3192" s="1" t="s">
        <v>1911</v>
      </c>
      <c r="AB3192" t="s">
        <v>86</v>
      </c>
      <c r="AC3192" t="str">
        <f t="shared" si="70"/>
        <v>h-4SO-F2</v>
      </c>
      <c r="AD3192" s="8">
        <v>43625</v>
      </c>
      <c r="AE3192" s="84">
        <v>90</v>
      </c>
      <c r="AF3192" t="s">
        <v>370</v>
      </c>
      <c r="AG3192" t="s">
        <v>956</v>
      </c>
      <c r="AH3192" s="8">
        <v>43625</v>
      </c>
      <c r="AI3192">
        <v>15</v>
      </c>
      <c r="AJ3192">
        <v>1</v>
      </c>
      <c r="AK3192" s="53">
        <v>0.55555555555555558</v>
      </c>
      <c r="AL3192" s="8">
        <v>43633</v>
      </c>
      <c r="AM3192" s="53">
        <v>0.84722222222222221</v>
      </c>
      <c r="AO3192">
        <v>7</v>
      </c>
      <c r="AP3192">
        <v>26</v>
      </c>
      <c r="AQ3192" s="8">
        <v>43633</v>
      </c>
      <c r="AR3192" s="53">
        <v>0.84722222222222221</v>
      </c>
    </row>
    <row r="3193" spans="1:49" x14ac:dyDescent="0.25">
      <c r="A3193">
        <v>56</v>
      </c>
      <c r="B3193" t="s">
        <v>293</v>
      </c>
      <c r="C3193" t="s">
        <v>201</v>
      </c>
      <c r="G3193" s="1" t="s">
        <v>78</v>
      </c>
      <c r="I3193" s="1" t="s">
        <v>220</v>
      </c>
      <c r="J3193">
        <v>4</v>
      </c>
      <c r="K3193" t="s">
        <v>954</v>
      </c>
      <c r="L3193">
        <v>6262</v>
      </c>
      <c r="S3193" s="74">
        <v>3.8839999999999999</v>
      </c>
      <c r="U3193" s="18">
        <v>0.68679398148148152</v>
      </c>
      <c r="V3193">
        <v>0.1225405</v>
      </c>
      <c r="AB3193" t="s">
        <v>85</v>
      </c>
      <c r="AC3193" t="str">
        <f t="shared" si="70"/>
        <v>h-4RT-D5</v>
      </c>
      <c r="AF3193" t="s">
        <v>251</v>
      </c>
    </row>
    <row r="3194" spans="1:49" x14ac:dyDescent="0.25">
      <c r="A3194">
        <v>57</v>
      </c>
      <c r="B3194" t="s">
        <v>293</v>
      </c>
      <c r="C3194" t="s">
        <v>201</v>
      </c>
      <c r="G3194" s="1" t="s">
        <v>78</v>
      </c>
      <c r="I3194" s="1" t="s">
        <v>220</v>
      </c>
      <c r="J3194">
        <v>4</v>
      </c>
      <c r="K3194" t="s">
        <v>954</v>
      </c>
      <c r="L3194">
        <v>6262</v>
      </c>
      <c r="S3194" s="74">
        <v>9.81</v>
      </c>
      <c r="U3194" s="18">
        <v>0.68761574074074072</v>
      </c>
      <c r="V3194">
        <v>0.11658259999999999</v>
      </c>
      <c r="AB3194" t="s">
        <v>85</v>
      </c>
      <c r="AC3194" t="str">
        <f t="shared" si="70"/>
        <v>h-4RT-A10</v>
      </c>
      <c r="AF3194" t="s">
        <v>138</v>
      </c>
    </row>
    <row r="3195" spans="1:49" x14ac:dyDescent="0.25">
      <c r="A3195">
        <v>58</v>
      </c>
      <c r="B3195" t="s">
        <v>293</v>
      </c>
      <c r="C3195" t="s">
        <v>201</v>
      </c>
      <c r="G3195" s="1" t="s">
        <v>78</v>
      </c>
      <c r="I3195" s="1" t="s">
        <v>220</v>
      </c>
      <c r="J3195">
        <v>4</v>
      </c>
      <c r="K3195" t="s">
        <v>954</v>
      </c>
      <c r="L3195">
        <v>6262</v>
      </c>
      <c r="S3195" s="74">
        <v>4.9939999999999998</v>
      </c>
      <c r="U3195" s="18">
        <v>0.68839120370370377</v>
      </c>
      <c r="V3195">
        <v>0.109236</v>
      </c>
      <c r="AB3195" t="s">
        <v>85</v>
      </c>
      <c r="AC3195" t="str">
        <f t="shared" si="70"/>
        <v>h-4RT-E10</v>
      </c>
      <c r="AF3195" t="s">
        <v>248</v>
      </c>
    </row>
    <row r="3196" spans="1:49" x14ac:dyDescent="0.25">
      <c r="A3196">
        <v>59</v>
      </c>
      <c r="B3196" t="s">
        <v>293</v>
      </c>
      <c r="C3196" t="s">
        <v>201</v>
      </c>
      <c r="G3196" s="1" t="s">
        <v>78</v>
      </c>
      <c r="I3196" s="1" t="s">
        <v>220</v>
      </c>
      <c r="J3196">
        <v>4</v>
      </c>
      <c r="K3196" t="s">
        <v>954</v>
      </c>
      <c r="L3196">
        <v>6262</v>
      </c>
      <c r="S3196" s="74">
        <v>7.9130000000000003</v>
      </c>
      <c r="U3196" s="18">
        <v>0.6891087962962964</v>
      </c>
      <c r="V3196">
        <v>0.1444648</v>
      </c>
      <c r="W3196" s="1" t="s">
        <v>1911</v>
      </c>
      <c r="AB3196" t="s">
        <v>86</v>
      </c>
      <c r="AC3196" t="str">
        <f t="shared" si="70"/>
        <v>h-4SO-E4</v>
      </c>
      <c r="AD3196" s="8">
        <v>43603</v>
      </c>
      <c r="AE3196" s="84">
        <v>70</v>
      </c>
      <c r="AF3196" t="s">
        <v>304</v>
      </c>
      <c r="AG3196" t="s">
        <v>956</v>
      </c>
      <c r="AH3196" s="8">
        <v>43607</v>
      </c>
      <c r="AI3196">
        <v>8</v>
      </c>
      <c r="AJ3196">
        <v>1</v>
      </c>
      <c r="AK3196" s="53">
        <v>0.83680555555555547</v>
      </c>
      <c r="AL3196" s="8">
        <v>43619</v>
      </c>
      <c r="AM3196" s="53">
        <v>0.84027777777777779</v>
      </c>
      <c r="AO3196">
        <v>5</v>
      </c>
      <c r="AP3196">
        <v>31</v>
      </c>
      <c r="AQ3196" s="8">
        <v>43619</v>
      </c>
      <c r="AR3196" s="53">
        <v>0.84027777777777779</v>
      </c>
    </row>
    <row r="3197" spans="1:49" x14ac:dyDescent="0.25">
      <c r="A3197">
        <v>60</v>
      </c>
      <c r="B3197" t="s">
        <v>293</v>
      </c>
      <c r="C3197" t="s">
        <v>201</v>
      </c>
      <c r="G3197" s="1" t="s">
        <v>78</v>
      </c>
      <c r="I3197" s="1" t="s">
        <v>220</v>
      </c>
      <c r="J3197">
        <v>4</v>
      </c>
      <c r="K3197" t="s">
        <v>954</v>
      </c>
      <c r="L3197">
        <v>6262</v>
      </c>
      <c r="S3197" s="74">
        <v>4.9189999999999996</v>
      </c>
      <c r="U3197" s="18">
        <v>0.68995370370370368</v>
      </c>
      <c r="V3197">
        <v>1.704375</v>
      </c>
      <c r="AB3197" t="s">
        <v>85</v>
      </c>
      <c r="AC3197" t="str">
        <f t="shared" si="70"/>
        <v>h-4RT-F1</v>
      </c>
      <c r="AD3197" s="8">
        <v>43400</v>
      </c>
      <c r="AE3197" s="84">
        <v>33</v>
      </c>
      <c r="AF3197" t="s">
        <v>157</v>
      </c>
      <c r="AG3197" t="s">
        <v>956</v>
      </c>
      <c r="AH3197" s="8">
        <v>43400</v>
      </c>
      <c r="AI3197">
        <v>18</v>
      </c>
      <c r="AJ3197">
        <v>1</v>
      </c>
      <c r="AK3197" s="53">
        <v>0.74652777777777779</v>
      </c>
      <c r="AL3197" s="8">
        <v>43408</v>
      </c>
      <c r="AM3197" s="53">
        <v>0.85416666666666663</v>
      </c>
      <c r="AO3197">
        <v>6</v>
      </c>
      <c r="AP3197">
        <v>8</v>
      </c>
      <c r="AQ3197" s="8">
        <v>43408</v>
      </c>
      <c r="AR3197" s="53">
        <v>0.85416666666666663</v>
      </c>
      <c r="AS3197" s="8">
        <v>43483</v>
      </c>
      <c r="AT3197" s="53">
        <v>0.85416666666666663</v>
      </c>
      <c r="AV3197" s="8">
        <v>43483</v>
      </c>
      <c r="AW3197">
        <v>0</v>
      </c>
    </row>
    <row r="3198" spans="1:49" x14ac:dyDescent="0.25">
      <c r="A3198">
        <v>61</v>
      </c>
      <c r="B3198" t="s">
        <v>293</v>
      </c>
      <c r="C3198" t="s">
        <v>201</v>
      </c>
      <c r="G3198" s="1" t="s">
        <v>78</v>
      </c>
      <c r="I3198" s="1" t="s">
        <v>220</v>
      </c>
      <c r="J3198">
        <v>4</v>
      </c>
      <c r="K3198" t="s">
        <v>954</v>
      </c>
      <c r="L3198">
        <v>6262</v>
      </c>
      <c r="S3198" s="74">
        <v>6.6020000000000003</v>
      </c>
      <c r="U3198" s="18">
        <v>0.69093749999999998</v>
      </c>
      <c r="V3198">
        <v>1.736426</v>
      </c>
      <c r="AB3198" t="s">
        <v>86</v>
      </c>
      <c r="AC3198" t="str">
        <f t="shared" si="70"/>
        <v>h-4SO-G7</v>
      </c>
      <c r="AF3198" t="s">
        <v>136</v>
      </c>
    </row>
    <row r="3199" spans="1:49" x14ac:dyDescent="0.25">
      <c r="A3199">
        <v>62</v>
      </c>
      <c r="B3199" t="s">
        <v>293</v>
      </c>
      <c r="C3199" t="s">
        <v>201</v>
      </c>
      <c r="G3199" s="1" t="s">
        <v>78</v>
      </c>
      <c r="I3199" s="1" t="s">
        <v>220</v>
      </c>
      <c r="J3199">
        <v>4</v>
      </c>
      <c r="K3199" t="s">
        <v>954</v>
      </c>
      <c r="L3199">
        <v>6262</v>
      </c>
      <c r="S3199" s="74">
        <v>6.9589999999999996</v>
      </c>
      <c r="U3199" s="18">
        <v>0.6918981481481481</v>
      </c>
      <c r="V3199">
        <v>0.27777429999999997</v>
      </c>
      <c r="AB3199" t="s">
        <v>86</v>
      </c>
      <c r="AC3199" t="str">
        <f t="shared" si="70"/>
        <v>h-4SO-C8</v>
      </c>
      <c r="AF3199" t="s">
        <v>238</v>
      </c>
    </row>
    <row r="3200" spans="1:49" x14ac:dyDescent="0.25">
      <c r="A3200">
        <v>63</v>
      </c>
      <c r="B3200" t="s">
        <v>293</v>
      </c>
      <c r="C3200" t="s">
        <v>201</v>
      </c>
      <c r="G3200" s="1" t="s">
        <v>78</v>
      </c>
      <c r="I3200" s="1" t="s">
        <v>220</v>
      </c>
      <c r="J3200">
        <v>4</v>
      </c>
      <c r="K3200" t="s">
        <v>954</v>
      </c>
      <c r="L3200">
        <v>6262</v>
      </c>
      <c r="S3200" s="74">
        <v>9.8000000000000007</v>
      </c>
      <c r="U3200" s="18">
        <v>0.69271990740740741</v>
      </c>
      <c r="V3200">
        <v>9.0781000000000001E-2</v>
      </c>
      <c r="W3200" s="1" t="s">
        <v>1911</v>
      </c>
      <c r="AB3200" t="s">
        <v>86</v>
      </c>
      <c r="AC3200" t="str">
        <f t="shared" si="70"/>
        <v>h-4SO-F1</v>
      </c>
      <c r="AD3200" s="8">
        <v>43586</v>
      </c>
      <c r="AE3200" s="83">
        <f>AD3200-W3200</f>
        <v>51</v>
      </c>
      <c r="AF3200" t="s">
        <v>157</v>
      </c>
      <c r="AG3200" t="s">
        <v>956</v>
      </c>
      <c r="AH3200" s="8">
        <v>43586</v>
      </c>
      <c r="AI3200">
        <v>5</v>
      </c>
      <c r="AJ3200">
        <v>1</v>
      </c>
      <c r="AK3200" s="53">
        <v>0.54513888888888895</v>
      </c>
      <c r="AL3200" s="8">
        <v>43593</v>
      </c>
      <c r="AM3200" s="53">
        <v>0.52083333333333337</v>
      </c>
      <c r="AV3200" s="8">
        <v>43593</v>
      </c>
      <c r="AW3200">
        <v>0</v>
      </c>
    </row>
    <row r="3201" spans="1:49" x14ac:dyDescent="0.25">
      <c r="A3201">
        <v>64</v>
      </c>
      <c r="B3201" t="s">
        <v>293</v>
      </c>
      <c r="C3201" t="s">
        <v>201</v>
      </c>
      <c r="G3201" s="1" t="s">
        <v>78</v>
      </c>
      <c r="I3201" s="1" t="s">
        <v>220</v>
      </c>
      <c r="J3201">
        <v>4</v>
      </c>
      <c r="K3201" t="s">
        <v>954</v>
      </c>
      <c r="L3201">
        <v>6262</v>
      </c>
      <c r="S3201" s="74">
        <v>7.9489999999999998</v>
      </c>
      <c r="U3201" s="18">
        <v>0.69349537037037035</v>
      </c>
      <c r="V3201">
        <v>0.1649042</v>
      </c>
      <c r="AB3201" t="s">
        <v>85</v>
      </c>
      <c r="AC3201" t="str">
        <f t="shared" si="70"/>
        <v>h-4RT-E8</v>
      </c>
      <c r="AF3201" t="s">
        <v>292</v>
      </c>
    </row>
    <row r="3202" spans="1:49" x14ac:dyDescent="0.25">
      <c r="A3202">
        <v>65</v>
      </c>
      <c r="B3202" t="s">
        <v>293</v>
      </c>
      <c r="C3202" t="s">
        <v>201</v>
      </c>
      <c r="G3202" s="1" t="s">
        <v>78</v>
      </c>
      <c r="I3202" s="1" t="s">
        <v>220</v>
      </c>
      <c r="J3202">
        <v>4</v>
      </c>
      <c r="K3202" t="s">
        <v>954</v>
      </c>
      <c r="L3202">
        <v>6262</v>
      </c>
      <c r="S3202" s="74">
        <v>8.6929999999999996</v>
      </c>
      <c r="U3202" s="18">
        <v>0.69443287037037038</v>
      </c>
      <c r="V3202">
        <v>0.1359802</v>
      </c>
      <c r="W3202" s="1" t="s">
        <v>1911</v>
      </c>
      <c r="AB3202" t="s">
        <v>86</v>
      </c>
      <c r="AC3202" t="str">
        <f t="shared" si="70"/>
        <v>h-4SO-E3</v>
      </c>
      <c r="AD3202" s="8">
        <v>43611</v>
      </c>
      <c r="AE3202" s="83" t="s">
        <v>1978</v>
      </c>
      <c r="AF3202" t="s">
        <v>179</v>
      </c>
      <c r="AG3202" t="s">
        <v>956</v>
      </c>
      <c r="AH3202" s="8">
        <v>43630</v>
      </c>
      <c r="AI3202">
        <v>17</v>
      </c>
      <c r="AJ3202">
        <v>2</v>
      </c>
      <c r="AK3202" s="53">
        <v>0.74305555555555547</v>
      </c>
    </row>
    <row r="3203" spans="1:49" x14ac:dyDescent="0.25">
      <c r="A3203">
        <v>66</v>
      </c>
      <c r="B3203" t="s">
        <v>293</v>
      </c>
      <c r="C3203" t="s">
        <v>201</v>
      </c>
      <c r="G3203" s="1" t="s">
        <v>78</v>
      </c>
      <c r="I3203" s="1" t="s">
        <v>220</v>
      </c>
      <c r="J3203">
        <v>4</v>
      </c>
      <c r="K3203" t="s">
        <v>954</v>
      </c>
      <c r="L3203">
        <v>6262</v>
      </c>
      <c r="S3203" s="74">
        <v>11.021000000000001</v>
      </c>
      <c r="U3203" s="18">
        <v>0.69523148148148151</v>
      </c>
      <c r="V3203">
        <v>0.15898509999999999</v>
      </c>
      <c r="W3203" s="1" t="s">
        <v>1911</v>
      </c>
      <c r="AB3203" t="s">
        <v>86</v>
      </c>
      <c r="AC3203" t="str">
        <f t="shared" si="70"/>
        <v>h-4SO-E5</v>
      </c>
      <c r="AD3203" s="8">
        <v>43614</v>
      </c>
      <c r="AE3203" s="83">
        <f>AD3203-W3203</f>
        <v>79</v>
      </c>
      <c r="AF3203" t="s">
        <v>305</v>
      </c>
      <c r="AG3203" t="s">
        <v>956</v>
      </c>
      <c r="AH3203" s="8">
        <v>43614</v>
      </c>
      <c r="AI3203">
        <v>26</v>
      </c>
      <c r="AJ3203">
        <v>2</v>
      </c>
      <c r="AK3203" s="53">
        <v>0.80902777777777779</v>
      </c>
      <c r="AL3203" s="8">
        <v>43616</v>
      </c>
      <c r="AM3203" s="53">
        <v>0.72569444444444453</v>
      </c>
    </row>
    <row r="3204" spans="1:49" x14ac:dyDescent="0.25">
      <c r="A3204">
        <v>67</v>
      </c>
      <c r="B3204" t="s">
        <v>293</v>
      </c>
      <c r="C3204" t="s">
        <v>201</v>
      </c>
      <c r="G3204" s="1" t="s">
        <v>78</v>
      </c>
      <c r="I3204" s="1" t="s">
        <v>220</v>
      </c>
      <c r="J3204">
        <v>4</v>
      </c>
      <c r="K3204" t="s">
        <v>954</v>
      </c>
      <c r="L3204">
        <v>6262</v>
      </c>
      <c r="S3204" s="74">
        <v>10.587</v>
      </c>
      <c r="U3204" s="18">
        <v>0.69600694444444444</v>
      </c>
      <c r="V3204" s="19">
        <v>8.9962159999999999E-2</v>
      </c>
      <c r="W3204" s="1" t="s">
        <v>1911</v>
      </c>
      <c r="AB3204" t="s">
        <v>86</v>
      </c>
      <c r="AC3204" t="str">
        <f t="shared" si="70"/>
        <v>h-4SO-H1</v>
      </c>
      <c r="AD3204" s="8">
        <v>43614</v>
      </c>
      <c r="AE3204" s="84">
        <v>79</v>
      </c>
      <c r="AF3204" t="s">
        <v>239</v>
      </c>
      <c r="AG3204" t="s">
        <v>956</v>
      </c>
      <c r="AH3204" s="8">
        <v>43614</v>
      </c>
      <c r="AI3204">
        <v>25</v>
      </c>
      <c r="AJ3204">
        <v>2</v>
      </c>
      <c r="AK3204" s="53">
        <v>0.80902777777777779</v>
      </c>
      <c r="AL3204" s="8">
        <v>43622</v>
      </c>
      <c r="AM3204" s="53">
        <v>0.83333333333333337</v>
      </c>
      <c r="AO3204">
        <v>6</v>
      </c>
      <c r="AP3204">
        <v>18</v>
      </c>
      <c r="AQ3204" s="8">
        <v>43622</v>
      </c>
      <c r="AR3204" s="53">
        <v>0.83333333333333337</v>
      </c>
    </row>
    <row r="3205" spans="1:49" x14ac:dyDescent="0.25">
      <c r="A3205">
        <v>68</v>
      </c>
      <c r="B3205" t="s">
        <v>293</v>
      </c>
      <c r="C3205" t="s">
        <v>201</v>
      </c>
      <c r="G3205" s="1" t="s">
        <v>78</v>
      </c>
      <c r="I3205" s="1" t="s">
        <v>220</v>
      </c>
      <c r="J3205">
        <v>4</v>
      </c>
      <c r="K3205" t="s">
        <v>954</v>
      </c>
      <c r="L3205">
        <v>6262</v>
      </c>
      <c r="S3205" s="74">
        <v>6.0350000000000001</v>
      </c>
      <c r="U3205" s="18">
        <v>0.69682870370370376</v>
      </c>
      <c r="V3205">
        <v>0.1873853</v>
      </c>
      <c r="AB3205" t="s">
        <v>85</v>
      </c>
      <c r="AC3205" t="str">
        <f t="shared" si="70"/>
        <v>h-4RT-G12</v>
      </c>
      <c r="AE3205" s="83"/>
      <c r="AF3205" t="s">
        <v>147</v>
      </c>
    </row>
    <row r="3206" spans="1:49" x14ac:dyDescent="0.25">
      <c r="A3206">
        <v>69</v>
      </c>
      <c r="B3206" t="s">
        <v>293</v>
      </c>
      <c r="C3206" t="s">
        <v>201</v>
      </c>
      <c r="G3206" s="1" t="s">
        <v>78</v>
      </c>
      <c r="I3206" s="1" t="s">
        <v>220</v>
      </c>
      <c r="J3206">
        <v>4</v>
      </c>
      <c r="K3206" t="s">
        <v>954</v>
      </c>
      <c r="L3206">
        <v>6262</v>
      </c>
      <c r="S3206" s="74">
        <v>5.3540000000000001</v>
      </c>
      <c r="U3206" s="18">
        <v>0.69767361111111104</v>
      </c>
      <c r="V3206" s="19">
        <v>8.8370130000000005E-2</v>
      </c>
      <c r="W3206" s="1" t="s">
        <v>1911</v>
      </c>
      <c r="AB3206" t="s">
        <v>86</v>
      </c>
      <c r="AC3206" t="str">
        <f t="shared" si="70"/>
        <v>h-4SO-G3</v>
      </c>
      <c r="AD3206" s="8">
        <v>43615</v>
      </c>
      <c r="AE3206" s="84">
        <v>80</v>
      </c>
      <c r="AF3206" t="s">
        <v>139</v>
      </c>
      <c r="AG3206" t="s">
        <v>956</v>
      </c>
      <c r="AH3206" s="8">
        <v>43615</v>
      </c>
      <c r="AI3206">
        <v>4</v>
      </c>
      <c r="AJ3206">
        <v>1</v>
      </c>
      <c r="AK3206" s="53">
        <v>0.72569444444444453</v>
      </c>
      <c r="AL3206" s="8">
        <v>43626</v>
      </c>
      <c r="AM3206" s="53">
        <v>0.83333333333333337</v>
      </c>
      <c r="AO3206">
        <v>7</v>
      </c>
      <c r="AP3206">
        <v>21</v>
      </c>
      <c r="AQ3206" s="8">
        <v>43626</v>
      </c>
      <c r="AR3206" s="53">
        <v>0.83333333333333337</v>
      </c>
    </row>
    <row r="3207" spans="1:49" x14ac:dyDescent="0.25">
      <c r="A3207">
        <v>70</v>
      </c>
      <c r="B3207" t="s">
        <v>293</v>
      </c>
      <c r="C3207" t="s">
        <v>201</v>
      </c>
      <c r="G3207" s="1" t="s">
        <v>78</v>
      </c>
      <c r="I3207" s="1" t="s">
        <v>220</v>
      </c>
      <c r="J3207">
        <v>4</v>
      </c>
      <c r="K3207" t="s">
        <v>954</v>
      </c>
      <c r="L3207">
        <v>6262</v>
      </c>
      <c r="S3207" s="74">
        <v>10.218</v>
      </c>
      <c r="U3207" s="18">
        <v>0.69871527777777775</v>
      </c>
      <c r="V3207">
        <v>0.115618</v>
      </c>
      <c r="W3207" s="1" t="s">
        <v>1911</v>
      </c>
      <c r="AB3207" t="s">
        <v>86</v>
      </c>
      <c r="AC3207" t="str">
        <f t="shared" si="70"/>
        <v>h-4SO-F12</v>
      </c>
      <c r="AD3207" s="8">
        <v>43617</v>
      </c>
      <c r="AE3207" s="84">
        <v>82</v>
      </c>
      <c r="AF3207" t="s">
        <v>121</v>
      </c>
      <c r="AG3207" t="s">
        <v>956</v>
      </c>
      <c r="AH3207" s="8">
        <v>43617</v>
      </c>
      <c r="AI3207">
        <v>16</v>
      </c>
      <c r="AJ3207">
        <v>2</v>
      </c>
      <c r="AK3207" s="53">
        <v>0.63888888888888895</v>
      </c>
      <c r="AL3207" s="8">
        <v>43626</v>
      </c>
      <c r="AM3207" s="53">
        <v>0.83333333333333337</v>
      </c>
      <c r="AO3207">
        <v>7</v>
      </c>
      <c r="AP3207">
        <v>1</v>
      </c>
      <c r="AQ3207" s="8">
        <v>43626</v>
      </c>
      <c r="AR3207" s="53">
        <v>0.83333333333333337</v>
      </c>
    </row>
    <row r="3208" spans="1:49" x14ac:dyDescent="0.25">
      <c r="A3208">
        <v>71</v>
      </c>
      <c r="B3208" t="s">
        <v>293</v>
      </c>
      <c r="C3208" t="s">
        <v>201</v>
      </c>
      <c r="G3208" s="1" t="s">
        <v>78</v>
      </c>
      <c r="I3208" s="1" t="s">
        <v>220</v>
      </c>
      <c r="J3208">
        <v>4</v>
      </c>
      <c r="K3208" t="s">
        <v>954</v>
      </c>
      <c r="L3208">
        <v>6262</v>
      </c>
      <c r="S3208" s="74">
        <v>9.0440000000000005</v>
      </c>
      <c r="U3208" s="18">
        <v>0.69969907407407417</v>
      </c>
      <c r="V3208">
        <v>0.15749350000000001</v>
      </c>
      <c r="AB3208" t="s">
        <v>85</v>
      </c>
      <c r="AC3208" t="str">
        <f t="shared" si="70"/>
        <v>h-4RT-C9</v>
      </c>
      <c r="AF3208" t="s">
        <v>176</v>
      </c>
    </row>
    <row r="3209" spans="1:49" x14ac:dyDescent="0.25">
      <c r="A3209">
        <v>72</v>
      </c>
      <c r="B3209" t="s">
        <v>293</v>
      </c>
      <c r="C3209" t="s">
        <v>201</v>
      </c>
      <c r="G3209" s="1" t="s">
        <v>78</v>
      </c>
      <c r="I3209" s="1" t="s">
        <v>220</v>
      </c>
      <c r="J3209">
        <v>4</v>
      </c>
      <c r="K3209" t="s">
        <v>954</v>
      </c>
      <c r="L3209">
        <v>6262</v>
      </c>
      <c r="S3209" s="74">
        <v>11.08</v>
      </c>
      <c r="U3209" s="18">
        <v>0.70046296296296295</v>
      </c>
      <c r="V3209">
        <v>0.1474403</v>
      </c>
      <c r="AB3209" t="s">
        <v>85</v>
      </c>
      <c r="AC3209" t="str">
        <f t="shared" si="70"/>
        <v>h-4RT-G5</v>
      </c>
      <c r="AF3209" t="s">
        <v>337</v>
      </c>
    </row>
    <row r="3210" spans="1:49" x14ac:dyDescent="0.25">
      <c r="A3210">
        <v>73</v>
      </c>
      <c r="B3210" t="s">
        <v>293</v>
      </c>
      <c r="C3210" t="s">
        <v>201</v>
      </c>
      <c r="G3210" s="1" t="s">
        <v>78</v>
      </c>
      <c r="I3210" s="1" t="s">
        <v>220</v>
      </c>
      <c r="J3210">
        <v>4</v>
      </c>
      <c r="K3210" t="s">
        <v>954</v>
      </c>
      <c r="L3210">
        <v>6262</v>
      </c>
      <c r="S3210" s="74">
        <v>6.9630000000000001</v>
      </c>
      <c r="U3210" s="18">
        <v>0.7012152777777777</v>
      </c>
      <c r="V3210" s="19">
        <v>7.5755950000000002E-2</v>
      </c>
      <c r="AB3210" t="s">
        <v>85</v>
      </c>
      <c r="AC3210" t="str">
        <f t="shared" si="70"/>
        <v>h-4RT-D10</v>
      </c>
      <c r="AD3210" s="8">
        <v>43448</v>
      </c>
      <c r="AE3210" s="83">
        <f>AD3210-I3210</f>
        <v>81</v>
      </c>
      <c r="AF3210" t="s">
        <v>371</v>
      </c>
      <c r="AG3210" t="s">
        <v>956</v>
      </c>
      <c r="AH3210" s="8">
        <v>43448</v>
      </c>
      <c r="AI3210">
        <v>15</v>
      </c>
      <c r="AJ3210">
        <v>1</v>
      </c>
      <c r="AK3210" s="53">
        <v>0.59027777777777779</v>
      </c>
      <c r="AL3210" s="8">
        <v>43460</v>
      </c>
      <c r="AM3210" s="53">
        <v>0.83333333333333337</v>
      </c>
      <c r="AO3210">
        <v>3</v>
      </c>
      <c r="AP3210">
        <v>22</v>
      </c>
      <c r="AQ3210" s="8">
        <v>43460</v>
      </c>
      <c r="AR3210" s="53">
        <v>0.83333333333333337</v>
      </c>
      <c r="AS3210" s="8">
        <v>43483</v>
      </c>
      <c r="AT3210" s="53">
        <v>0.85416666666666663</v>
      </c>
      <c r="AV3210" s="8">
        <v>43483</v>
      </c>
      <c r="AW3210">
        <v>0</v>
      </c>
    </row>
    <row r="3211" spans="1:49" x14ac:dyDescent="0.25">
      <c r="A3211">
        <v>74</v>
      </c>
      <c r="B3211" t="s">
        <v>293</v>
      </c>
      <c r="C3211" t="s">
        <v>201</v>
      </c>
      <c r="G3211" s="1" t="s">
        <v>78</v>
      </c>
      <c r="I3211" s="1" t="s">
        <v>220</v>
      </c>
      <c r="J3211">
        <v>4</v>
      </c>
      <c r="K3211" t="s">
        <v>954</v>
      </c>
      <c r="L3211">
        <v>6262</v>
      </c>
      <c r="S3211" s="74">
        <v>3.3849999999999998</v>
      </c>
      <c r="U3211" s="18">
        <v>0.70192129629629629</v>
      </c>
      <c r="V3211">
        <v>0.11421099999999999</v>
      </c>
      <c r="X3211" s="8">
        <v>43535</v>
      </c>
      <c r="AB3211" t="s">
        <v>86</v>
      </c>
      <c r="AC3211" t="str">
        <f t="shared" si="70"/>
        <v>h-4SO-A6</v>
      </c>
      <c r="AD3211" s="8">
        <v>43626</v>
      </c>
      <c r="AE3211" s="84">
        <v>91</v>
      </c>
      <c r="AF3211" t="s">
        <v>244</v>
      </c>
      <c r="AG3211" t="s">
        <v>956</v>
      </c>
      <c r="AH3211" s="8">
        <v>43626</v>
      </c>
      <c r="AI3211">
        <v>7</v>
      </c>
      <c r="AJ3211">
        <v>1</v>
      </c>
      <c r="AK3211" s="53">
        <v>0.83333333333333337</v>
      </c>
      <c r="AL3211" s="8">
        <v>43633</v>
      </c>
      <c r="AM3211" s="53">
        <v>0.8125</v>
      </c>
      <c r="AV3211" s="8">
        <v>43633</v>
      </c>
      <c r="AW3211">
        <v>0</v>
      </c>
    </row>
    <row r="3212" spans="1:49" x14ac:dyDescent="0.25">
      <c r="A3212">
        <v>75</v>
      </c>
      <c r="B3212" t="s">
        <v>293</v>
      </c>
      <c r="C3212" t="s">
        <v>201</v>
      </c>
      <c r="G3212" s="1" t="s">
        <v>78</v>
      </c>
      <c r="I3212" s="1" t="s">
        <v>220</v>
      </c>
      <c r="J3212">
        <v>4</v>
      </c>
      <c r="K3212" t="s">
        <v>954</v>
      </c>
      <c r="L3212">
        <v>6262</v>
      </c>
      <c r="S3212" s="74">
        <v>12.66</v>
      </c>
      <c r="U3212" s="18">
        <v>0.70262731481481477</v>
      </c>
      <c r="V3212">
        <v>0.1292692</v>
      </c>
      <c r="AB3212" t="s">
        <v>85</v>
      </c>
      <c r="AC3212" t="str">
        <f t="shared" si="70"/>
        <v>h-4RT-A8</v>
      </c>
      <c r="AF3212" t="s">
        <v>166</v>
      </c>
    </row>
    <row r="3213" spans="1:49" x14ac:dyDescent="0.25">
      <c r="A3213">
        <v>76</v>
      </c>
      <c r="B3213" t="s">
        <v>293</v>
      </c>
      <c r="C3213" t="s">
        <v>608</v>
      </c>
      <c r="G3213" s="1" t="s">
        <v>78</v>
      </c>
      <c r="I3213" s="1" t="s">
        <v>220</v>
      </c>
      <c r="J3213">
        <v>4</v>
      </c>
      <c r="K3213" t="s">
        <v>954</v>
      </c>
      <c r="L3213">
        <v>6262</v>
      </c>
      <c r="U3213" s="18">
        <v>0.70335648148148155</v>
      </c>
      <c r="V3213" s="19">
        <v>1.261136E-2</v>
      </c>
    </row>
    <row r="3214" spans="1:49" x14ac:dyDescent="0.25">
      <c r="A3214">
        <v>77</v>
      </c>
      <c r="B3214" t="s">
        <v>293</v>
      </c>
      <c r="C3214" t="s">
        <v>608</v>
      </c>
      <c r="G3214" s="1" t="s">
        <v>78</v>
      </c>
      <c r="I3214" s="1" t="s">
        <v>220</v>
      </c>
      <c r="J3214">
        <v>4</v>
      </c>
      <c r="K3214" t="s">
        <v>954</v>
      </c>
      <c r="L3214">
        <v>6262</v>
      </c>
      <c r="T3214" s="53">
        <v>0.4201388888888889</v>
      </c>
      <c r="U3214" s="18">
        <v>0.70403935185185185</v>
      </c>
      <c r="V3214" s="19">
        <v>1.5942520000000002E-2</v>
      </c>
    </row>
    <row r="3215" spans="1:49" x14ac:dyDescent="0.25">
      <c r="A3215">
        <v>51</v>
      </c>
      <c r="B3215" t="s">
        <v>293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6262</v>
      </c>
      <c r="S3215" s="74">
        <v>5.4820000000000002</v>
      </c>
      <c r="T3215" s="53">
        <v>0.80833333333333324</v>
      </c>
      <c r="U3215" s="18">
        <v>0.46681712962962968</v>
      </c>
      <c r="V3215" s="19">
        <v>4.9700000000000001E-2</v>
      </c>
      <c r="X3215" s="8">
        <v>43535</v>
      </c>
      <c r="AB3215" t="s">
        <v>86</v>
      </c>
      <c r="AC3215" t="str">
        <f t="shared" ref="AC3215:AC3239" si="71">"h-5"&amp;AB3215&amp;"-"&amp;AF3215</f>
        <v>h-5SO-B9</v>
      </c>
      <c r="AD3215" s="8">
        <v>43597</v>
      </c>
      <c r="AE3215" s="84">
        <f>AD3215-X3215</f>
        <v>62</v>
      </c>
      <c r="AF3215" t="s">
        <v>125</v>
      </c>
      <c r="AG3215" t="s">
        <v>956</v>
      </c>
      <c r="AH3215" s="8">
        <v>43597</v>
      </c>
      <c r="AI3215">
        <v>14</v>
      </c>
      <c r="AJ3215">
        <v>1</v>
      </c>
      <c r="AK3215" s="53">
        <v>0.92361111111111116</v>
      </c>
      <c r="AL3215" s="8">
        <v>43598</v>
      </c>
      <c r="AM3215" s="53">
        <v>0.68055555555555547</v>
      </c>
      <c r="AV3215" s="8">
        <v>43598</v>
      </c>
      <c r="AW3215">
        <v>0</v>
      </c>
    </row>
    <row r="3216" spans="1:49" x14ac:dyDescent="0.25">
      <c r="A3216">
        <v>52</v>
      </c>
      <c r="B3216" t="s">
        <v>293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6262</v>
      </c>
      <c r="S3216" s="74">
        <v>2.9260000000000002</v>
      </c>
      <c r="U3216" s="18">
        <v>0.46780092592592593</v>
      </c>
      <c r="V3216" s="19">
        <v>4.9099999999999998E-2</v>
      </c>
      <c r="AB3216" t="s">
        <v>85</v>
      </c>
      <c r="AC3216" t="str">
        <f t="shared" si="71"/>
        <v>h-5RT-H8</v>
      </c>
      <c r="AF3216" t="s">
        <v>152</v>
      </c>
    </row>
    <row r="3217" spans="1:49" x14ac:dyDescent="0.25">
      <c r="A3217">
        <v>53</v>
      </c>
      <c r="B3217" t="s">
        <v>293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6262</v>
      </c>
      <c r="S3217" s="74">
        <v>6.3330000000000002</v>
      </c>
      <c r="U3217" s="18">
        <v>0.46875</v>
      </c>
      <c r="V3217">
        <v>0.1204422</v>
      </c>
      <c r="AB3217" t="s">
        <v>86</v>
      </c>
      <c r="AC3217" t="str">
        <f t="shared" si="71"/>
        <v>h-5SO-C11</v>
      </c>
      <c r="AF3217" t="s">
        <v>144</v>
      </c>
    </row>
    <row r="3218" spans="1:49" x14ac:dyDescent="0.25">
      <c r="A3218">
        <v>54</v>
      </c>
      <c r="B3218" t="s">
        <v>293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6262</v>
      </c>
      <c r="S3218" s="74">
        <v>2.8159999999999998</v>
      </c>
      <c r="U3218" s="18">
        <v>0.4697453703703704</v>
      </c>
      <c r="V3218">
        <v>1.7182329999999999</v>
      </c>
      <c r="AB3218" t="s">
        <v>85</v>
      </c>
      <c r="AC3218" t="str">
        <f t="shared" si="71"/>
        <v>h-5RT-D10</v>
      </c>
      <c r="AD3218" s="8">
        <v>43450</v>
      </c>
      <c r="AE3218" s="83">
        <f>AD3218-I3218</f>
        <v>82</v>
      </c>
      <c r="AF3218" t="s">
        <v>371</v>
      </c>
      <c r="AG3218" t="s">
        <v>956</v>
      </c>
      <c r="AH3218" s="8">
        <v>43450</v>
      </c>
      <c r="AI3218">
        <v>12</v>
      </c>
      <c r="AJ3218">
        <v>1</v>
      </c>
      <c r="AK3218" s="53">
        <v>0.55694444444444446</v>
      </c>
      <c r="AL3218" s="8">
        <v>43460</v>
      </c>
      <c r="AM3218" s="53">
        <v>0.83333333333333337</v>
      </c>
      <c r="AO3218">
        <v>4</v>
      </c>
      <c r="AP3218">
        <v>1</v>
      </c>
      <c r="AQ3218" s="8">
        <v>43460</v>
      </c>
      <c r="AR3218" s="53">
        <v>0.83333333333333337</v>
      </c>
      <c r="AS3218" s="8">
        <v>43460</v>
      </c>
      <c r="AT3218" s="53">
        <v>0.83333333333333337</v>
      </c>
      <c r="AV3218" s="8">
        <v>43460</v>
      </c>
      <c r="AW3218">
        <v>0</v>
      </c>
    </row>
    <row r="3219" spans="1:49" x14ac:dyDescent="0.25">
      <c r="A3219">
        <v>55</v>
      </c>
      <c r="B3219" t="s">
        <v>293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6262</v>
      </c>
      <c r="S3219" s="74">
        <v>7.7149999999999999</v>
      </c>
      <c r="U3219" s="18">
        <v>0.47085648148148151</v>
      </c>
      <c r="V3219">
        <v>0.17388529999999999</v>
      </c>
      <c r="X3219" s="8">
        <v>43535</v>
      </c>
      <c r="AB3219" t="s">
        <v>86</v>
      </c>
      <c r="AC3219" t="str">
        <f t="shared" si="71"/>
        <v>h-5SO-A2</v>
      </c>
      <c r="AD3219" s="8">
        <v>43605</v>
      </c>
      <c r="AE3219" s="84">
        <f>AD3219-X3219</f>
        <v>70</v>
      </c>
      <c r="AF3219" t="s">
        <v>120</v>
      </c>
      <c r="AG3219" t="s">
        <v>956</v>
      </c>
      <c r="AH3219" s="8">
        <v>43605</v>
      </c>
      <c r="AI3219">
        <v>8</v>
      </c>
      <c r="AJ3219">
        <v>1</v>
      </c>
      <c r="AK3219" s="53">
        <v>0.97222222222222221</v>
      </c>
      <c r="AL3219" s="8">
        <v>43607</v>
      </c>
      <c r="AM3219" s="53">
        <v>0.72916666666666663</v>
      </c>
      <c r="AV3219" s="8">
        <v>43607</v>
      </c>
      <c r="AW3219">
        <v>0</v>
      </c>
    </row>
    <row r="3220" spans="1:49" x14ac:dyDescent="0.25">
      <c r="A3220">
        <v>56</v>
      </c>
      <c r="B3220" t="s">
        <v>293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6262</v>
      </c>
      <c r="S3220" s="74">
        <v>5.0019999999999998</v>
      </c>
      <c r="U3220" s="18">
        <v>0.47184027777777776</v>
      </c>
      <c r="V3220">
        <v>1.1361479999999999</v>
      </c>
      <c r="AB3220" t="s">
        <v>86</v>
      </c>
      <c r="AC3220" t="str">
        <f t="shared" si="71"/>
        <v>h-5SO-E4</v>
      </c>
      <c r="AF3220" t="s">
        <v>304</v>
      </c>
    </row>
    <row r="3221" spans="1:49" x14ac:dyDescent="0.25">
      <c r="A3221">
        <v>57</v>
      </c>
      <c r="B3221" t="s">
        <v>293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6262</v>
      </c>
      <c r="S3221" s="74">
        <v>3.0390000000000001</v>
      </c>
      <c r="U3221" s="18">
        <v>0.47290509259259261</v>
      </c>
      <c r="V3221">
        <v>5.6284000000000001E-2</v>
      </c>
      <c r="AB3221" t="s">
        <v>86</v>
      </c>
      <c r="AC3221" t="str">
        <f t="shared" si="71"/>
        <v>h-5SO-E12</v>
      </c>
      <c r="AF3221" t="s">
        <v>175</v>
      </c>
    </row>
    <row r="3222" spans="1:49" x14ac:dyDescent="0.25">
      <c r="A3222">
        <v>58</v>
      </c>
      <c r="B3222" t="s">
        <v>293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6262</v>
      </c>
      <c r="S3222" s="74">
        <v>3.2610000000000001</v>
      </c>
      <c r="U3222" s="18">
        <v>0.47400462962962964</v>
      </c>
      <c r="V3222" s="19">
        <v>4.41E-2</v>
      </c>
      <c r="AB3222" t="s">
        <v>85</v>
      </c>
      <c r="AC3222" t="str">
        <f t="shared" si="71"/>
        <v>h-5RT-F4</v>
      </c>
      <c r="AF3222" t="s">
        <v>150</v>
      </c>
    </row>
    <row r="3223" spans="1:49" x14ac:dyDescent="0.25">
      <c r="A3223">
        <v>59</v>
      </c>
      <c r="B3223" t="s">
        <v>293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6262</v>
      </c>
      <c r="S3223" s="74">
        <v>3.5270000000000001</v>
      </c>
      <c r="U3223" s="18">
        <v>0.47513888888888883</v>
      </c>
      <c r="V3223">
        <v>1.5221709999999999</v>
      </c>
      <c r="AB3223" t="s">
        <v>86</v>
      </c>
      <c r="AC3223" t="str">
        <f t="shared" si="71"/>
        <v>h-5SO-G12</v>
      </c>
      <c r="AF3223" t="s">
        <v>147</v>
      </c>
    </row>
    <row r="3224" spans="1:49" x14ac:dyDescent="0.25">
      <c r="A3224">
        <v>60</v>
      </c>
      <c r="B3224" t="s">
        <v>293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6262</v>
      </c>
      <c r="S3224" s="74">
        <v>7.0960000000000001</v>
      </c>
      <c r="U3224" s="18">
        <v>0.47619212962962965</v>
      </c>
      <c r="V3224">
        <v>7.9280100000000006E-2</v>
      </c>
      <c r="AB3224" t="s">
        <v>85</v>
      </c>
      <c r="AC3224" t="str">
        <f t="shared" si="71"/>
        <v>h-5RT-C5</v>
      </c>
      <c r="AF3224" t="s">
        <v>123</v>
      </c>
    </row>
    <row r="3225" spans="1:49" x14ac:dyDescent="0.25">
      <c r="A3225">
        <v>61</v>
      </c>
      <c r="B3225" t="s">
        <v>293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6262</v>
      </c>
      <c r="S3225" s="74">
        <v>3.4990000000000001</v>
      </c>
      <c r="U3225" s="18">
        <v>0.47754629629629625</v>
      </c>
      <c r="V3225" s="19">
        <v>5.5599999999999997E-2</v>
      </c>
      <c r="AB3225" t="s">
        <v>85</v>
      </c>
      <c r="AC3225" t="str">
        <f t="shared" si="71"/>
        <v>h-5RT-G4</v>
      </c>
      <c r="AF3225" t="s">
        <v>243</v>
      </c>
    </row>
    <row r="3226" spans="1:49" x14ac:dyDescent="0.25">
      <c r="A3226">
        <v>62</v>
      </c>
      <c r="B3226" t="s">
        <v>293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6262</v>
      </c>
      <c r="S3226" s="74">
        <v>5.7080000000000002</v>
      </c>
      <c r="U3226" s="18">
        <v>0.47846064814814815</v>
      </c>
      <c r="V3226" s="19">
        <v>8.8999999999999996E-2</v>
      </c>
      <c r="X3226" s="8">
        <v>43535</v>
      </c>
      <c r="AB3226" t="s">
        <v>86</v>
      </c>
      <c r="AC3226" t="str">
        <f t="shared" si="71"/>
        <v>h-5SO-D12</v>
      </c>
      <c r="AD3226" s="8">
        <v>43605</v>
      </c>
      <c r="AE3226" s="84">
        <v>70</v>
      </c>
      <c r="AF3226" t="s">
        <v>162</v>
      </c>
      <c r="AG3226" t="s">
        <v>956</v>
      </c>
      <c r="AH3226" s="8">
        <v>43605</v>
      </c>
      <c r="AI3226">
        <v>27</v>
      </c>
      <c r="AJ3226">
        <v>1</v>
      </c>
      <c r="AK3226" s="53">
        <v>0.97222222222222221</v>
      </c>
      <c r="AL3226" s="8">
        <v>43607</v>
      </c>
      <c r="AM3226" s="53">
        <v>0.72916666666666663</v>
      </c>
      <c r="AV3226" s="8">
        <v>43607</v>
      </c>
      <c r="AW3226">
        <v>0</v>
      </c>
    </row>
    <row r="3227" spans="1:49" x14ac:dyDescent="0.25">
      <c r="A3227">
        <v>63</v>
      </c>
      <c r="B3227" t="s">
        <v>293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6262</v>
      </c>
      <c r="S3227" s="74">
        <v>4.1779999999999999</v>
      </c>
      <c r="U3227" s="18">
        <v>0.47943287037037036</v>
      </c>
      <c r="V3227" s="19">
        <v>7.8799999999999995E-2</v>
      </c>
      <c r="AB3227" t="s">
        <v>85</v>
      </c>
      <c r="AC3227" t="str">
        <f t="shared" si="71"/>
        <v>h-5RT-C7</v>
      </c>
      <c r="AF3227" t="s">
        <v>135</v>
      </c>
    </row>
    <row r="3228" spans="1:49" x14ac:dyDescent="0.25">
      <c r="A3228">
        <v>64</v>
      </c>
      <c r="B3228" t="s">
        <v>293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6262</v>
      </c>
      <c r="S3228" s="74">
        <v>3.4769999999999999</v>
      </c>
      <c r="U3228" s="18">
        <v>0.48050925925925925</v>
      </c>
      <c r="V3228" s="19">
        <v>4.2000000000000003E-2</v>
      </c>
      <c r="X3228" s="8">
        <v>43535</v>
      </c>
      <c r="AB3228" t="s">
        <v>86</v>
      </c>
      <c r="AC3228" t="str">
        <f t="shared" si="71"/>
        <v>h-5SO-D1</v>
      </c>
      <c r="AD3228" s="8">
        <v>43609</v>
      </c>
      <c r="AE3228" s="84">
        <v>74</v>
      </c>
      <c r="AF3228" t="s">
        <v>288</v>
      </c>
      <c r="AG3228" t="s">
        <v>956</v>
      </c>
      <c r="AN3228" t="s">
        <v>1701</v>
      </c>
      <c r="AV3228" s="8">
        <v>43609</v>
      </c>
      <c r="AW3228">
        <v>0</v>
      </c>
    </row>
    <row r="3229" spans="1:49" x14ac:dyDescent="0.25">
      <c r="A3229">
        <v>65</v>
      </c>
      <c r="B3229" t="s">
        <v>293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6262</v>
      </c>
      <c r="S3229" s="74">
        <v>9.5540000000000003</v>
      </c>
      <c r="U3229" s="18">
        <v>0.48146990740740742</v>
      </c>
      <c r="V3229">
        <v>0.1193486</v>
      </c>
      <c r="AB3229" t="s">
        <v>85</v>
      </c>
      <c r="AC3229" t="str">
        <f t="shared" si="71"/>
        <v>h-5RT-A3</v>
      </c>
      <c r="AF3229" t="s">
        <v>245</v>
      </c>
    </row>
    <row r="3230" spans="1:49" x14ac:dyDescent="0.25">
      <c r="A3230">
        <v>66</v>
      </c>
      <c r="B3230" t="s">
        <v>293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6262</v>
      </c>
      <c r="S3230" s="74">
        <v>11.185</v>
      </c>
      <c r="U3230" s="18">
        <v>0.48248842592592589</v>
      </c>
      <c r="V3230" s="19">
        <v>8.9200000000000002E-2</v>
      </c>
      <c r="X3230" s="8">
        <v>43535</v>
      </c>
      <c r="AB3230" t="s">
        <v>86</v>
      </c>
      <c r="AC3230" t="str">
        <f t="shared" si="71"/>
        <v>h-5SO-B2</v>
      </c>
      <c r="AD3230" s="8">
        <v>43611</v>
      </c>
      <c r="AE3230" s="84">
        <v>76</v>
      </c>
      <c r="AF3230" t="s">
        <v>142</v>
      </c>
      <c r="AG3230" t="s">
        <v>956</v>
      </c>
      <c r="AK3230" s="53"/>
      <c r="AN3230" t="s">
        <v>1808</v>
      </c>
      <c r="AV3230" s="8">
        <v>43616</v>
      </c>
      <c r="AW3230">
        <v>0</v>
      </c>
    </row>
    <row r="3231" spans="1:49" x14ac:dyDescent="0.25">
      <c r="A3231">
        <v>67</v>
      </c>
      <c r="B3231" t="s">
        <v>293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6262</v>
      </c>
      <c r="S3231" s="74">
        <v>8.9879999999999995</v>
      </c>
      <c r="U3231" s="18">
        <v>0.48340277777777779</v>
      </c>
      <c r="V3231">
        <v>1.078149</v>
      </c>
      <c r="AB3231" t="s">
        <v>86</v>
      </c>
      <c r="AC3231" t="str">
        <f t="shared" si="71"/>
        <v>h-5SO-B4</v>
      </c>
      <c r="AF3231" t="s">
        <v>124</v>
      </c>
    </row>
    <row r="3232" spans="1:49" x14ac:dyDescent="0.25">
      <c r="A3232">
        <v>68</v>
      </c>
      <c r="B3232" t="s">
        <v>293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6262</v>
      </c>
      <c r="S3232" s="74">
        <v>3.665</v>
      </c>
      <c r="U3232" s="18">
        <v>0.48436342592592596</v>
      </c>
      <c r="V3232" s="19">
        <v>5.5599999999999997E-2</v>
      </c>
      <c r="AB3232" t="s">
        <v>85</v>
      </c>
      <c r="AC3232" t="str">
        <f t="shared" si="71"/>
        <v>h-5RT-B11</v>
      </c>
      <c r="AF3232" t="s">
        <v>129</v>
      </c>
    </row>
    <row r="3233" spans="1:49" x14ac:dyDescent="0.25">
      <c r="A3233">
        <v>69</v>
      </c>
      <c r="B3233" t="s">
        <v>293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6262</v>
      </c>
      <c r="S3233" s="74">
        <v>4.3090000000000002</v>
      </c>
      <c r="U3233" s="18">
        <v>0.48511574074074071</v>
      </c>
      <c r="V3233" s="19">
        <v>2.23E-2</v>
      </c>
      <c r="AB3233" t="s">
        <v>85</v>
      </c>
      <c r="AC3233" t="str">
        <f t="shared" si="71"/>
        <v>h-5RT-E1</v>
      </c>
      <c r="AF3233" t="s">
        <v>137</v>
      </c>
    </row>
    <row r="3234" spans="1:49" x14ac:dyDescent="0.25">
      <c r="A3234">
        <v>70</v>
      </c>
      <c r="B3234" t="s">
        <v>293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6262</v>
      </c>
      <c r="S3234" s="74">
        <v>10.467000000000001</v>
      </c>
      <c r="U3234" s="18">
        <v>0.48594907407407412</v>
      </c>
      <c r="V3234" s="19">
        <v>5.4699999999999999E-2</v>
      </c>
      <c r="AB3234" t="s">
        <v>86</v>
      </c>
      <c r="AC3234" t="str">
        <f t="shared" si="71"/>
        <v>h-5SO-B5</v>
      </c>
      <c r="AF3234" t="s">
        <v>163</v>
      </c>
    </row>
    <row r="3235" spans="1:49" x14ac:dyDescent="0.25">
      <c r="A3235">
        <v>71</v>
      </c>
      <c r="B3235" t="s">
        <v>293</v>
      </c>
      <c r="C3235" t="s">
        <v>201</v>
      </c>
      <c r="G3235" s="1" t="s">
        <v>78</v>
      </c>
      <c r="I3235" s="1" t="s">
        <v>448</v>
      </c>
      <c r="J3235">
        <v>5</v>
      </c>
      <c r="K3235" t="s">
        <v>954</v>
      </c>
      <c r="L3235">
        <v>6262</v>
      </c>
      <c r="S3235" s="74">
        <v>5.1189999999999998</v>
      </c>
      <c r="U3235" s="18">
        <v>0.48677083333333332</v>
      </c>
      <c r="V3235">
        <v>1.3576980000000001</v>
      </c>
      <c r="AB3235" t="s">
        <v>85</v>
      </c>
      <c r="AC3235" t="str">
        <f t="shared" si="71"/>
        <v>h-5RT-F12</v>
      </c>
      <c r="AF3235" t="s">
        <v>121</v>
      </c>
    </row>
    <row r="3236" spans="1:49" x14ac:dyDescent="0.25">
      <c r="A3236">
        <v>72</v>
      </c>
      <c r="B3236" t="s">
        <v>293</v>
      </c>
      <c r="C3236" t="s">
        <v>201</v>
      </c>
      <c r="G3236" s="1" t="s">
        <v>78</v>
      </c>
      <c r="I3236" s="1" t="s">
        <v>448</v>
      </c>
      <c r="J3236">
        <v>5</v>
      </c>
      <c r="K3236" t="s">
        <v>954</v>
      </c>
      <c r="L3236">
        <v>6262</v>
      </c>
      <c r="S3236" s="74">
        <v>8.4179999999999993</v>
      </c>
      <c r="U3236" s="18">
        <v>0.48771990740740739</v>
      </c>
      <c r="V3236" s="19">
        <v>4.7300000000000002E-2</v>
      </c>
      <c r="X3236" s="8">
        <v>43535</v>
      </c>
      <c r="AB3236" t="s">
        <v>86</v>
      </c>
      <c r="AC3236" t="str">
        <f t="shared" si="71"/>
        <v>h-5SO-G5</v>
      </c>
      <c r="AD3236" s="8">
        <v>43617</v>
      </c>
      <c r="AE3236" s="84">
        <f>AD3236-X3236</f>
        <v>82</v>
      </c>
      <c r="AF3236" t="s">
        <v>337</v>
      </c>
      <c r="AG3236" t="s">
        <v>956</v>
      </c>
      <c r="AH3236" s="8">
        <v>43617</v>
      </c>
      <c r="AI3236">
        <v>21</v>
      </c>
      <c r="AJ3236">
        <v>1</v>
      </c>
      <c r="AK3236" s="53">
        <v>0.63888888888888895</v>
      </c>
      <c r="AL3236" s="8">
        <v>43626</v>
      </c>
      <c r="AM3236" s="53">
        <v>0.83333333333333337</v>
      </c>
      <c r="AO3236">
        <v>5</v>
      </c>
      <c r="AP3236">
        <v>19</v>
      </c>
      <c r="AQ3236" s="8">
        <v>43626</v>
      </c>
      <c r="AR3236" s="53">
        <v>0.83333333333333337</v>
      </c>
    </row>
    <row r="3237" spans="1:49" x14ac:dyDescent="0.25">
      <c r="A3237">
        <v>73</v>
      </c>
      <c r="B3237" t="s">
        <v>293</v>
      </c>
      <c r="C3237" t="s">
        <v>201</v>
      </c>
      <c r="G3237" s="1" t="s">
        <v>78</v>
      </c>
      <c r="I3237" s="1" t="s">
        <v>448</v>
      </c>
      <c r="J3237">
        <v>5</v>
      </c>
      <c r="K3237" t="s">
        <v>954</v>
      </c>
      <c r="L3237">
        <v>6262</v>
      </c>
      <c r="S3237" s="74">
        <v>7.7880000000000003</v>
      </c>
      <c r="U3237" s="18">
        <v>0.48849537037037033</v>
      </c>
      <c r="V3237" s="19">
        <v>6.3899999999999998E-2</v>
      </c>
      <c r="AB3237" t="s">
        <v>85</v>
      </c>
      <c r="AC3237" t="str">
        <f t="shared" si="71"/>
        <v>h-5RT-C9</v>
      </c>
      <c r="AF3237" t="s">
        <v>176</v>
      </c>
    </row>
    <row r="3238" spans="1:49" x14ac:dyDescent="0.25">
      <c r="A3238">
        <v>74</v>
      </c>
      <c r="B3238" t="s">
        <v>293</v>
      </c>
      <c r="C3238" t="s">
        <v>201</v>
      </c>
      <c r="G3238" s="1" t="s">
        <v>78</v>
      </c>
      <c r="I3238" s="1" t="s">
        <v>448</v>
      </c>
      <c r="J3238">
        <v>5</v>
      </c>
      <c r="K3238" t="s">
        <v>954</v>
      </c>
      <c r="L3238">
        <v>6262</v>
      </c>
      <c r="S3238" s="74">
        <v>7.68</v>
      </c>
      <c r="U3238" s="18">
        <v>0.48942129629629627</v>
      </c>
      <c r="V3238" s="19">
        <v>5.8000000000000003E-2</v>
      </c>
      <c r="W3238" s="1" t="s">
        <v>1911</v>
      </c>
      <c r="AB3238" t="s">
        <v>86</v>
      </c>
      <c r="AC3238" t="str">
        <f t="shared" si="71"/>
        <v>h-5SO-G2</v>
      </c>
      <c r="AD3238" s="8">
        <v>43601</v>
      </c>
      <c r="AE3238" s="83">
        <f>AD3238-W3238</f>
        <v>66</v>
      </c>
      <c r="AF3238" t="s">
        <v>127</v>
      </c>
      <c r="AG3238" t="s">
        <v>956</v>
      </c>
      <c r="AH3238" s="8">
        <v>43601</v>
      </c>
      <c r="AI3238">
        <v>23</v>
      </c>
      <c r="AJ3238">
        <v>2</v>
      </c>
      <c r="AK3238" s="53">
        <v>0.87847222222222221</v>
      </c>
      <c r="AL3238" s="8">
        <v>43609</v>
      </c>
      <c r="AM3238" s="53">
        <v>0.86111111111111116</v>
      </c>
      <c r="AO3238">
        <v>4</v>
      </c>
      <c r="AP3238">
        <v>25</v>
      </c>
      <c r="AQ3238" s="8">
        <v>43609</v>
      </c>
      <c r="AR3238" s="53">
        <v>0.86111111111111116</v>
      </c>
    </row>
    <row r="3239" spans="1:49" x14ac:dyDescent="0.25">
      <c r="A3239">
        <v>75</v>
      </c>
      <c r="B3239" t="s">
        <v>293</v>
      </c>
      <c r="C3239" t="s">
        <v>201</v>
      </c>
      <c r="G3239" s="1" t="s">
        <v>78</v>
      </c>
      <c r="I3239" s="1" t="s">
        <v>448</v>
      </c>
      <c r="J3239">
        <v>5</v>
      </c>
      <c r="K3239" t="s">
        <v>954</v>
      </c>
      <c r="L3239">
        <v>6262</v>
      </c>
      <c r="S3239" s="74">
        <v>4.8630000000000004</v>
      </c>
      <c r="U3239" s="18">
        <v>0.49020833333333336</v>
      </c>
      <c r="V3239" s="19">
        <v>3.6400000000000002E-2</v>
      </c>
      <c r="X3239" s="8">
        <v>43535</v>
      </c>
      <c r="AB3239" t="s">
        <v>86</v>
      </c>
      <c r="AC3239" t="str">
        <f t="shared" si="71"/>
        <v>h-5SO-H11</v>
      </c>
      <c r="AD3239" s="8">
        <v>43609</v>
      </c>
      <c r="AE3239" s="84">
        <v>74</v>
      </c>
      <c r="AF3239" t="s">
        <v>141</v>
      </c>
      <c r="AG3239" t="s">
        <v>956</v>
      </c>
      <c r="AH3239" s="8">
        <v>43609</v>
      </c>
      <c r="AI3239">
        <v>1</v>
      </c>
      <c r="AJ3239">
        <v>1</v>
      </c>
      <c r="AK3239" s="53">
        <v>0.86111111111111116</v>
      </c>
      <c r="AL3239" s="8">
        <v>43619</v>
      </c>
      <c r="AM3239" s="53">
        <v>0.72569444444444453</v>
      </c>
      <c r="AV3239" s="8">
        <v>43619</v>
      </c>
      <c r="AW3239">
        <v>0</v>
      </c>
    </row>
    <row r="3240" spans="1:49" x14ac:dyDescent="0.25">
      <c r="A3240">
        <v>76</v>
      </c>
      <c r="B3240" t="s">
        <v>293</v>
      </c>
      <c r="C3240" t="s">
        <v>608</v>
      </c>
      <c r="G3240" s="1" t="s">
        <v>78</v>
      </c>
      <c r="I3240" s="1" t="s">
        <v>448</v>
      </c>
      <c r="J3240">
        <v>5</v>
      </c>
      <c r="K3240" t="s">
        <v>954</v>
      </c>
      <c r="L3240">
        <v>6262</v>
      </c>
      <c r="U3240" s="18">
        <v>0.49091435185185189</v>
      </c>
      <c r="V3240" s="19">
        <v>1.26E-2</v>
      </c>
    </row>
    <row r="3241" spans="1:49" x14ac:dyDescent="0.25">
      <c r="A3241">
        <v>77</v>
      </c>
      <c r="B3241" t="s">
        <v>293</v>
      </c>
      <c r="C3241" t="s">
        <v>608</v>
      </c>
      <c r="G3241" s="1" t="s">
        <v>78</v>
      </c>
      <c r="I3241" s="1" t="s">
        <v>448</v>
      </c>
      <c r="J3241">
        <v>5</v>
      </c>
      <c r="K3241" t="s">
        <v>954</v>
      </c>
      <c r="L3241">
        <v>6262</v>
      </c>
      <c r="T3241" s="53">
        <v>0.81319444444444444</v>
      </c>
      <c r="U3241" s="18">
        <v>0.49164351851851856</v>
      </c>
      <c r="V3241" s="19">
        <v>1.0200000000000001E-2</v>
      </c>
    </row>
    <row r="3242" spans="1:49" x14ac:dyDescent="0.25">
      <c r="A3242">
        <v>51</v>
      </c>
      <c r="B3242" t="s">
        <v>89</v>
      </c>
      <c r="C3242" t="s">
        <v>201</v>
      </c>
      <c r="G3242" s="1" t="s">
        <v>78</v>
      </c>
      <c r="I3242" s="1" t="s">
        <v>448</v>
      </c>
      <c r="J3242">
        <v>5</v>
      </c>
      <c r="K3242" t="s">
        <v>954</v>
      </c>
      <c r="L3242">
        <v>7000</v>
      </c>
      <c r="S3242" s="74">
        <v>6.1340000000000003</v>
      </c>
      <c r="T3242" s="53">
        <v>0.8027777777777777</v>
      </c>
      <c r="U3242" s="18">
        <v>0.46681712962962968</v>
      </c>
      <c r="V3242">
        <v>0.76052730000000002</v>
      </c>
      <c r="AB3242" t="s">
        <v>85</v>
      </c>
      <c r="AC3242" t="str">
        <f t="shared" ref="AC3242:AC3266" si="72">"h-5"&amp;AB3242&amp;"-"&amp;AF3242</f>
        <v>h-5RT-A5</v>
      </c>
      <c r="AF3242" t="s">
        <v>246</v>
      </c>
    </row>
    <row r="3243" spans="1:49" x14ac:dyDescent="0.25">
      <c r="A3243">
        <v>52</v>
      </c>
      <c r="B3243" t="s">
        <v>89</v>
      </c>
      <c r="C3243" t="s">
        <v>201</v>
      </c>
      <c r="G3243" s="1" t="s">
        <v>78</v>
      </c>
      <c r="I3243" s="1" t="s">
        <v>448</v>
      </c>
      <c r="J3243">
        <v>5</v>
      </c>
      <c r="K3243" t="s">
        <v>954</v>
      </c>
      <c r="L3243">
        <v>7000</v>
      </c>
      <c r="S3243" s="74">
        <v>9.9659999999999993</v>
      </c>
      <c r="U3243" s="18">
        <v>0.46780092592592593</v>
      </c>
      <c r="V3243">
        <v>0.61786750000000001</v>
      </c>
      <c r="AB3243" t="s">
        <v>85</v>
      </c>
      <c r="AC3243" t="str">
        <f t="shared" si="72"/>
        <v>h-5RT-G2</v>
      </c>
      <c r="AD3243" s="8">
        <v>43400</v>
      </c>
      <c r="AE3243" s="84">
        <v>32</v>
      </c>
      <c r="AF3243" t="s">
        <v>127</v>
      </c>
      <c r="AG3243" t="s">
        <v>956</v>
      </c>
      <c r="AH3243" s="8">
        <v>43400</v>
      </c>
      <c r="AI3243">
        <v>22</v>
      </c>
      <c r="AJ3243">
        <v>1</v>
      </c>
      <c r="AK3243" s="53">
        <v>0.74652777777777779</v>
      </c>
      <c r="AL3243" s="8">
        <v>43408</v>
      </c>
      <c r="AM3243" s="53">
        <v>0.85416666666666663</v>
      </c>
      <c r="AO3243">
        <v>6</v>
      </c>
      <c r="AP3243">
        <v>26</v>
      </c>
      <c r="AQ3243" s="8">
        <v>43408</v>
      </c>
      <c r="AR3243" s="53">
        <v>0.85416666666666663</v>
      </c>
      <c r="AS3243" s="8">
        <v>43468</v>
      </c>
      <c r="AT3243" s="53">
        <v>0.83333333333333337</v>
      </c>
      <c r="AV3243" s="8">
        <v>43468</v>
      </c>
      <c r="AW3243">
        <v>0</v>
      </c>
    </row>
    <row r="3244" spans="1:49" x14ac:dyDescent="0.25">
      <c r="A3244">
        <v>53</v>
      </c>
      <c r="B3244" t="s">
        <v>89</v>
      </c>
      <c r="C3244" t="s">
        <v>201</v>
      </c>
      <c r="G3244" s="1" t="s">
        <v>78</v>
      </c>
      <c r="I3244" s="1" t="s">
        <v>448</v>
      </c>
      <c r="J3244">
        <v>5</v>
      </c>
      <c r="K3244" t="s">
        <v>954</v>
      </c>
      <c r="L3244">
        <v>7000</v>
      </c>
      <c r="S3244" s="74">
        <v>4.4660000000000002</v>
      </c>
      <c r="U3244" s="18">
        <v>0.46875</v>
      </c>
      <c r="V3244" s="19">
        <v>6.3200000000000006E-2</v>
      </c>
      <c r="AB3244" t="s">
        <v>86</v>
      </c>
      <c r="AC3244" t="str">
        <f t="shared" si="72"/>
        <v>h-5SO-B8</v>
      </c>
      <c r="AF3244" t="s">
        <v>173</v>
      </c>
    </row>
    <row r="3245" spans="1:49" x14ac:dyDescent="0.25">
      <c r="A3245">
        <v>54</v>
      </c>
      <c r="B3245" t="s">
        <v>89</v>
      </c>
      <c r="C3245" t="s">
        <v>201</v>
      </c>
      <c r="G3245" s="1" t="s">
        <v>78</v>
      </c>
      <c r="I3245" s="1" t="s">
        <v>448</v>
      </c>
      <c r="J3245">
        <v>5</v>
      </c>
      <c r="K3245" t="s">
        <v>954</v>
      </c>
      <c r="L3245">
        <v>7000</v>
      </c>
      <c r="S3245" s="74">
        <v>9.1959999999999997</v>
      </c>
      <c r="U3245" s="18">
        <v>0.4697453703703704</v>
      </c>
      <c r="V3245" s="19">
        <v>3.4500000000000003E-2</v>
      </c>
      <c r="AB3245" t="s">
        <v>85</v>
      </c>
      <c r="AC3245" t="str">
        <f t="shared" si="72"/>
        <v>h-5RT-G12</v>
      </c>
      <c r="AF3245" t="s">
        <v>147</v>
      </c>
    </row>
    <row r="3246" spans="1:49" x14ac:dyDescent="0.25">
      <c r="A3246">
        <v>55</v>
      </c>
      <c r="B3246" t="s">
        <v>89</v>
      </c>
      <c r="C3246" t="s">
        <v>201</v>
      </c>
      <c r="G3246" s="1" t="s">
        <v>78</v>
      </c>
      <c r="I3246" s="1" t="s">
        <v>448</v>
      </c>
      <c r="J3246">
        <v>5</v>
      </c>
      <c r="K3246" t="s">
        <v>954</v>
      </c>
      <c r="L3246">
        <v>7000</v>
      </c>
      <c r="S3246" s="74">
        <v>8.7850000000000001</v>
      </c>
      <c r="U3246" s="18">
        <v>0.47085648148148151</v>
      </c>
      <c r="V3246" s="19">
        <v>5.1400000000000001E-2</v>
      </c>
      <c r="X3246" s="8">
        <v>43535</v>
      </c>
      <c r="AB3246" t="s">
        <v>86</v>
      </c>
      <c r="AC3246" t="str">
        <f t="shared" si="72"/>
        <v>h-5SO-G11</v>
      </c>
      <c r="AD3246" s="8">
        <v>43629</v>
      </c>
      <c r="AE3246" s="84">
        <f>AD3246-X3246</f>
        <v>94</v>
      </c>
      <c r="AF3246" t="s">
        <v>249</v>
      </c>
      <c r="AG3246" t="s">
        <v>956</v>
      </c>
      <c r="AH3246" s="8">
        <v>43629</v>
      </c>
      <c r="AI3246">
        <v>21</v>
      </c>
      <c r="AJ3246">
        <v>1</v>
      </c>
      <c r="AK3246" s="53">
        <v>0.70486111111111116</v>
      </c>
    </row>
    <row r="3247" spans="1:49" x14ac:dyDescent="0.25">
      <c r="A3247">
        <v>56</v>
      </c>
      <c r="B3247" t="s">
        <v>89</v>
      </c>
      <c r="C3247" t="s">
        <v>201</v>
      </c>
      <c r="G3247" s="1" t="s">
        <v>78</v>
      </c>
      <c r="I3247" s="1" t="s">
        <v>448</v>
      </c>
      <c r="J3247">
        <v>5</v>
      </c>
      <c r="K3247" t="s">
        <v>954</v>
      </c>
      <c r="L3247">
        <v>7000</v>
      </c>
      <c r="S3247" s="74">
        <v>9.7200000000000006</v>
      </c>
      <c r="U3247" s="18">
        <v>0.47184027777777776</v>
      </c>
      <c r="V3247" s="19">
        <v>5.45E-2</v>
      </c>
      <c r="X3247" s="8">
        <v>43535</v>
      </c>
      <c r="AB3247" t="s">
        <v>86</v>
      </c>
      <c r="AC3247" t="str">
        <f t="shared" si="72"/>
        <v>h-5SO-C6</v>
      </c>
      <c r="AD3247" s="8">
        <v>43605</v>
      </c>
      <c r="AE3247" s="84">
        <v>70</v>
      </c>
      <c r="AF3247" t="s">
        <v>168</v>
      </c>
      <c r="AG3247" t="s">
        <v>956</v>
      </c>
      <c r="AH3247" s="8">
        <v>43605</v>
      </c>
      <c r="AI3247">
        <v>10</v>
      </c>
      <c r="AJ3247">
        <v>1</v>
      </c>
      <c r="AK3247" s="53">
        <v>0.97222222222222221</v>
      </c>
      <c r="AL3247" s="8">
        <v>43614</v>
      </c>
      <c r="AM3247" s="53">
        <v>0.83333333333333337</v>
      </c>
      <c r="AO3247">
        <v>5</v>
      </c>
      <c r="AP3247">
        <v>20</v>
      </c>
      <c r="AQ3247" s="8">
        <v>43614</v>
      </c>
      <c r="AR3247" s="53">
        <v>0.83333333333333337</v>
      </c>
    </row>
    <row r="3248" spans="1:49" x14ac:dyDescent="0.25">
      <c r="A3248">
        <v>57</v>
      </c>
      <c r="B3248" t="s">
        <v>89</v>
      </c>
      <c r="C3248" t="s">
        <v>201</v>
      </c>
      <c r="G3248" s="1" t="s">
        <v>78</v>
      </c>
      <c r="I3248" s="1" t="s">
        <v>448</v>
      </c>
      <c r="J3248">
        <v>5</v>
      </c>
      <c r="K3248" t="s">
        <v>954</v>
      </c>
      <c r="L3248">
        <v>7000</v>
      </c>
      <c r="S3248" s="74">
        <v>10.208</v>
      </c>
      <c r="U3248" s="18">
        <v>0.47290509259259261</v>
      </c>
      <c r="V3248">
        <v>0.66443319999999995</v>
      </c>
      <c r="AB3248" t="s">
        <v>85</v>
      </c>
      <c r="AC3248" t="str">
        <f t="shared" si="72"/>
        <v>h-5RT-H1</v>
      </c>
      <c r="AF3248" t="s">
        <v>239</v>
      </c>
    </row>
    <row r="3249" spans="1:49" x14ac:dyDescent="0.25">
      <c r="A3249">
        <v>58</v>
      </c>
      <c r="B3249" t="s">
        <v>89</v>
      </c>
      <c r="C3249" t="s">
        <v>201</v>
      </c>
      <c r="G3249" s="1" t="s">
        <v>78</v>
      </c>
      <c r="I3249" s="1" t="s">
        <v>448</v>
      </c>
      <c r="J3249">
        <v>5</v>
      </c>
      <c r="K3249" t="s">
        <v>954</v>
      </c>
      <c r="L3249">
        <v>7000</v>
      </c>
      <c r="S3249" s="74">
        <v>5.9829999999999997</v>
      </c>
      <c r="U3249" s="18">
        <v>0.47400462962962964</v>
      </c>
      <c r="V3249">
        <v>0.77263740000000003</v>
      </c>
      <c r="AB3249" t="s">
        <v>85</v>
      </c>
      <c r="AC3249" t="str">
        <f t="shared" si="72"/>
        <v>h-5RT-D12</v>
      </c>
      <c r="AF3249" t="s">
        <v>162</v>
      </c>
    </row>
    <row r="3250" spans="1:49" x14ac:dyDescent="0.25">
      <c r="A3250">
        <v>59</v>
      </c>
      <c r="B3250" t="s">
        <v>89</v>
      </c>
      <c r="C3250" t="s">
        <v>201</v>
      </c>
      <c r="G3250" s="1" t="s">
        <v>78</v>
      </c>
      <c r="I3250" s="1" t="s">
        <v>448</v>
      </c>
      <c r="J3250">
        <v>5</v>
      </c>
      <c r="K3250" t="s">
        <v>954</v>
      </c>
      <c r="L3250">
        <v>7000</v>
      </c>
      <c r="S3250" s="74">
        <v>7.2060000000000004</v>
      </c>
      <c r="U3250" s="18">
        <v>0.47513888888888883</v>
      </c>
      <c r="V3250" s="19">
        <v>5.0500000000000003E-2</v>
      </c>
      <c r="AB3250" t="s">
        <v>85</v>
      </c>
      <c r="AC3250" t="str">
        <f t="shared" si="72"/>
        <v>h-5RT-B4</v>
      </c>
      <c r="AF3250" t="s">
        <v>124</v>
      </c>
    </row>
    <row r="3251" spans="1:49" x14ac:dyDescent="0.25">
      <c r="A3251">
        <v>60</v>
      </c>
      <c r="B3251" t="s">
        <v>89</v>
      </c>
      <c r="C3251" t="s">
        <v>201</v>
      </c>
      <c r="G3251" s="1" t="s">
        <v>78</v>
      </c>
      <c r="I3251" s="1" t="s">
        <v>448</v>
      </c>
      <c r="J3251">
        <v>5</v>
      </c>
      <c r="K3251" t="s">
        <v>954</v>
      </c>
      <c r="L3251">
        <v>7000</v>
      </c>
      <c r="S3251" s="74">
        <v>9.7360000000000007</v>
      </c>
      <c r="U3251" s="18">
        <v>0.47619212962962965</v>
      </c>
      <c r="V3251" s="19">
        <v>3.7199999999999997E-2</v>
      </c>
      <c r="AB3251" t="s">
        <v>85</v>
      </c>
      <c r="AC3251" t="str">
        <f t="shared" si="72"/>
        <v>h-5RT-E9</v>
      </c>
      <c r="AF3251" t="s">
        <v>167</v>
      </c>
    </row>
    <row r="3252" spans="1:49" x14ac:dyDescent="0.25">
      <c r="A3252">
        <v>61</v>
      </c>
      <c r="B3252" t="s">
        <v>89</v>
      </c>
      <c r="C3252" t="s">
        <v>201</v>
      </c>
      <c r="G3252" s="1" t="s">
        <v>78</v>
      </c>
      <c r="I3252" s="1" t="s">
        <v>448</v>
      </c>
      <c r="J3252">
        <v>5</v>
      </c>
      <c r="K3252" t="s">
        <v>954</v>
      </c>
      <c r="L3252">
        <v>7000</v>
      </c>
      <c r="S3252" s="74">
        <v>6.6580000000000004</v>
      </c>
      <c r="U3252" s="18">
        <v>0.47754629629629625</v>
      </c>
      <c r="V3252" s="19">
        <v>9.4200000000000006E-2</v>
      </c>
      <c r="AB3252" t="s">
        <v>86</v>
      </c>
      <c r="AC3252" t="str">
        <f t="shared" si="72"/>
        <v>h-5SO-E5</v>
      </c>
      <c r="AF3252" t="s">
        <v>305</v>
      </c>
    </row>
    <row r="3253" spans="1:49" x14ac:dyDescent="0.25">
      <c r="A3253">
        <v>62</v>
      </c>
      <c r="B3253" t="s">
        <v>89</v>
      </c>
      <c r="C3253" t="s">
        <v>201</v>
      </c>
      <c r="G3253" s="1" t="s">
        <v>78</v>
      </c>
      <c r="I3253" s="1" t="s">
        <v>448</v>
      </c>
      <c r="J3253">
        <v>5</v>
      </c>
      <c r="K3253" t="s">
        <v>954</v>
      </c>
      <c r="L3253">
        <v>7000</v>
      </c>
      <c r="S3253" s="74">
        <v>5.4279999999999999</v>
      </c>
      <c r="U3253" s="18">
        <v>0.47846064814814815</v>
      </c>
      <c r="V3253" s="19">
        <v>1.84E-2</v>
      </c>
      <c r="W3253" s="1" t="s">
        <v>1911</v>
      </c>
      <c r="AB3253" t="s">
        <v>86</v>
      </c>
      <c r="AC3253" t="str">
        <f t="shared" si="72"/>
        <v>h-5SO-C1</v>
      </c>
      <c r="AD3253" s="8">
        <v>43594</v>
      </c>
      <c r="AE3253" s="83">
        <f>AD3253-W3253</f>
        <v>59</v>
      </c>
      <c r="AF3253" t="s">
        <v>146</v>
      </c>
      <c r="AG3253" t="s">
        <v>956</v>
      </c>
      <c r="AH3253" s="8">
        <v>43594</v>
      </c>
      <c r="AI3253">
        <v>31</v>
      </c>
      <c r="AJ3253">
        <v>1</v>
      </c>
      <c r="AK3253" s="53">
        <v>0.6875</v>
      </c>
      <c r="AL3253" s="8">
        <v>43605</v>
      </c>
      <c r="AM3253" s="53">
        <v>0.88541666666666663</v>
      </c>
      <c r="AO3253">
        <v>4</v>
      </c>
      <c r="AP3253">
        <v>5</v>
      </c>
      <c r="AQ3253" s="8">
        <v>43605</v>
      </c>
      <c r="AR3253" s="53">
        <v>0.88541666666666663</v>
      </c>
    </row>
    <row r="3254" spans="1:49" x14ac:dyDescent="0.25">
      <c r="A3254">
        <v>63</v>
      </c>
      <c r="B3254" t="s">
        <v>89</v>
      </c>
      <c r="C3254" t="s">
        <v>201</v>
      </c>
      <c r="G3254" s="1" t="s">
        <v>78</v>
      </c>
      <c r="I3254" s="1" t="s">
        <v>448</v>
      </c>
      <c r="J3254">
        <v>5</v>
      </c>
      <c r="K3254" t="s">
        <v>954</v>
      </c>
      <c r="L3254">
        <v>7000</v>
      </c>
      <c r="S3254" s="74">
        <v>4.9809999999999999</v>
      </c>
      <c r="U3254" s="18">
        <v>0.47943287037037036</v>
      </c>
      <c r="V3254" s="19">
        <v>4.36E-2</v>
      </c>
      <c r="AB3254" t="s">
        <v>86</v>
      </c>
      <c r="AC3254" t="str">
        <f t="shared" si="72"/>
        <v>h-5SO-A3</v>
      </c>
      <c r="AF3254" t="s">
        <v>245</v>
      </c>
    </row>
    <row r="3255" spans="1:49" x14ac:dyDescent="0.25">
      <c r="A3255">
        <v>64</v>
      </c>
      <c r="B3255" t="s">
        <v>89</v>
      </c>
      <c r="C3255" t="s">
        <v>201</v>
      </c>
      <c r="G3255" s="1" t="s">
        <v>78</v>
      </c>
      <c r="I3255" s="1" t="s">
        <v>448</v>
      </c>
      <c r="J3255">
        <v>5</v>
      </c>
      <c r="K3255" t="s">
        <v>954</v>
      </c>
      <c r="L3255">
        <v>7000</v>
      </c>
      <c r="S3255" s="74">
        <v>7.5830000000000002</v>
      </c>
      <c r="U3255" s="18">
        <v>0.48050925925925925</v>
      </c>
      <c r="V3255" s="19">
        <v>5.4100000000000002E-2</v>
      </c>
      <c r="X3255" s="8">
        <v>43535</v>
      </c>
      <c r="AB3255" t="s">
        <v>86</v>
      </c>
      <c r="AC3255" t="str">
        <f t="shared" si="72"/>
        <v>h-5SO-E11</v>
      </c>
      <c r="AD3255" s="8">
        <v>43611</v>
      </c>
      <c r="AE3255" s="84">
        <v>76</v>
      </c>
      <c r="AF3255" t="s">
        <v>338</v>
      </c>
      <c r="AG3255" t="s">
        <v>956</v>
      </c>
      <c r="AN3255" t="s">
        <v>1808</v>
      </c>
      <c r="AV3255" s="8">
        <v>43613</v>
      </c>
      <c r="AW3255">
        <v>0</v>
      </c>
    </row>
    <row r="3256" spans="1:49" x14ac:dyDescent="0.25">
      <c r="A3256">
        <v>65</v>
      </c>
      <c r="B3256" t="s">
        <v>89</v>
      </c>
      <c r="C3256" t="s">
        <v>201</v>
      </c>
      <c r="G3256" s="1" t="s">
        <v>78</v>
      </c>
      <c r="I3256" s="1" t="s">
        <v>448</v>
      </c>
      <c r="J3256">
        <v>5</v>
      </c>
      <c r="K3256" t="s">
        <v>954</v>
      </c>
      <c r="L3256">
        <v>7000</v>
      </c>
      <c r="S3256" s="74">
        <v>3.2669999999999999</v>
      </c>
      <c r="U3256" s="18">
        <v>0.48146990740740742</v>
      </c>
      <c r="V3256">
        <v>0.47085739999999998</v>
      </c>
      <c r="AB3256" t="s">
        <v>86</v>
      </c>
      <c r="AC3256" t="str">
        <f t="shared" si="72"/>
        <v>h-5SO-C12</v>
      </c>
      <c r="AF3256" t="s">
        <v>303</v>
      </c>
    </row>
    <row r="3257" spans="1:49" x14ac:dyDescent="0.25">
      <c r="A3257">
        <v>66</v>
      </c>
      <c r="B3257" t="s">
        <v>89</v>
      </c>
      <c r="C3257" t="s">
        <v>201</v>
      </c>
      <c r="G3257" s="1" t="s">
        <v>78</v>
      </c>
      <c r="I3257" s="1" t="s">
        <v>448</v>
      </c>
      <c r="J3257">
        <v>5</v>
      </c>
      <c r="K3257" t="s">
        <v>954</v>
      </c>
      <c r="L3257">
        <v>7000</v>
      </c>
      <c r="S3257" s="74">
        <v>7.3979999999999997</v>
      </c>
      <c r="U3257" s="18">
        <v>0.48248842592592589</v>
      </c>
      <c r="V3257" s="19">
        <v>4.0300000000000002E-2</v>
      </c>
      <c r="AB3257" t="s">
        <v>85</v>
      </c>
      <c r="AC3257" t="str">
        <f t="shared" si="72"/>
        <v>h-5RT-F2</v>
      </c>
      <c r="AF3257" t="s">
        <v>370</v>
      </c>
    </row>
    <row r="3258" spans="1:49" x14ac:dyDescent="0.25">
      <c r="A3258">
        <v>67</v>
      </c>
      <c r="B3258" t="s">
        <v>89</v>
      </c>
      <c r="C3258" t="s">
        <v>201</v>
      </c>
      <c r="G3258" s="1" t="s">
        <v>78</v>
      </c>
      <c r="I3258" s="1" t="s">
        <v>448</v>
      </c>
      <c r="J3258">
        <v>5</v>
      </c>
      <c r="K3258" t="s">
        <v>954</v>
      </c>
      <c r="L3258">
        <v>7000</v>
      </c>
      <c r="S3258" s="74">
        <v>11.009</v>
      </c>
      <c r="U3258" s="18">
        <v>0.48340277777777779</v>
      </c>
      <c r="V3258" s="19">
        <v>5.1200000000000002E-2</v>
      </c>
      <c r="X3258" s="8">
        <v>43535</v>
      </c>
      <c r="AB3258" t="s">
        <v>86</v>
      </c>
      <c r="AC3258" t="str">
        <f t="shared" si="72"/>
        <v>h-5SO-G1</v>
      </c>
      <c r="AD3258" s="8">
        <v>43611</v>
      </c>
      <c r="AE3258" s="84">
        <v>76</v>
      </c>
      <c r="AF3258" t="s">
        <v>290</v>
      </c>
      <c r="AG3258" t="s">
        <v>956</v>
      </c>
      <c r="AH3258" s="8">
        <v>43611</v>
      </c>
      <c r="AI3258">
        <v>15</v>
      </c>
      <c r="AJ3258">
        <v>2</v>
      </c>
      <c r="AK3258" s="53">
        <v>0.94791666666666663</v>
      </c>
      <c r="AL3258" s="8">
        <v>43619</v>
      </c>
      <c r="AM3258" s="53">
        <v>0.84027777777777779</v>
      </c>
      <c r="AO3258">
        <v>3</v>
      </c>
      <c r="AP3258">
        <v>7</v>
      </c>
      <c r="AQ3258" s="8">
        <v>43619</v>
      </c>
      <c r="AR3258" s="53">
        <v>0.84027777777777779</v>
      </c>
    </row>
    <row r="3259" spans="1:49" x14ac:dyDescent="0.25">
      <c r="A3259">
        <v>68</v>
      </c>
      <c r="B3259" t="s">
        <v>89</v>
      </c>
      <c r="C3259" t="s">
        <v>201</v>
      </c>
      <c r="G3259" s="1" t="s">
        <v>78</v>
      </c>
      <c r="I3259" s="1" t="s">
        <v>448</v>
      </c>
      <c r="J3259">
        <v>5</v>
      </c>
      <c r="K3259" t="s">
        <v>954</v>
      </c>
      <c r="L3259">
        <v>7000</v>
      </c>
      <c r="S3259" s="74">
        <v>9.2880000000000003</v>
      </c>
      <c r="U3259" s="18">
        <v>0.48436342592592596</v>
      </c>
      <c r="V3259" s="19">
        <v>2.75E-2</v>
      </c>
      <c r="AB3259" t="s">
        <v>85</v>
      </c>
      <c r="AC3259" t="str">
        <f t="shared" si="72"/>
        <v>h-5RT-F3</v>
      </c>
      <c r="AF3259" t="s">
        <v>241</v>
      </c>
    </row>
    <row r="3260" spans="1:49" x14ac:dyDescent="0.25">
      <c r="A3260">
        <v>69</v>
      </c>
      <c r="B3260" t="s">
        <v>89</v>
      </c>
      <c r="C3260" t="s">
        <v>201</v>
      </c>
      <c r="G3260" s="1" t="s">
        <v>78</v>
      </c>
      <c r="I3260" s="1" t="s">
        <v>448</v>
      </c>
      <c r="J3260">
        <v>5</v>
      </c>
      <c r="K3260" t="s">
        <v>954</v>
      </c>
      <c r="L3260">
        <v>7000</v>
      </c>
      <c r="S3260" s="74">
        <v>11.135999999999999</v>
      </c>
      <c r="U3260" s="18">
        <v>0.48511574074074071</v>
      </c>
      <c r="V3260" s="19">
        <v>6.1699999999999998E-2</v>
      </c>
      <c r="AB3260" t="s">
        <v>85</v>
      </c>
      <c r="AC3260" t="str">
        <f t="shared" si="72"/>
        <v>h-5RT-B9</v>
      </c>
      <c r="AF3260" t="s">
        <v>125</v>
      </c>
    </row>
    <row r="3261" spans="1:49" x14ac:dyDescent="0.25">
      <c r="A3261">
        <v>70</v>
      </c>
      <c r="B3261" t="s">
        <v>89</v>
      </c>
      <c r="C3261" t="s">
        <v>201</v>
      </c>
      <c r="G3261" s="1" t="s">
        <v>78</v>
      </c>
      <c r="I3261" s="1" t="s">
        <v>448</v>
      </c>
      <c r="J3261">
        <v>5</v>
      </c>
      <c r="K3261" t="s">
        <v>954</v>
      </c>
      <c r="L3261">
        <v>7000</v>
      </c>
      <c r="S3261" s="74">
        <v>6.5620000000000003</v>
      </c>
      <c r="U3261" s="18">
        <v>0.48594907407407412</v>
      </c>
      <c r="V3261" s="19">
        <v>2.1399999999999999E-2</v>
      </c>
      <c r="AB3261" t="s">
        <v>85</v>
      </c>
      <c r="AC3261" t="str">
        <f t="shared" si="72"/>
        <v>h-5RT-A1</v>
      </c>
      <c r="AF3261" t="s">
        <v>247</v>
      </c>
    </row>
    <row r="3262" spans="1:49" x14ac:dyDescent="0.25">
      <c r="A3262">
        <v>71</v>
      </c>
      <c r="B3262" t="s">
        <v>89</v>
      </c>
      <c r="C3262" t="s">
        <v>201</v>
      </c>
      <c r="G3262" s="1" t="s">
        <v>78</v>
      </c>
      <c r="I3262" s="1" t="s">
        <v>448</v>
      </c>
      <c r="J3262">
        <v>5</v>
      </c>
      <c r="K3262" t="s">
        <v>954</v>
      </c>
      <c r="L3262">
        <v>7000</v>
      </c>
      <c r="S3262" s="74">
        <v>7.9279999999999999</v>
      </c>
      <c r="U3262" s="18">
        <v>0.48677083333333332</v>
      </c>
      <c r="V3262" s="19">
        <v>3.6900000000000002E-2</v>
      </c>
      <c r="X3262" s="8">
        <v>43535</v>
      </c>
      <c r="AB3262" t="s">
        <v>86</v>
      </c>
      <c r="AC3262" t="str">
        <f t="shared" si="72"/>
        <v>h-5SO-A7</v>
      </c>
      <c r="AD3262" s="8">
        <v>43627</v>
      </c>
      <c r="AE3262" s="84">
        <v>92</v>
      </c>
      <c r="AF3262" t="s">
        <v>164</v>
      </c>
      <c r="AG3262" t="s">
        <v>956</v>
      </c>
      <c r="AH3262" s="8">
        <v>43627</v>
      </c>
      <c r="AI3262">
        <v>5</v>
      </c>
      <c r="AJ3262">
        <v>1</v>
      </c>
      <c r="AK3262" s="53">
        <v>0.75</v>
      </c>
    </row>
    <row r="3263" spans="1:49" x14ac:dyDescent="0.25">
      <c r="A3263">
        <v>72</v>
      </c>
      <c r="B3263" t="s">
        <v>89</v>
      </c>
      <c r="C3263" t="s">
        <v>201</v>
      </c>
      <c r="G3263" s="1" t="s">
        <v>78</v>
      </c>
      <c r="I3263" s="1" t="s">
        <v>448</v>
      </c>
      <c r="J3263">
        <v>5</v>
      </c>
      <c r="K3263" t="s">
        <v>954</v>
      </c>
      <c r="L3263">
        <v>7000</v>
      </c>
      <c r="S3263" s="74">
        <v>9.3379999999999992</v>
      </c>
      <c r="U3263" s="18">
        <v>0.48771990740740739</v>
      </c>
      <c r="V3263">
        <v>6.0512099999999999E-2</v>
      </c>
      <c r="AB3263" t="s">
        <v>85</v>
      </c>
      <c r="AC3263" t="str">
        <f t="shared" si="72"/>
        <v>h-5RT-B1</v>
      </c>
      <c r="AD3263" s="8">
        <v>43403</v>
      </c>
      <c r="AE3263" s="83">
        <f>AD3263-I3263</f>
        <v>35</v>
      </c>
      <c r="AF3263" t="s">
        <v>169</v>
      </c>
      <c r="AG3263" t="s">
        <v>956</v>
      </c>
      <c r="AH3263" s="8">
        <v>43403</v>
      </c>
      <c r="AI3263">
        <v>10</v>
      </c>
      <c r="AJ3263">
        <v>2</v>
      </c>
      <c r="AK3263" s="53">
        <v>0.55555555555555558</v>
      </c>
      <c r="AL3263" s="8">
        <v>43412</v>
      </c>
      <c r="AM3263" s="53">
        <v>0.84375</v>
      </c>
      <c r="AO3263">
        <v>6</v>
      </c>
      <c r="AP3263">
        <v>4</v>
      </c>
      <c r="AQ3263" s="8">
        <v>43412</v>
      </c>
      <c r="AR3263" s="53">
        <v>0.84375</v>
      </c>
      <c r="AS3263" s="8">
        <v>43468</v>
      </c>
      <c r="AT3263" s="53">
        <v>0.83333333333333337</v>
      </c>
      <c r="AV3263" s="8">
        <v>43468</v>
      </c>
      <c r="AW3263">
        <v>0</v>
      </c>
    </row>
    <row r="3264" spans="1:49" x14ac:dyDescent="0.25">
      <c r="A3264">
        <v>73</v>
      </c>
      <c r="B3264" t="s">
        <v>89</v>
      </c>
      <c r="C3264" t="s">
        <v>201</v>
      </c>
      <c r="G3264" s="1" t="s">
        <v>78</v>
      </c>
      <c r="I3264" s="1" t="s">
        <v>448</v>
      </c>
      <c r="J3264">
        <v>5</v>
      </c>
      <c r="K3264" t="s">
        <v>954</v>
      </c>
      <c r="L3264">
        <v>7000</v>
      </c>
      <c r="S3264" s="74">
        <v>6.476</v>
      </c>
      <c r="U3264" s="18">
        <v>0.48849537037037033</v>
      </c>
      <c r="V3264">
        <v>0.66005250000000004</v>
      </c>
      <c r="AB3264" t="s">
        <v>86</v>
      </c>
      <c r="AC3264" t="str">
        <f t="shared" si="72"/>
        <v>h-5SO-A4</v>
      </c>
      <c r="AF3264" t="s">
        <v>252</v>
      </c>
    </row>
    <row r="3265" spans="1:49" x14ac:dyDescent="0.25">
      <c r="A3265">
        <v>74</v>
      </c>
      <c r="B3265" t="s">
        <v>89</v>
      </c>
      <c r="C3265" t="s">
        <v>201</v>
      </c>
      <c r="G3265" s="1" t="s">
        <v>78</v>
      </c>
      <c r="I3265" s="1" t="s">
        <v>448</v>
      </c>
      <c r="J3265">
        <v>5</v>
      </c>
      <c r="K3265" t="s">
        <v>954</v>
      </c>
      <c r="L3265">
        <v>7000</v>
      </c>
      <c r="S3265" s="74">
        <v>9.67</v>
      </c>
      <c r="U3265" s="18">
        <v>0.48942129629629627</v>
      </c>
      <c r="V3265" s="19">
        <v>5.3999999999999999E-2</v>
      </c>
      <c r="X3265" s="8">
        <v>43535</v>
      </c>
      <c r="AB3265" t="s">
        <v>86</v>
      </c>
      <c r="AC3265" t="str">
        <f t="shared" si="72"/>
        <v>h-5SO-F9</v>
      </c>
      <c r="AD3265" s="8">
        <v>43620</v>
      </c>
      <c r="AE3265" s="84">
        <f xml:space="preserve"> AD3265-X3258</f>
        <v>85</v>
      </c>
      <c r="AF3265" t="s">
        <v>240</v>
      </c>
      <c r="AG3265" t="s">
        <v>956</v>
      </c>
      <c r="AH3265" s="8">
        <v>43620</v>
      </c>
      <c r="AI3265">
        <v>23</v>
      </c>
      <c r="AJ3265">
        <v>1</v>
      </c>
      <c r="AK3265" s="53">
        <v>0.81944444444444453</v>
      </c>
      <c r="AL3265" s="8">
        <v>43630</v>
      </c>
      <c r="AM3265" s="53">
        <v>0.94791666666666663</v>
      </c>
      <c r="AO3265">
        <v>7</v>
      </c>
      <c r="AP3265">
        <v>32</v>
      </c>
      <c r="AQ3265" s="8">
        <v>43630</v>
      </c>
      <c r="AR3265" s="53">
        <v>0.94791666666666663</v>
      </c>
    </row>
    <row r="3266" spans="1:49" x14ac:dyDescent="0.25">
      <c r="A3266">
        <v>75</v>
      </c>
      <c r="B3266" t="s">
        <v>89</v>
      </c>
      <c r="C3266" t="s">
        <v>201</v>
      </c>
      <c r="G3266" s="1" t="s">
        <v>78</v>
      </c>
      <c r="I3266" s="1" t="s">
        <v>448</v>
      </c>
      <c r="J3266">
        <v>5</v>
      </c>
      <c r="K3266" t="s">
        <v>954</v>
      </c>
      <c r="L3266">
        <v>7000</v>
      </c>
      <c r="S3266" s="74">
        <v>7.58</v>
      </c>
      <c r="U3266" s="18">
        <v>0.49020833333333336</v>
      </c>
      <c r="V3266" s="19">
        <v>3.73E-2</v>
      </c>
      <c r="AB3266" t="s">
        <v>85</v>
      </c>
      <c r="AC3266" t="str">
        <f t="shared" si="72"/>
        <v>h-5RT-B12</v>
      </c>
      <c r="AD3266" s="8">
        <v>43434</v>
      </c>
      <c r="AE3266" s="84">
        <v>66</v>
      </c>
      <c r="AF3266" t="s">
        <v>132</v>
      </c>
      <c r="AG3266" t="s">
        <v>956</v>
      </c>
      <c r="AH3266" s="8">
        <v>43434</v>
      </c>
      <c r="AI3266">
        <v>3</v>
      </c>
      <c r="AJ3266">
        <v>1</v>
      </c>
      <c r="AK3266" s="53">
        <v>0.64236111111111105</v>
      </c>
      <c r="AL3266" s="8">
        <v>43443</v>
      </c>
      <c r="AM3266" s="53">
        <v>0.83333333333333337</v>
      </c>
      <c r="AO3266">
        <v>3</v>
      </c>
      <c r="AP3266">
        <v>4</v>
      </c>
      <c r="AQ3266" s="8">
        <v>43443</v>
      </c>
      <c r="AR3266" s="53">
        <v>0.83333333333333337</v>
      </c>
      <c r="AU3266" t="s">
        <v>1615</v>
      </c>
    </row>
    <row r="3267" spans="1:49" x14ac:dyDescent="0.25">
      <c r="A3267">
        <v>76</v>
      </c>
      <c r="B3267" t="s">
        <v>89</v>
      </c>
      <c r="C3267" t="s">
        <v>608</v>
      </c>
      <c r="G3267" s="1" t="s">
        <v>78</v>
      </c>
      <c r="I3267" s="1" t="s">
        <v>448</v>
      </c>
      <c r="J3267">
        <v>5</v>
      </c>
      <c r="K3267" t="s">
        <v>954</v>
      </c>
      <c r="L3267">
        <v>7000</v>
      </c>
      <c r="U3267" s="18">
        <v>0.49091435185185189</v>
      </c>
      <c r="V3267" s="19">
        <v>3.5100000000000001E-3</v>
      </c>
    </row>
    <row r="3268" spans="1:49" x14ac:dyDescent="0.25">
      <c r="A3268">
        <v>77</v>
      </c>
      <c r="B3268" t="s">
        <v>89</v>
      </c>
      <c r="C3268" t="s">
        <v>608</v>
      </c>
      <c r="G3268" s="1" t="s">
        <v>78</v>
      </c>
      <c r="I3268" s="1" t="s">
        <v>448</v>
      </c>
      <c r="J3268">
        <v>5</v>
      </c>
      <c r="K3268" t="s">
        <v>954</v>
      </c>
      <c r="L3268">
        <v>7000</v>
      </c>
      <c r="T3268" s="53">
        <v>0.80694444444444446</v>
      </c>
      <c r="U3268" s="18">
        <v>0.49164351851851856</v>
      </c>
      <c r="V3268" s="19">
        <v>4.5199999999999997E-3</v>
      </c>
    </row>
    <row r="3269" spans="1:49" x14ac:dyDescent="0.25">
      <c r="A3269">
        <v>1</v>
      </c>
      <c r="C3269" t="s">
        <v>58</v>
      </c>
      <c r="G3269" s="1" t="s">
        <v>78</v>
      </c>
      <c r="I3269" s="1" t="s">
        <v>450</v>
      </c>
      <c r="J3269">
        <v>7</v>
      </c>
      <c r="K3269" t="s">
        <v>60</v>
      </c>
      <c r="W3269" s="1" t="s">
        <v>963</v>
      </c>
      <c r="AB3269" t="s">
        <v>85</v>
      </c>
      <c r="AC3269" t="str">
        <f t="shared" ref="AC3269:AC3274" si="73">"A3-7"&amp;AB3269&amp;"-"&amp;AF3269</f>
        <v>A3-7RT-A1</v>
      </c>
      <c r="AF3269" t="s">
        <v>247</v>
      </c>
    </row>
    <row r="3270" spans="1:49" x14ac:dyDescent="0.25">
      <c r="A3270">
        <v>2</v>
      </c>
      <c r="C3270" t="s">
        <v>58</v>
      </c>
      <c r="G3270" s="1" t="s">
        <v>78</v>
      </c>
      <c r="I3270" s="1" t="s">
        <v>450</v>
      </c>
      <c r="J3270">
        <v>7</v>
      </c>
      <c r="K3270" t="s">
        <v>60</v>
      </c>
      <c r="W3270" s="1" t="s">
        <v>963</v>
      </c>
      <c r="AB3270" t="s">
        <v>85</v>
      </c>
      <c r="AC3270" t="str">
        <f t="shared" si="73"/>
        <v>A3-7RT-A2</v>
      </c>
      <c r="AD3270" s="8">
        <v>43402</v>
      </c>
      <c r="AE3270" s="84">
        <v>32</v>
      </c>
      <c r="AF3270" t="s">
        <v>120</v>
      </c>
      <c r="AG3270" t="s">
        <v>956</v>
      </c>
      <c r="AH3270" s="8">
        <v>43410</v>
      </c>
      <c r="AI3270">
        <v>17</v>
      </c>
      <c r="AJ3270">
        <v>1</v>
      </c>
      <c r="AK3270" s="53">
        <v>0.52430555555555558</v>
      </c>
      <c r="AL3270" s="8">
        <v>43442</v>
      </c>
      <c r="AM3270" s="53">
        <v>0.58333333333333337</v>
      </c>
      <c r="AV3270" s="8">
        <v>43442</v>
      </c>
      <c r="AW3270">
        <v>0</v>
      </c>
    </row>
    <row r="3271" spans="1:49" x14ac:dyDescent="0.25">
      <c r="A3271">
        <v>3</v>
      </c>
      <c r="C3271" t="s">
        <v>58</v>
      </c>
      <c r="G3271" s="1" t="s">
        <v>78</v>
      </c>
      <c r="I3271" s="1" t="s">
        <v>450</v>
      </c>
      <c r="J3271">
        <v>7</v>
      </c>
      <c r="K3271" t="s">
        <v>60</v>
      </c>
      <c r="W3271" s="1" t="s">
        <v>963</v>
      </c>
      <c r="AB3271" t="s">
        <v>85</v>
      </c>
      <c r="AC3271" t="str">
        <f t="shared" si="73"/>
        <v>A3-7RT-A3</v>
      </c>
      <c r="AF3271" t="s">
        <v>245</v>
      </c>
    </row>
    <row r="3272" spans="1:49" x14ac:dyDescent="0.25">
      <c r="A3272">
        <v>4</v>
      </c>
      <c r="C3272" t="s">
        <v>58</v>
      </c>
      <c r="G3272" s="1" t="s">
        <v>78</v>
      </c>
      <c r="I3272" s="1" t="s">
        <v>450</v>
      </c>
      <c r="J3272">
        <v>7</v>
      </c>
      <c r="K3272" t="s">
        <v>60</v>
      </c>
      <c r="W3272" s="1" t="s">
        <v>963</v>
      </c>
      <c r="X3272" s="8">
        <v>43536</v>
      </c>
      <c r="AB3272" t="s">
        <v>86</v>
      </c>
      <c r="AC3272" t="str">
        <f t="shared" si="73"/>
        <v>A3-7SO-A1</v>
      </c>
      <c r="AD3272" s="8">
        <v>43599</v>
      </c>
      <c r="AE3272" s="84">
        <v>63</v>
      </c>
      <c r="AF3272" t="s">
        <v>247</v>
      </c>
      <c r="AG3272" t="s">
        <v>956</v>
      </c>
      <c r="AN3272" t="s">
        <v>1765</v>
      </c>
      <c r="AV3272" s="8">
        <v>43599</v>
      </c>
      <c r="AW3272">
        <v>1</v>
      </c>
    </row>
    <row r="3273" spans="1:49" x14ac:dyDescent="0.25">
      <c r="A3273">
        <v>5</v>
      </c>
      <c r="C3273" t="s">
        <v>58</v>
      </c>
      <c r="G3273" s="1" t="s">
        <v>78</v>
      </c>
      <c r="I3273" s="1" t="s">
        <v>450</v>
      </c>
      <c r="J3273">
        <v>7</v>
      </c>
      <c r="K3273" t="s">
        <v>60</v>
      </c>
      <c r="W3273" s="1" t="s">
        <v>963</v>
      </c>
      <c r="X3273" s="8">
        <v>43536</v>
      </c>
      <c r="AB3273" t="s">
        <v>86</v>
      </c>
      <c r="AC3273" t="str">
        <f t="shared" si="73"/>
        <v>A3-7SO-A2</v>
      </c>
      <c r="AD3273" s="8">
        <v>43600</v>
      </c>
      <c r="AE3273" s="84">
        <v>64</v>
      </c>
      <c r="AF3273" t="s">
        <v>120</v>
      </c>
      <c r="AG3273" t="s">
        <v>956</v>
      </c>
      <c r="AN3273" t="s">
        <v>1765</v>
      </c>
      <c r="AV3273" s="8">
        <v>43600</v>
      </c>
      <c r="AW3273">
        <v>1</v>
      </c>
    </row>
    <row r="3274" spans="1:49" x14ac:dyDescent="0.25">
      <c r="A3274">
        <v>6</v>
      </c>
      <c r="C3274" t="s">
        <v>58</v>
      </c>
      <c r="G3274" s="1" t="s">
        <v>78</v>
      </c>
      <c r="I3274" s="1" t="s">
        <v>450</v>
      </c>
      <c r="J3274">
        <v>7</v>
      </c>
      <c r="K3274" t="s">
        <v>60</v>
      </c>
      <c r="W3274" s="1" t="s">
        <v>963</v>
      </c>
      <c r="X3274" s="8">
        <v>43536</v>
      </c>
      <c r="AB3274" t="s">
        <v>86</v>
      </c>
      <c r="AC3274" t="str">
        <f t="shared" si="73"/>
        <v>A3-7SO-A3</v>
      </c>
      <c r="AD3274" s="8">
        <v>43607</v>
      </c>
      <c r="AE3274" s="84">
        <f>AD3274-X3274</f>
        <v>71</v>
      </c>
      <c r="AF3274" t="s">
        <v>245</v>
      </c>
      <c r="AG3274" t="s">
        <v>956</v>
      </c>
      <c r="AN3274" t="s">
        <v>1765</v>
      </c>
      <c r="AV3274" s="8">
        <v>43607</v>
      </c>
      <c r="AW3274">
        <v>1</v>
      </c>
    </row>
    <row r="3275" spans="1:49" x14ac:dyDescent="0.25">
      <c r="A3275">
        <v>7</v>
      </c>
      <c r="C3275" t="s">
        <v>58</v>
      </c>
      <c r="G3275" s="1" t="s">
        <v>78</v>
      </c>
      <c r="I3275" s="1" t="s">
        <v>450</v>
      </c>
      <c r="J3275">
        <v>7</v>
      </c>
      <c r="K3275" t="s">
        <v>60</v>
      </c>
      <c r="W3275" s="1" t="s">
        <v>963</v>
      </c>
      <c r="AB3275" t="s">
        <v>84</v>
      </c>
      <c r="AC3275" t="s">
        <v>1591</v>
      </c>
    </row>
    <row r="3276" spans="1:49" x14ac:dyDescent="0.25">
      <c r="A3276">
        <v>8</v>
      </c>
      <c r="C3276" t="s">
        <v>58</v>
      </c>
      <c r="G3276" s="1" t="s">
        <v>78</v>
      </c>
      <c r="I3276" s="1" t="s">
        <v>450</v>
      </c>
      <c r="J3276">
        <v>7</v>
      </c>
      <c r="K3276" t="s">
        <v>60</v>
      </c>
      <c r="W3276" s="1" t="s">
        <v>963</v>
      </c>
      <c r="AB3276" t="s">
        <v>84</v>
      </c>
      <c r="AC3276" t="s">
        <v>1592</v>
      </c>
    </row>
    <row r="3277" spans="1:49" x14ac:dyDescent="0.25">
      <c r="A3277">
        <v>9</v>
      </c>
      <c r="C3277" t="s">
        <v>58</v>
      </c>
      <c r="G3277" s="1" t="s">
        <v>78</v>
      </c>
      <c r="I3277" s="1" t="s">
        <v>450</v>
      </c>
      <c r="J3277">
        <v>7</v>
      </c>
      <c r="K3277" t="s">
        <v>60</v>
      </c>
      <c r="W3277" s="1" t="s">
        <v>963</v>
      </c>
      <c r="AB3277" t="s">
        <v>84</v>
      </c>
      <c r="AC3277" t="s">
        <v>1593</v>
      </c>
    </row>
    <row r="3278" spans="1:49" x14ac:dyDescent="0.25">
      <c r="A3278">
        <v>10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60</v>
      </c>
      <c r="W3278" s="1" t="s">
        <v>963</v>
      </c>
      <c r="AB3278" t="s">
        <v>84</v>
      </c>
      <c r="AC3278" t="s">
        <v>1594</v>
      </c>
    </row>
    <row r="3279" spans="1:49" x14ac:dyDescent="0.25">
      <c r="A3279">
        <v>11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60</v>
      </c>
      <c r="W3279" s="1" t="s">
        <v>963</v>
      </c>
      <c r="AB3279" t="s">
        <v>85</v>
      </c>
      <c r="AC3279" t="str">
        <f>"A3-7"&amp;AB3279&amp;"-"&amp;AF3279</f>
        <v>A3-7RT-B1</v>
      </c>
      <c r="AF3279" t="s">
        <v>169</v>
      </c>
    </row>
    <row r="3280" spans="1:49" x14ac:dyDescent="0.25">
      <c r="A3280">
        <v>12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60</v>
      </c>
      <c r="W3280" s="1" t="s">
        <v>963</v>
      </c>
      <c r="AB3280" t="s">
        <v>85</v>
      </c>
      <c r="AC3280" t="str">
        <f>"A3-7"&amp;AB3280&amp;"-"&amp;AF3280</f>
        <v>A3-7RT-B2</v>
      </c>
      <c r="AF3280" t="s">
        <v>142</v>
      </c>
    </row>
    <row r="3281" spans="1:49" x14ac:dyDescent="0.25">
      <c r="A3281">
        <v>13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60</v>
      </c>
      <c r="W3281" s="1" t="s">
        <v>963</v>
      </c>
      <c r="X3281" s="8">
        <v>43536</v>
      </c>
      <c r="AB3281" t="s">
        <v>86</v>
      </c>
      <c r="AC3281" t="str">
        <f>"A3-7"&amp;AB3281&amp;"-"&amp;AF3281</f>
        <v>A3-7SO-B1</v>
      </c>
      <c r="AD3281" s="8">
        <v>43592</v>
      </c>
      <c r="AE3281" s="84">
        <v>56</v>
      </c>
      <c r="AF3281" t="s">
        <v>169</v>
      </c>
      <c r="AG3281" t="s">
        <v>956</v>
      </c>
      <c r="AN3281" t="s">
        <v>1765</v>
      </c>
      <c r="AV3281" s="8">
        <v>43592</v>
      </c>
      <c r="AW3281">
        <v>1</v>
      </c>
    </row>
    <row r="3282" spans="1:49" x14ac:dyDescent="0.25">
      <c r="A3282">
        <v>14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60</v>
      </c>
      <c r="W3282" s="1" t="s">
        <v>963</v>
      </c>
      <c r="X3282" s="8">
        <v>43536</v>
      </c>
      <c r="AB3282" t="s">
        <v>86</v>
      </c>
      <c r="AC3282" t="str">
        <f>"A3-7"&amp;AB3282&amp;"-"&amp;AF3282</f>
        <v>A3-7SO-B2</v>
      </c>
      <c r="AD3282" s="8">
        <v>43598</v>
      </c>
      <c r="AE3282" s="84">
        <f>AD3282-X3282</f>
        <v>62</v>
      </c>
      <c r="AF3282" t="s">
        <v>142</v>
      </c>
      <c r="AG3282" t="s">
        <v>956</v>
      </c>
      <c r="AN3282" t="s">
        <v>1765</v>
      </c>
      <c r="AV3282" s="8">
        <v>43598</v>
      </c>
      <c r="AW3282">
        <v>1</v>
      </c>
    </row>
    <row r="3283" spans="1:49" x14ac:dyDescent="0.25">
      <c r="A3283">
        <v>1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85</v>
      </c>
      <c r="AC3283" t="str">
        <f t="shared" ref="AC3283:AC3314" si="74">"h-7"&amp;AB3283&amp;"-"&amp;AF3283</f>
        <v>h-7RT-B6</v>
      </c>
      <c r="AF3283" t="s">
        <v>130</v>
      </c>
    </row>
    <row r="3284" spans="1:49" x14ac:dyDescent="0.25">
      <c r="A3284">
        <v>2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85</v>
      </c>
      <c r="AC3284" t="str">
        <f t="shared" si="74"/>
        <v>h-7RT-D2</v>
      </c>
      <c r="AF3284" t="s">
        <v>172</v>
      </c>
    </row>
    <row r="3285" spans="1:49" x14ac:dyDescent="0.25">
      <c r="A3285">
        <v>3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85</v>
      </c>
      <c r="AC3285" t="str">
        <f t="shared" si="74"/>
        <v>h-7RT-C6</v>
      </c>
      <c r="AF3285" t="s">
        <v>168</v>
      </c>
    </row>
    <row r="3286" spans="1:49" x14ac:dyDescent="0.25">
      <c r="A3286">
        <v>4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85</v>
      </c>
      <c r="AC3286" t="str">
        <f t="shared" si="74"/>
        <v>h-7RT-G3</v>
      </c>
      <c r="AD3286" s="8">
        <v>43448</v>
      </c>
      <c r="AE3286" s="83">
        <f>AD3286-I3286</f>
        <v>78</v>
      </c>
      <c r="AF3286" t="s">
        <v>139</v>
      </c>
      <c r="AG3286" t="s">
        <v>956</v>
      </c>
      <c r="AH3286" s="8">
        <v>43448</v>
      </c>
      <c r="AI3286">
        <v>17</v>
      </c>
      <c r="AJ3286">
        <v>1</v>
      </c>
      <c r="AK3286" s="53">
        <v>0.59027777777777779</v>
      </c>
      <c r="AL3286" s="8">
        <v>43460</v>
      </c>
      <c r="AM3286" s="53">
        <v>0.83333333333333337</v>
      </c>
      <c r="AO3286">
        <v>3</v>
      </c>
      <c r="AP3286">
        <v>29</v>
      </c>
      <c r="AQ3286" s="8">
        <v>43460</v>
      </c>
      <c r="AR3286" s="53">
        <v>0.83333333333333337</v>
      </c>
      <c r="AS3286" s="8">
        <v>43544</v>
      </c>
      <c r="AT3286" s="53">
        <v>0.87708333333333333</v>
      </c>
      <c r="AV3286" s="8">
        <v>43544</v>
      </c>
      <c r="AW3286">
        <v>0</v>
      </c>
    </row>
    <row r="3287" spans="1:49" x14ac:dyDescent="0.25">
      <c r="A3287">
        <v>5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85</v>
      </c>
      <c r="AC3287" t="str">
        <f t="shared" si="74"/>
        <v>h-7RT-A8</v>
      </c>
      <c r="AF3287" t="s">
        <v>166</v>
      </c>
    </row>
    <row r="3288" spans="1:49" x14ac:dyDescent="0.25">
      <c r="A3288">
        <v>6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85</v>
      </c>
      <c r="AC3288" t="str">
        <f t="shared" si="74"/>
        <v>h-7RT-B12</v>
      </c>
      <c r="AF3288" t="s">
        <v>132</v>
      </c>
    </row>
    <row r="3289" spans="1:49" x14ac:dyDescent="0.25">
      <c r="A3289">
        <v>7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85</v>
      </c>
      <c r="AC3289" t="str">
        <f t="shared" si="74"/>
        <v>h-7RT-H10</v>
      </c>
      <c r="AF3289" t="s">
        <v>174</v>
      </c>
    </row>
    <row r="3290" spans="1:49" x14ac:dyDescent="0.25">
      <c r="A3290">
        <v>8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85</v>
      </c>
      <c r="AC3290" t="str">
        <f t="shared" si="74"/>
        <v>h-7RT-A7</v>
      </c>
      <c r="AF3290" t="s">
        <v>164</v>
      </c>
    </row>
    <row r="3291" spans="1:49" x14ac:dyDescent="0.25">
      <c r="A3291">
        <v>9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85</v>
      </c>
      <c r="AC3291" t="str">
        <f t="shared" si="74"/>
        <v>h-7RT-D10</v>
      </c>
      <c r="AD3291" s="8">
        <v>43399</v>
      </c>
      <c r="AE3291" s="84">
        <v>29</v>
      </c>
      <c r="AF3291" t="s">
        <v>371</v>
      </c>
      <c r="AG3291" t="s">
        <v>593</v>
      </c>
      <c r="AH3291" s="8">
        <v>43399</v>
      </c>
      <c r="AI3291">
        <v>10</v>
      </c>
      <c r="AJ3291">
        <v>1</v>
      </c>
      <c r="AK3291" s="53">
        <v>0.44791666666666669</v>
      </c>
      <c r="AL3291" s="8">
        <v>43400</v>
      </c>
      <c r="AM3291" s="53">
        <v>0.74652777777777779</v>
      </c>
      <c r="AN3291" t="s">
        <v>1757</v>
      </c>
      <c r="AV3291" s="8">
        <v>43400</v>
      </c>
      <c r="AW3291">
        <v>1</v>
      </c>
    </row>
    <row r="3292" spans="1:49" x14ac:dyDescent="0.25">
      <c r="A3292">
        <v>10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85</v>
      </c>
      <c r="AC3292" t="str">
        <f t="shared" si="74"/>
        <v>h-7RT-F2</v>
      </c>
      <c r="AF3292" t="s">
        <v>370</v>
      </c>
    </row>
    <row r="3293" spans="1:49" x14ac:dyDescent="0.25">
      <c r="A3293">
        <v>11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85</v>
      </c>
      <c r="AC3293" t="str">
        <f t="shared" si="74"/>
        <v>h-7RT-G2</v>
      </c>
      <c r="AF3293" t="s">
        <v>127</v>
      </c>
    </row>
    <row r="3294" spans="1:49" x14ac:dyDescent="0.25">
      <c r="A3294">
        <v>12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85</v>
      </c>
      <c r="AC3294" t="str">
        <f t="shared" si="74"/>
        <v>h-7RT-H7</v>
      </c>
      <c r="AF3294" t="s">
        <v>286</v>
      </c>
    </row>
    <row r="3295" spans="1:49" x14ac:dyDescent="0.25">
      <c r="A3295">
        <v>13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85</v>
      </c>
      <c r="AC3295" t="str">
        <f t="shared" si="74"/>
        <v>h-7RT-C7</v>
      </c>
      <c r="AF3295" t="s">
        <v>135</v>
      </c>
    </row>
    <row r="3296" spans="1:49" x14ac:dyDescent="0.25">
      <c r="A3296">
        <v>14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85</v>
      </c>
      <c r="AC3296" t="str">
        <f t="shared" si="74"/>
        <v>h-7RT-B9</v>
      </c>
      <c r="AF3296" t="s">
        <v>125</v>
      </c>
    </row>
    <row r="3297" spans="1:49" x14ac:dyDescent="0.25">
      <c r="A3297">
        <v>15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85</v>
      </c>
      <c r="AC3297" t="str">
        <f t="shared" si="74"/>
        <v>h-7RT-D1</v>
      </c>
      <c r="AD3297" s="8">
        <v>43430</v>
      </c>
      <c r="AE3297" s="84">
        <v>60</v>
      </c>
      <c r="AF3297" t="s">
        <v>288</v>
      </c>
      <c r="AG3297" t="s">
        <v>956</v>
      </c>
      <c r="AH3297" s="8">
        <v>43440</v>
      </c>
      <c r="AI3297">
        <v>16</v>
      </c>
      <c r="AJ3297">
        <v>1</v>
      </c>
      <c r="AK3297" s="53">
        <v>0.57638888888888895</v>
      </c>
      <c r="AL3297" s="8">
        <v>43454</v>
      </c>
      <c r="AM3297" s="53">
        <v>0.83333333333333337</v>
      </c>
      <c r="AO3297">
        <v>5</v>
      </c>
      <c r="AP3297">
        <v>3</v>
      </c>
      <c r="AQ3297" s="8">
        <v>43454</v>
      </c>
      <c r="AR3297" s="53">
        <v>0.83333333333333337</v>
      </c>
      <c r="AS3297" s="8">
        <v>43516</v>
      </c>
      <c r="AT3297" s="53">
        <v>0.83333333333333337</v>
      </c>
      <c r="AU3297" t="s">
        <v>1764</v>
      </c>
      <c r="AV3297" s="8">
        <v>43516</v>
      </c>
      <c r="AW3297">
        <v>0</v>
      </c>
    </row>
    <row r="3298" spans="1:49" x14ac:dyDescent="0.25">
      <c r="A3298">
        <v>16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85</v>
      </c>
      <c r="AC3298" t="str">
        <f t="shared" si="74"/>
        <v>h-7RT-A9</v>
      </c>
      <c r="AF3298" t="s">
        <v>133</v>
      </c>
    </row>
    <row r="3299" spans="1:49" x14ac:dyDescent="0.25">
      <c r="A3299">
        <v>17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85</v>
      </c>
      <c r="AC3299" t="str">
        <f t="shared" si="74"/>
        <v>h-7RT-D4</v>
      </c>
      <c r="AF3299" t="s">
        <v>236</v>
      </c>
    </row>
    <row r="3300" spans="1:49" x14ac:dyDescent="0.25">
      <c r="A3300">
        <v>18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85</v>
      </c>
      <c r="AC3300" t="str">
        <f t="shared" si="74"/>
        <v>h-7RT-C2</v>
      </c>
      <c r="AF3300" t="s">
        <v>149</v>
      </c>
    </row>
    <row r="3301" spans="1:49" x14ac:dyDescent="0.25">
      <c r="A3301">
        <v>19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85</v>
      </c>
      <c r="AC3301" t="str">
        <f t="shared" si="74"/>
        <v>h-7RT-E2</v>
      </c>
      <c r="AF3301" t="s">
        <v>178</v>
      </c>
    </row>
    <row r="3302" spans="1:49" x14ac:dyDescent="0.25">
      <c r="A3302">
        <v>20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85</v>
      </c>
      <c r="AC3302" t="str">
        <f t="shared" si="74"/>
        <v>h-7RT-F11</v>
      </c>
      <c r="AF3302" t="s">
        <v>158</v>
      </c>
    </row>
    <row r="3303" spans="1:49" x14ac:dyDescent="0.25">
      <c r="A3303">
        <v>21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85</v>
      </c>
      <c r="AC3303" t="str">
        <f t="shared" si="74"/>
        <v>h-7RT-A5</v>
      </c>
      <c r="AF3303" t="s">
        <v>246</v>
      </c>
    </row>
    <row r="3304" spans="1:49" x14ac:dyDescent="0.25">
      <c r="A3304">
        <v>22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85</v>
      </c>
      <c r="AC3304" t="str">
        <f t="shared" si="74"/>
        <v>h-7RT-B4</v>
      </c>
      <c r="AD3304" s="8">
        <v>43430</v>
      </c>
      <c r="AE3304" s="83">
        <f>AD3304-I3304</f>
        <v>60</v>
      </c>
      <c r="AF3304" t="s">
        <v>124</v>
      </c>
      <c r="AG3304" t="s">
        <v>956</v>
      </c>
      <c r="AH3304" s="8">
        <v>43440</v>
      </c>
      <c r="AI3304">
        <v>25</v>
      </c>
      <c r="AJ3304">
        <v>1</v>
      </c>
      <c r="AK3304" s="53">
        <v>0.57638888888888895</v>
      </c>
      <c r="AL3304" s="8">
        <v>43450</v>
      </c>
      <c r="AM3304" s="53">
        <v>0.51250000000000007</v>
      </c>
      <c r="AV3304" s="8">
        <v>43450</v>
      </c>
      <c r="AW3304">
        <v>0</v>
      </c>
    </row>
    <row r="3305" spans="1:49" x14ac:dyDescent="0.25">
      <c r="A3305">
        <v>23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85</v>
      </c>
      <c r="AC3305" t="str">
        <f t="shared" si="74"/>
        <v>h-7RT-E12</v>
      </c>
      <c r="AF3305" t="s">
        <v>175</v>
      </c>
    </row>
    <row r="3306" spans="1:49" x14ac:dyDescent="0.25">
      <c r="A3306">
        <v>24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85</v>
      </c>
      <c r="AC3306" t="str">
        <f t="shared" si="74"/>
        <v>h-7RT-G11</v>
      </c>
      <c r="AD3306" s="8">
        <v>43401</v>
      </c>
      <c r="AE3306" s="84">
        <v>31</v>
      </c>
      <c r="AF3306" t="s">
        <v>249</v>
      </c>
      <c r="AG3306" t="s">
        <v>593</v>
      </c>
      <c r="AH3306" s="8">
        <v>43401</v>
      </c>
      <c r="AI3306">
        <v>4</v>
      </c>
      <c r="AJ3306">
        <v>1</v>
      </c>
      <c r="AK3306" s="53">
        <v>0.70833333333333337</v>
      </c>
      <c r="AL3306" s="8">
        <v>43410</v>
      </c>
      <c r="AM3306" s="53">
        <v>0.52430555555555558</v>
      </c>
      <c r="AN3306" t="s">
        <v>1781</v>
      </c>
      <c r="AV3306" s="8">
        <v>43410</v>
      </c>
      <c r="AW3306">
        <v>1</v>
      </c>
    </row>
    <row r="3307" spans="1:49" x14ac:dyDescent="0.25">
      <c r="A3307">
        <v>25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85</v>
      </c>
      <c r="AC3307" t="str">
        <f t="shared" si="74"/>
        <v>h-7RT-G8</v>
      </c>
      <c r="AD3307" s="8">
        <v>43403</v>
      </c>
      <c r="AE3307" s="83">
        <f>AD3307-I3307</f>
        <v>33</v>
      </c>
      <c r="AF3307" t="s">
        <v>148</v>
      </c>
      <c r="AG3307" t="s">
        <v>956</v>
      </c>
      <c r="AN3307" t="s">
        <v>1765</v>
      </c>
      <c r="AV3307" s="8">
        <v>43403</v>
      </c>
      <c r="AW3307">
        <v>1</v>
      </c>
    </row>
    <row r="3308" spans="1:49" x14ac:dyDescent="0.25">
      <c r="A3308">
        <v>26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X3308" s="8">
        <v>43536</v>
      </c>
      <c r="AB3308" t="s">
        <v>86</v>
      </c>
      <c r="AC3308" t="str">
        <f t="shared" si="74"/>
        <v>h-7SO-G5</v>
      </c>
      <c r="AD3308" s="8">
        <v>43602</v>
      </c>
      <c r="AE3308" s="84">
        <v>66</v>
      </c>
      <c r="AF3308" t="s">
        <v>337</v>
      </c>
      <c r="AG3308" t="s">
        <v>956</v>
      </c>
      <c r="AH3308" s="8">
        <v>43602</v>
      </c>
      <c r="AI3308">
        <v>28</v>
      </c>
      <c r="AJ3308">
        <v>2</v>
      </c>
      <c r="AK3308" s="53">
        <v>0.80555555555555547</v>
      </c>
      <c r="AL3308" s="8">
        <v>43611</v>
      </c>
      <c r="AM3308" s="53">
        <v>0.84027777777777779</v>
      </c>
      <c r="AN3308" t="s">
        <v>1917</v>
      </c>
      <c r="AV3308" s="8">
        <v>43611</v>
      </c>
      <c r="AW3308">
        <v>1</v>
      </c>
    </row>
    <row r="3309" spans="1:49" x14ac:dyDescent="0.25">
      <c r="A3309">
        <v>27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X3309" s="8">
        <v>43536</v>
      </c>
      <c r="AB3309" t="s">
        <v>86</v>
      </c>
      <c r="AC3309" t="str">
        <f t="shared" si="74"/>
        <v>h-7SO-G10</v>
      </c>
      <c r="AD3309" s="8">
        <v>43598</v>
      </c>
      <c r="AE3309" s="84">
        <f>AD3309-X3309</f>
        <v>62</v>
      </c>
      <c r="AF3309" t="s">
        <v>302</v>
      </c>
      <c r="AG3309" t="s">
        <v>956</v>
      </c>
      <c r="AH3309" s="8">
        <v>43598</v>
      </c>
      <c r="AI3309">
        <v>17</v>
      </c>
      <c r="AJ3309">
        <v>1</v>
      </c>
      <c r="AK3309" s="53">
        <v>0.82291666666666663</v>
      </c>
      <c r="AL3309" s="8">
        <v>43607</v>
      </c>
      <c r="AM3309" s="53">
        <v>0.83680555555555547</v>
      </c>
      <c r="AO3309">
        <v>3</v>
      </c>
      <c r="AP3309">
        <v>10</v>
      </c>
      <c r="AQ3309" s="8">
        <v>43607</v>
      </c>
      <c r="AR3309" s="53">
        <v>0.83680555555555547</v>
      </c>
    </row>
    <row r="3310" spans="1:49" x14ac:dyDescent="0.25">
      <c r="A3310">
        <v>28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X3310" s="8">
        <v>43536</v>
      </c>
      <c r="AB3310" t="s">
        <v>86</v>
      </c>
      <c r="AC3310" t="str">
        <f t="shared" si="74"/>
        <v>h-7SO-C11</v>
      </c>
      <c r="AD3310" s="8">
        <v>43601</v>
      </c>
      <c r="AE3310" s="84">
        <v>65</v>
      </c>
      <c r="AF3310" t="s">
        <v>144</v>
      </c>
      <c r="AG3310" t="s">
        <v>956</v>
      </c>
      <c r="AH3310" s="8">
        <v>43601</v>
      </c>
      <c r="AI3310">
        <v>15</v>
      </c>
      <c r="AJ3310">
        <v>2</v>
      </c>
      <c r="AK3310" s="53">
        <v>0.87847222222222221</v>
      </c>
      <c r="AL3310" s="8">
        <v>43609</v>
      </c>
      <c r="AM3310" s="53">
        <v>0.86458333333333337</v>
      </c>
      <c r="AN3310" t="s">
        <v>1917</v>
      </c>
      <c r="AV3310" s="8">
        <v>43609</v>
      </c>
      <c r="AW3310">
        <v>1</v>
      </c>
    </row>
    <row r="3311" spans="1:49" x14ac:dyDescent="0.25">
      <c r="A3311">
        <v>29</v>
      </c>
      <c r="C3311" t="s">
        <v>201</v>
      </c>
      <c r="G3311" s="1" t="s">
        <v>78</v>
      </c>
      <c r="I3311" s="1" t="s">
        <v>450</v>
      </c>
      <c r="J3311">
        <v>7</v>
      </c>
      <c r="K3311" t="s">
        <v>954</v>
      </c>
      <c r="W3311" s="1" t="s">
        <v>963</v>
      </c>
      <c r="X3311" s="8">
        <v>43536</v>
      </c>
      <c r="AB3311" t="s">
        <v>86</v>
      </c>
      <c r="AC3311" t="str">
        <f t="shared" si="74"/>
        <v>h-7SO-F7</v>
      </c>
      <c r="AD3311" s="8">
        <v>43614</v>
      </c>
      <c r="AE3311" s="84">
        <v>78</v>
      </c>
      <c r="AF3311" t="s">
        <v>171</v>
      </c>
      <c r="AG3311" t="s">
        <v>956</v>
      </c>
      <c r="AH3311" s="8">
        <v>43614</v>
      </c>
      <c r="AI3311">
        <v>28</v>
      </c>
      <c r="AJ3311">
        <v>2</v>
      </c>
      <c r="AK3311" s="53">
        <v>0.80902777777777779</v>
      </c>
      <c r="AL3311" s="8">
        <v>43622</v>
      </c>
      <c r="AM3311" s="53">
        <v>0.83333333333333337</v>
      </c>
      <c r="AO3311">
        <v>6</v>
      </c>
      <c r="AP3311">
        <v>20</v>
      </c>
      <c r="AQ3311" s="8">
        <v>43622</v>
      </c>
      <c r="AR3311" s="53">
        <v>0.83333333333333337</v>
      </c>
    </row>
    <row r="3312" spans="1:49" x14ac:dyDescent="0.25">
      <c r="A3312">
        <v>30</v>
      </c>
      <c r="C3312" t="s">
        <v>201</v>
      </c>
      <c r="G3312" s="1" t="s">
        <v>78</v>
      </c>
      <c r="I3312" s="1" t="s">
        <v>450</v>
      </c>
      <c r="J3312">
        <v>7</v>
      </c>
      <c r="K3312" t="s">
        <v>954</v>
      </c>
      <c r="W3312" s="1" t="s">
        <v>963</v>
      </c>
      <c r="AB3312" t="s">
        <v>86</v>
      </c>
      <c r="AC3312" t="str">
        <f t="shared" si="74"/>
        <v>h-7SO-E11</v>
      </c>
      <c r="AF3312" t="s">
        <v>338</v>
      </c>
    </row>
    <row r="3313" spans="1:49" x14ac:dyDescent="0.25">
      <c r="A3313">
        <v>31</v>
      </c>
      <c r="C3313" t="s">
        <v>201</v>
      </c>
      <c r="G3313" s="1" t="s">
        <v>78</v>
      </c>
      <c r="I3313" s="1" t="s">
        <v>450</v>
      </c>
      <c r="J3313">
        <v>7</v>
      </c>
      <c r="K3313" t="s">
        <v>954</v>
      </c>
      <c r="W3313" s="1" t="s">
        <v>963</v>
      </c>
      <c r="X3313" s="8">
        <v>43536</v>
      </c>
      <c r="AB3313" t="s">
        <v>86</v>
      </c>
      <c r="AC3313" t="str">
        <f t="shared" si="74"/>
        <v>h-7SO-E7</v>
      </c>
      <c r="AD3313" s="8">
        <v>43624</v>
      </c>
      <c r="AE3313" s="84">
        <f>AD3313-X3313</f>
        <v>88</v>
      </c>
      <c r="AF3313" t="s">
        <v>131</v>
      </c>
      <c r="AG3313" t="s">
        <v>956</v>
      </c>
      <c r="AH3313" s="8">
        <v>43624</v>
      </c>
      <c r="AI3313">
        <v>29</v>
      </c>
      <c r="AJ3313">
        <v>2</v>
      </c>
      <c r="AK3313" s="53">
        <v>0.66319444444444442</v>
      </c>
      <c r="AL3313" s="8">
        <v>43633</v>
      </c>
      <c r="AM3313" s="53">
        <v>0.84722222222222221</v>
      </c>
      <c r="AO3313">
        <v>4</v>
      </c>
      <c r="AP3313">
        <v>9</v>
      </c>
      <c r="AQ3313" s="8">
        <v>43633</v>
      </c>
      <c r="AR3313" s="53">
        <v>0.84722222222222221</v>
      </c>
    </row>
    <row r="3314" spans="1:49" x14ac:dyDescent="0.25">
      <c r="A3314">
        <v>32</v>
      </c>
      <c r="C3314" t="s">
        <v>201</v>
      </c>
      <c r="G3314" s="1" t="s">
        <v>78</v>
      </c>
      <c r="I3314" s="1" t="s">
        <v>450</v>
      </c>
      <c r="J3314">
        <v>7</v>
      </c>
      <c r="K3314" t="s">
        <v>954</v>
      </c>
      <c r="W3314" s="1" t="s">
        <v>963</v>
      </c>
      <c r="AB3314" t="s">
        <v>86</v>
      </c>
      <c r="AC3314" t="str">
        <f t="shared" si="74"/>
        <v>h-7SO-C8</v>
      </c>
      <c r="AF3314" t="s">
        <v>238</v>
      </c>
    </row>
    <row r="3315" spans="1:49" x14ac:dyDescent="0.25">
      <c r="A3315">
        <v>33</v>
      </c>
      <c r="C3315" t="s">
        <v>201</v>
      </c>
      <c r="G3315" s="1" t="s">
        <v>78</v>
      </c>
      <c r="I3315" s="1" t="s">
        <v>450</v>
      </c>
      <c r="J3315">
        <v>7</v>
      </c>
      <c r="K3315" t="s">
        <v>954</v>
      </c>
      <c r="W3315" s="1" t="s">
        <v>963</v>
      </c>
      <c r="X3315" s="8">
        <v>43536</v>
      </c>
      <c r="AB3315" t="s">
        <v>86</v>
      </c>
      <c r="AC3315" t="str">
        <f t="shared" ref="AC3315:AC3332" si="75">"h-7"&amp;AB3315&amp;"-"&amp;AF3315</f>
        <v>h-7SO-D9</v>
      </c>
      <c r="AD3315" s="8">
        <v>43605</v>
      </c>
      <c r="AE3315" s="84">
        <v>69</v>
      </c>
      <c r="AF3315" t="s">
        <v>151</v>
      </c>
      <c r="AG3315" t="s">
        <v>956</v>
      </c>
      <c r="AH3315" s="8">
        <v>43605</v>
      </c>
      <c r="AI3315">
        <v>7</v>
      </c>
      <c r="AJ3315">
        <v>1</v>
      </c>
      <c r="AK3315" s="53">
        <v>0.97222222222222221</v>
      </c>
      <c r="AL3315" s="8">
        <v>43614</v>
      </c>
      <c r="AM3315" s="53">
        <v>0.83333333333333337</v>
      </c>
      <c r="AO3315">
        <v>4</v>
      </c>
      <c r="AP3315">
        <v>18</v>
      </c>
      <c r="AQ3315" s="8">
        <v>43614</v>
      </c>
      <c r="AR3315" s="53">
        <v>0.83333333333333337</v>
      </c>
    </row>
    <row r="3316" spans="1:49" x14ac:dyDescent="0.25">
      <c r="A3316">
        <v>34</v>
      </c>
      <c r="C3316" t="s">
        <v>201</v>
      </c>
      <c r="G3316" s="1" t="s">
        <v>78</v>
      </c>
      <c r="I3316" s="1" t="s">
        <v>450</v>
      </c>
      <c r="J3316">
        <v>7</v>
      </c>
      <c r="K3316" t="s">
        <v>954</v>
      </c>
      <c r="W3316" s="1" t="s">
        <v>963</v>
      </c>
      <c r="X3316" s="8">
        <v>43536</v>
      </c>
      <c r="AB3316" t="s">
        <v>86</v>
      </c>
      <c r="AC3316" t="str">
        <f t="shared" si="75"/>
        <v>h-7SO-D8</v>
      </c>
      <c r="AD3316" s="8">
        <v>43583</v>
      </c>
      <c r="AE3316" s="84">
        <f>AD3316-X3316</f>
        <v>47</v>
      </c>
      <c r="AF3316" t="s">
        <v>170</v>
      </c>
      <c r="AG3316" t="s">
        <v>956</v>
      </c>
      <c r="AH3316" s="8">
        <v>43583</v>
      </c>
      <c r="AI3316">
        <v>11</v>
      </c>
      <c r="AJ3316">
        <v>2</v>
      </c>
      <c r="AK3316" s="53">
        <v>0.84027777777777779</v>
      </c>
      <c r="AL3316" s="8">
        <v>43588</v>
      </c>
      <c r="AM3316" s="53">
        <v>0.54861111111111105</v>
      </c>
      <c r="AN3316" t="s">
        <v>1932</v>
      </c>
      <c r="AV3316" s="8">
        <v>43590</v>
      </c>
      <c r="AW3316">
        <v>1</v>
      </c>
    </row>
    <row r="3317" spans="1:49" x14ac:dyDescent="0.25">
      <c r="A3317">
        <v>35</v>
      </c>
      <c r="C3317" t="s">
        <v>201</v>
      </c>
      <c r="G3317" s="1" t="s">
        <v>78</v>
      </c>
      <c r="I3317" s="1" t="s">
        <v>450</v>
      </c>
      <c r="J3317">
        <v>7</v>
      </c>
      <c r="K3317" t="s">
        <v>954</v>
      </c>
      <c r="W3317" s="1" t="s">
        <v>963</v>
      </c>
      <c r="X3317" s="8">
        <v>43536</v>
      </c>
      <c r="AB3317" t="s">
        <v>86</v>
      </c>
      <c r="AC3317" t="str">
        <f t="shared" si="75"/>
        <v>h-7SO-E1</v>
      </c>
      <c r="AD3317" s="8">
        <v>43609</v>
      </c>
      <c r="AE3317" s="84">
        <v>73</v>
      </c>
      <c r="AF3317" t="s">
        <v>137</v>
      </c>
      <c r="AG3317" t="s">
        <v>956</v>
      </c>
      <c r="AH3317" s="8">
        <v>43615</v>
      </c>
      <c r="AI3317">
        <v>5</v>
      </c>
      <c r="AJ3317">
        <v>1</v>
      </c>
      <c r="AK3317" s="53">
        <v>0.72569444444444453</v>
      </c>
      <c r="AL3317" s="8">
        <v>43626</v>
      </c>
      <c r="AM3317" s="53">
        <v>0.83333333333333337</v>
      </c>
      <c r="AO3317">
        <v>7</v>
      </c>
      <c r="AP3317">
        <v>11</v>
      </c>
      <c r="AQ3317" s="8">
        <v>43626</v>
      </c>
      <c r="AR3317" s="53">
        <v>0.83333333333333337</v>
      </c>
    </row>
    <row r="3318" spans="1:49" x14ac:dyDescent="0.25">
      <c r="A3318">
        <v>36</v>
      </c>
      <c r="C3318" t="s">
        <v>201</v>
      </c>
      <c r="G3318" s="1" t="s">
        <v>78</v>
      </c>
      <c r="I3318" s="1" t="s">
        <v>450</v>
      </c>
      <c r="J3318">
        <v>7</v>
      </c>
      <c r="K3318" t="s">
        <v>954</v>
      </c>
      <c r="W3318" s="1" t="s">
        <v>963</v>
      </c>
      <c r="X3318" s="8">
        <v>43536</v>
      </c>
      <c r="AB3318" t="s">
        <v>86</v>
      </c>
      <c r="AC3318" t="str">
        <f t="shared" si="75"/>
        <v>h-7SO-F12</v>
      </c>
      <c r="AD3318" s="8">
        <v>43611</v>
      </c>
      <c r="AE3318" s="84">
        <v>75</v>
      </c>
      <c r="AF3318" t="s">
        <v>121</v>
      </c>
      <c r="AG3318" t="s">
        <v>956</v>
      </c>
      <c r="AN3318" t="s">
        <v>1998</v>
      </c>
      <c r="AV3318" s="8">
        <v>43619</v>
      </c>
      <c r="AW3318">
        <v>1</v>
      </c>
    </row>
    <row r="3319" spans="1:49" x14ac:dyDescent="0.25">
      <c r="A3319">
        <v>37</v>
      </c>
      <c r="C3319" t="s">
        <v>201</v>
      </c>
      <c r="G3319" s="1" t="s">
        <v>78</v>
      </c>
      <c r="I3319" s="1" t="s">
        <v>450</v>
      </c>
      <c r="J3319">
        <v>7</v>
      </c>
      <c r="K3319" t="s">
        <v>954</v>
      </c>
      <c r="W3319" s="1" t="s">
        <v>963</v>
      </c>
      <c r="X3319" s="8">
        <v>43536</v>
      </c>
      <c r="AB3319" t="s">
        <v>86</v>
      </c>
      <c r="AC3319" t="str">
        <f t="shared" si="75"/>
        <v>h-7SO-C9</v>
      </c>
      <c r="AD3319" s="8">
        <v>43605</v>
      </c>
      <c r="AE3319" s="84">
        <f>AD3319-X3319</f>
        <v>69</v>
      </c>
      <c r="AF3319" t="s">
        <v>176</v>
      </c>
      <c r="AG3319" t="s">
        <v>956</v>
      </c>
      <c r="AH3319" s="8">
        <v>43605</v>
      </c>
      <c r="AI3319">
        <v>30</v>
      </c>
      <c r="AJ3319">
        <v>1</v>
      </c>
      <c r="AK3319" s="53">
        <v>0.97222222222222221</v>
      </c>
      <c r="AL3319" s="8">
        <v>43614</v>
      </c>
      <c r="AM3319" s="53">
        <v>0.83333333333333337</v>
      </c>
      <c r="AO3319">
        <v>5</v>
      </c>
      <c r="AP3319">
        <v>17</v>
      </c>
      <c r="AQ3319" s="8">
        <v>43614</v>
      </c>
      <c r="AR3319" s="53">
        <v>0.83333333333333337</v>
      </c>
    </row>
    <row r="3320" spans="1:49" x14ac:dyDescent="0.25">
      <c r="A3320">
        <v>38</v>
      </c>
      <c r="C3320" t="s">
        <v>201</v>
      </c>
      <c r="G3320" s="1" t="s">
        <v>78</v>
      </c>
      <c r="I3320" s="1" t="s">
        <v>450</v>
      </c>
      <c r="J3320">
        <v>7</v>
      </c>
      <c r="K3320" t="s">
        <v>954</v>
      </c>
      <c r="W3320" s="1" t="s">
        <v>963</v>
      </c>
      <c r="AB3320" t="s">
        <v>86</v>
      </c>
      <c r="AC3320" t="str">
        <f t="shared" si="75"/>
        <v>h-7SO-D6</v>
      </c>
      <c r="AF3320" t="s">
        <v>160</v>
      </c>
    </row>
    <row r="3321" spans="1:49" x14ac:dyDescent="0.25">
      <c r="A3321">
        <v>39</v>
      </c>
      <c r="C3321" t="s">
        <v>201</v>
      </c>
      <c r="G3321" s="1" t="s">
        <v>78</v>
      </c>
      <c r="I3321" s="1" t="s">
        <v>450</v>
      </c>
      <c r="J3321">
        <v>7</v>
      </c>
      <c r="K3321" t="s">
        <v>954</v>
      </c>
      <c r="W3321" s="1" t="s">
        <v>963</v>
      </c>
      <c r="X3321" s="8">
        <v>43536</v>
      </c>
      <c r="AB3321" t="s">
        <v>86</v>
      </c>
      <c r="AC3321" t="str">
        <f t="shared" si="75"/>
        <v>h-7SO-A6</v>
      </c>
      <c r="AD3321" s="8">
        <v>43626</v>
      </c>
      <c r="AE3321" s="84">
        <f>AD3321-X3321</f>
        <v>90</v>
      </c>
      <c r="AF3321" t="s">
        <v>244</v>
      </c>
      <c r="AG3321" t="s">
        <v>593</v>
      </c>
      <c r="AH3321" s="8">
        <v>43626</v>
      </c>
      <c r="AI3321">
        <v>10</v>
      </c>
      <c r="AJ3321">
        <v>2</v>
      </c>
      <c r="AK3321" s="53">
        <v>0.83333333333333337</v>
      </c>
    </row>
    <row r="3322" spans="1:49" x14ac:dyDescent="0.25">
      <c r="A3322">
        <v>40</v>
      </c>
      <c r="C3322" t="s">
        <v>201</v>
      </c>
      <c r="G3322" s="1" t="s">
        <v>78</v>
      </c>
      <c r="I3322" s="1" t="s">
        <v>450</v>
      </c>
      <c r="J3322">
        <v>7</v>
      </c>
      <c r="K3322" t="s">
        <v>954</v>
      </c>
      <c r="W3322" s="1" t="s">
        <v>963</v>
      </c>
      <c r="X3322" s="8">
        <v>43536</v>
      </c>
      <c r="AB3322" t="s">
        <v>86</v>
      </c>
      <c r="AC3322" t="str">
        <f t="shared" si="75"/>
        <v>h-7SO-G6</v>
      </c>
      <c r="AD3322" s="8">
        <v>43610</v>
      </c>
      <c r="AE3322" s="84">
        <f>AD3322-X3322</f>
        <v>74</v>
      </c>
      <c r="AF3322" t="s">
        <v>235</v>
      </c>
      <c r="AG3322" t="s">
        <v>956</v>
      </c>
      <c r="AH3322" s="8">
        <v>43610</v>
      </c>
      <c r="AI3322">
        <v>7</v>
      </c>
      <c r="AJ3322">
        <v>2</v>
      </c>
      <c r="AK3322" s="53">
        <v>0.57986111111111105</v>
      </c>
      <c r="AN3322" t="s">
        <v>1615</v>
      </c>
    </row>
    <row r="3323" spans="1:49" x14ac:dyDescent="0.25">
      <c r="A3323">
        <v>41</v>
      </c>
      <c r="C3323" t="s">
        <v>201</v>
      </c>
      <c r="G3323" s="1" t="s">
        <v>78</v>
      </c>
      <c r="I3323" s="1" t="s">
        <v>450</v>
      </c>
      <c r="J3323">
        <v>7</v>
      </c>
      <c r="K3323" t="s">
        <v>954</v>
      </c>
      <c r="W3323" s="1" t="s">
        <v>963</v>
      </c>
      <c r="X3323" s="8">
        <v>43536</v>
      </c>
      <c r="AB3323" t="s">
        <v>86</v>
      </c>
      <c r="AC3323" t="str">
        <f t="shared" si="75"/>
        <v>h-7SO-E5</v>
      </c>
      <c r="AD3323" s="8">
        <v>43601</v>
      </c>
      <c r="AE3323" s="84">
        <v>65</v>
      </c>
      <c r="AF3323" t="s">
        <v>305</v>
      </c>
      <c r="AG3323" t="s">
        <v>956</v>
      </c>
      <c r="AH3323" s="8">
        <v>43601</v>
      </c>
      <c r="AI3323">
        <v>14</v>
      </c>
      <c r="AJ3323">
        <v>2</v>
      </c>
      <c r="AK3323" s="53">
        <v>0.87847222222222221</v>
      </c>
      <c r="AL3323" s="8">
        <v>43605</v>
      </c>
      <c r="AM3323" s="53">
        <v>0.82291666666666663</v>
      </c>
      <c r="AV3323" s="8">
        <v>43605</v>
      </c>
      <c r="AW3323">
        <v>0</v>
      </c>
    </row>
    <row r="3324" spans="1:49" x14ac:dyDescent="0.25">
      <c r="A3324">
        <v>42</v>
      </c>
      <c r="C3324" t="s">
        <v>201</v>
      </c>
      <c r="G3324" s="1" t="s">
        <v>78</v>
      </c>
      <c r="I3324" s="1" t="s">
        <v>450</v>
      </c>
      <c r="J3324">
        <v>7</v>
      </c>
      <c r="K3324" t="s">
        <v>954</v>
      </c>
      <c r="W3324" s="1" t="s">
        <v>963</v>
      </c>
      <c r="X3324" s="8">
        <v>43536</v>
      </c>
      <c r="AB3324" t="s">
        <v>86</v>
      </c>
      <c r="AC3324" t="str">
        <f t="shared" si="75"/>
        <v>h-7SO-D5</v>
      </c>
      <c r="AD3324" s="8">
        <v>43603</v>
      </c>
      <c r="AE3324" s="84">
        <v>67</v>
      </c>
      <c r="AF3324" t="s">
        <v>251</v>
      </c>
      <c r="AG3324" t="s">
        <v>956</v>
      </c>
      <c r="AH3324" s="8">
        <v>43603</v>
      </c>
      <c r="AI3324">
        <v>11</v>
      </c>
      <c r="AJ3324">
        <v>2</v>
      </c>
      <c r="AK3324" s="53">
        <v>0.55555555555555558</v>
      </c>
      <c r="AL3324" s="8">
        <v>43611</v>
      </c>
      <c r="AM3324" s="53">
        <v>0.84027777777777779</v>
      </c>
      <c r="AO3324">
        <v>5</v>
      </c>
      <c r="AP3324">
        <v>10</v>
      </c>
      <c r="AQ3324" s="8">
        <v>43611</v>
      </c>
      <c r="AR3324" s="53">
        <v>0.84027777777777779</v>
      </c>
    </row>
    <row r="3325" spans="1:49" x14ac:dyDescent="0.25">
      <c r="A3325">
        <v>43</v>
      </c>
      <c r="C3325" t="s">
        <v>201</v>
      </c>
      <c r="G3325" s="1" t="s">
        <v>78</v>
      </c>
      <c r="I3325" s="1" t="s">
        <v>450</v>
      </c>
      <c r="J3325">
        <v>7</v>
      </c>
      <c r="K3325" t="s">
        <v>954</v>
      </c>
      <c r="W3325" s="1" t="s">
        <v>963</v>
      </c>
      <c r="X3325" s="8">
        <v>43536</v>
      </c>
      <c r="AB3325" t="s">
        <v>86</v>
      </c>
      <c r="AC3325" t="str">
        <f t="shared" si="75"/>
        <v>h-7SO-D11</v>
      </c>
      <c r="AD3325" s="8">
        <v>43630</v>
      </c>
      <c r="AE3325" s="84">
        <v>94</v>
      </c>
      <c r="AF3325" t="s">
        <v>128</v>
      </c>
      <c r="AG3325" t="s">
        <v>593</v>
      </c>
      <c r="AH3325" s="8">
        <v>43630</v>
      </c>
      <c r="AI3325">
        <v>31</v>
      </c>
      <c r="AJ3325">
        <v>1</v>
      </c>
      <c r="AK3325" s="53">
        <v>0.74305555555555547</v>
      </c>
    </row>
    <row r="3326" spans="1:49" x14ac:dyDescent="0.25">
      <c r="A3326">
        <v>44</v>
      </c>
      <c r="C3326" t="s">
        <v>201</v>
      </c>
      <c r="G3326" s="1" t="s">
        <v>78</v>
      </c>
      <c r="I3326" s="1" t="s">
        <v>450</v>
      </c>
      <c r="J3326">
        <v>7</v>
      </c>
      <c r="K3326" t="s">
        <v>954</v>
      </c>
      <c r="W3326" s="1" t="s">
        <v>963</v>
      </c>
      <c r="X3326" s="8">
        <v>43536</v>
      </c>
      <c r="AB3326" t="s">
        <v>86</v>
      </c>
      <c r="AC3326" t="str">
        <f t="shared" si="75"/>
        <v>h-7SO-E8</v>
      </c>
      <c r="AD3326" s="8">
        <v>43611</v>
      </c>
      <c r="AE3326" s="84">
        <v>75</v>
      </c>
      <c r="AF3326" t="s">
        <v>292</v>
      </c>
      <c r="AG3326" t="s">
        <v>956</v>
      </c>
      <c r="AH3326" s="8">
        <v>43611</v>
      </c>
      <c r="AI3326">
        <v>6</v>
      </c>
      <c r="AJ3326">
        <v>2</v>
      </c>
      <c r="AK3326" s="53">
        <v>0.94791666666666663</v>
      </c>
      <c r="AL3326" s="8">
        <v>43619</v>
      </c>
      <c r="AM3326" s="53">
        <v>0.84027777777777779</v>
      </c>
      <c r="AO3326">
        <v>3</v>
      </c>
      <c r="AP3326">
        <v>21</v>
      </c>
      <c r="AQ3326" s="8">
        <v>43619</v>
      </c>
      <c r="AR3326" s="53">
        <v>0.84027777777777779</v>
      </c>
    </row>
    <row r="3327" spans="1:49" x14ac:dyDescent="0.25">
      <c r="A3327">
        <v>45</v>
      </c>
      <c r="C3327" t="s">
        <v>201</v>
      </c>
      <c r="G3327" s="1" t="s">
        <v>78</v>
      </c>
      <c r="I3327" s="1" t="s">
        <v>450</v>
      </c>
      <c r="J3327">
        <v>7</v>
      </c>
      <c r="K3327" t="s">
        <v>954</v>
      </c>
      <c r="W3327" s="1" t="s">
        <v>963</v>
      </c>
      <c r="AB3327" t="s">
        <v>86</v>
      </c>
      <c r="AC3327" t="str">
        <f t="shared" si="75"/>
        <v>h-7SO-A4</v>
      </c>
      <c r="AF3327" t="s">
        <v>252</v>
      </c>
    </row>
    <row r="3328" spans="1:49" x14ac:dyDescent="0.25">
      <c r="A3328">
        <v>46</v>
      </c>
      <c r="C3328" t="s">
        <v>201</v>
      </c>
      <c r="G3328" s="1" t="s">
        <v>78</v>
      </c>
      <c r="I3328" s="1" t="s">
        <v>450</v>
      </c>
      <c r="J3328">
        <v>7</v>
      </c>
      <c r="K3328" t="s">
        <v>954</v>
      </c>
      <c r="W3328" s="1" t="s">
        <v>963</v>
      </c>
      <c r="X3328" s="8">
        <v>43536</v>
      </c>
      <c r="AB3328" t="s">
        <v>86</v>
      </c>
      <c r="AC3328" t="str">
        <f t="shared" si="75"/>
        <v>h-7SO-F10</v>
      </c>
      <c r="AD3328" s="8">
        <v>43597</v>
      </c>
      <c r="AE3328" s="84">
        <f>AD3328-X3328</f>
        <v>61</v>
      </c>
      <c r="AF3328" t="s">
        <v>289</v>
      </c>
      <c r="AG3328" t="s">
        <v>956</v>
      </c>
      <c r="AH3328" s="8">
        <v>43597</v>
      </c>
      <c r="AI3328">
        <v>26</v>
      </c>
      <c r="AJ3328">
        <v>1</v>
      </c>
      <c r="AK3328" s="53">
        <v>0.92361111111111116</v>
      </c>
      <c r="AL3328" s="8">
        <v>43605</v>
      </c>
      <c r="AM3328" s="53">
        <v>0.88541666666666663</v>
      </c>
      <c r="AO3328">
        <v>3</v>
      </c>
      <c r="AP3328">
        <v>18</v>
      </c>
      <c r="AQ3328" s="8">
        <v>43605</v>
      </c>
      <c r="AR3328" s="53">
        <v>0.88541666666666663</v>
      </c>
      <c r="AS3328" s="8">
        <v>43626</v>
      </c>
      <c r="AT3328" s="53">
        <v>0.83333333333333337</v>
      </c>
      <c r="AV3328" s="8">
        <v>43626</v>
      </c>
      <c r="AW3328">
        <v>0</v>
      </c>
    </row>
    <row r="3329" spans="1:49" x14ac:dyDescent="0.25">
      <c r="A3329">
        <v>47</v>
      </c>
      <c r="C3329" t="s">
        <v>201</v>
      </c>
      <c r="G3329" s="1" t="s">
        <v>78</v>
      </c>
      <c r="I3329" s="1" t="s">
        <v>450</v>
      </c>
      <c r="J3329">
        <v>7</v>
      </c>
      <c r="K3329" t="s">
        <v>954</v>
      </c>
      <c r="W3329" s="1" t="s">
        <v>963</v>
      </c>
      <c r="X3329" s="8">
        <v>43536</v>
      </c>
      <c r="AB3329" t="s">
        <v>86</v>
      </c>
      <c r="AC3329" t="str">
        <f t="shared" si="75"/>
        <v>h-7SO-G1</v>
      </c>
      <c r="AD3329" s="8">
        <v>43597</v>
      </c>
      <c r="AE3329" s="84">
        <v>61</v>
      </c>
      <c r="AF3329" t="s">
        <v>290</v>
      </c>
      <c r="AG3329" t="s">
        <v>956</v>
      </c>
      <c r="AH3329" s="8">
        <v>43597</v>
      </c>
      <c r="AI3329">
        <v>18</v>
      </c>
      <c r="AJ3329">
        <v>1</v>
      </c>
      <c r="AK3329" s="53">
        <v>0.92361111111111116</v>
      </c>
      <c r="AL3329" s="8">
        <v>43605</v>
      </c>
      <c r="AM3329" s="53">
        <v>0.88541666666666663</v>
      </c>
      <c r="AO3329">
        <v>3</v>
      </c>
      <c r="AP3329">
        <v>14</v>
      </c>
      <c r="AQ3329" s="8">
        <v>43605</v>
      </c>
      <c r="AR3329" s="53">
        <v>0.88541666666666663</v>
      </c>
      <c r="AS3329" s="8">
        <v>43633</v>
      </c>
      <c r="AT3329" s="53">
        <v>0.84722222222222221</v>
      </c>
      <c r="AV3329" s="8">
        <v>43633</v>
      </c>
      <c r="AW3329">
        <v>0</v>
      </c>
    </row>
    <row r="3330" spans="1:49" x14ac:dyDescent="0.25">
      <c r="A3330">
        <v>48</v>
      </c>
      <c r="C3330" t="s">
        <v>201</v>
      </c>
      <c r="G3330" s="1" t="s">
        <v>78</v>
      </c>
      <c r="I3330" s="1" t="s">
        <v>450</v>
      </c>
      <c r="J3330">
        <v>7</v>
      </c>
      <c r="K3330" t="s">
        <v>954</v>
      </c>
      <c r="W3330" s="1" t="s">
        <v>963</v>
      </c>
      <c r="X3330" s="8">
        <v>43536</v>
      </c>
      <c r="AB3330" t="s">
        <v>86</v>
      </c>
      <c r="AC3330" t="str">
        <f t="shared" si="75"/>
        <v>h-7SO-H2</v>
      </c>
      <c r="AD3330" s="8">
        <v>43600</v>
      </c>
      <c r="AE3330" s="84">
        <v>64</v>
      </c>
      <c r="AF3330" t="s">
        <v>122</v>
      </c>
      <c r="AG3330" t="s">
        <v>956</v>
      </c>
      <c r="AH3330" s="8">
        <v>43601</v>
      </c>
      <c r="AI3330">
        <v>4</v>
      </c>
      <c r="AJ3330">
        <v>2</v>
      </c>
      <c r="AK3330" s="53">
        <v>0.87847222222222221</v>
      </c>
      <c r="AL3330" s="8">
        <v>43609</v>
      </c>
      <c r="AM3330" s="53">
        <v>0.86111111111111116</v>
      </c>
      <c r="AO3330">
        <v>4</v>
      </c>
      <c r="AP3330">
        <v>19</v>
      </c>
      <c r="AQ3330" s="8">
        <v>43609</v>
      </c>
      <c r="AR3330" s="53">
        <v>0.86111111111111116</v>
      </c>
      <c r="AS3330" s="8">
        <v>43633</v>
      </c>
      <c r="AT3330" s="53">
        <v>0.84722222222222221</v>
      </c>
      <c r="AV3330" s="8">
        <v>43633</v>
      </c>
      <c r="AW3330">
        <v>0</v>
      </c>
    </row>
    <row r="3331" spans="1:49" x14ac:dyDescent="0.25">
      <c r="A3331">
        <v>49</v>
      </c>
      <c r="C3331" t="s">
        <v>201</v>
      </c>
      <c r="G3331" s="1" t="s">
        <v>78</v>
      </c>
      <c r="I3331" s="1" t="s">
        <v>450</v>
      </c>
      <c r="J3331">
        <v>7</v>
      </c>
      <c r="K3331" t="s">
        <v>954</v>
      </c>
      <c r="W3331" s="1" t="s">
        <v>963</v>
      </c>
      <c r="X3331" s="8">
        <v>43536</v>
      </c>
      <c r="AB3331" t="s">
        <v>86</v>
      </c>
      <c r="AC3331" t="str">
        <f t="shared" si="75"/>
        <v>h-7SO-F9</v>
      </c>
      <c r="AD3331" s="8">
        <v>43616</v>
      </c>
      <c r="AE3331" s="84">
        <v>80</v>
      </c>
      <c r="AF3331" t="s">
        <v>240</v>
      </c>
      <c r="AG3331" t="s">
        <v>956</v>
      </c>
      <c r="AH3331" s="8">
        <v>43616</v>
      </c>
      <c r="AI3331">
        <v>26</v>
      </c>
      <c r="AJ3331">
        <v>2</v>
      </c>
      <c r="AK3331" s="53">
        <v>0.78819444444444453</v>
      </c>
      <c r="AL3331" s="8">
        <v>43626</v>
      </c>
      <c r="AM3331" s="53">
        <v>0.83333333333333337</v>
      </c>
      <c r="AO3331">
        <v>7</v>
      </c>
      <c r="AP3331">
        <v>6</v>
      </c>
      <c r="AQ3331" s="8">
        <v>43626</v>
      </c>
      <c r="AR3331" s="53">
        <v>0.83333333333333337</v>
      </c>
    </row>
    <row r="3332" spans="1:49" x14ac:dyDescent="0.25">
      <c r="A3332">
        <v>50</v>
      </c>
      <c r="C3332" t="s">
        <v>201</v>
      </c>
      <c r="G3332" s="1" t="s">
        <v>78</v>
      </c>
      <c r="I3332" s="1" t="s">
        <v>450</v>
      </c>
      <c r="J3332">
        <v>7</v>
      </c>
      <c r="K3332" t="s">
        <v>954</v>
      </c>
      <c r="W3332" s="1" t="s">
        <v>963</v>
      </c>
      <c r="AB3332" t="s">
        <v>86</v>
      </c>
      <c r="AC3332" t="str">
        <f t="shared" si="75"/>
        <v>h-7SO-B7</v>
      </c>
      <c r="AF3332" t="s">
        <v>177</v>
      </c>
    </row>
    <row r="3333" spans="1:49" x14ac:dyDescent="0.25">
      <c r="A3333">
        <v>51</v>
      </c>
      <c r="C3333" t="s">
        <v>201</v>
      </c>
      <c r="G3333" s="1" t="s">
        <v>78</v>
      </c>
      <c r="I3333" s="1" t="s">
        <v>450</v>
      </c>
      <c r="J3333">
        <v>7</v>
      </c>
      <c r="K3333" t="s">
        <v>954</v>
      </c>
      <c r="W3333" s="1" t="s">
        <v>963</v>
      </c>
      <c r="AB3333" t="s">
        <v>84</v>
      </c>
      <c r="AC3333" t="s">
        <v>1595</v>
      </c>
    </row>
    <row r="3334" spans="1:49" x14ac:dyDescent="0.25">
      <c r="A3334">
        <v>52</v>
      </c>
      <c r="C3334" t="s">
        <v>201</v>
      </c>
      <c r="G3334" s="1" t="s">
        <v>78</v>
      </c>
      <c r="I3334" s="1" t="s">
        <v>450</v>
      </c>
      <c r="J3334">
        <v>7</v>
      </c>
      <c r="K3334" t="s">
        <v>954</v>
      </c>
      <c r="W3334" s="1" t="s">
        <v>963</v>
      </c>
      <c r="AB3334" t="s">
        <v>84</v>
      </c>
      <c r="AC3334" t="s">
        <v>1596</v>
      </c>
    </row>
    <row r="3335" spans="1:49" x14ac:dyDescent="0.25">
      <c r="A3335">
        <v>53</v>
      </c>
      <c r="C3335" t="s">
        <v>201</v>
      </c>
      <c r="G3335" s="1" t="s">
        <v>78</v>
      </c>
      <c r="I3335" s="1" t="s">
        <v>450</v>
      </c>
      <c r="J3335">
        <v>7</v>
      </c>
      <c r="K3335" t="s">
        <v>954</v>
      </c>
      <c r="W3335" s="1" t="s">
        <v>963</v>
      </c>
      <c r="AB3335" t="s">
        <v>84</v>
      </c>
      <c r="AC3335" t="s">
        <v>1597</v>
      </c>
    </row>
    <row r="3336" spans="1:49" x14ac:dyDescent="0.25">
      <c r="A3336">
        <v>54</v>
      </c>
      <c r="C3336" t="s">
        <v>201</v>
      </c>
      <c r="G3336" s="1" t="s">
        <v>78</v>
      </c>
      <c r="I3336" s="1" t="s">
        <v>450</v>
      </c>
      <c r="J3336">
        <v>7</v>
      </c>
      <c r="K3336" t="s">
        <v>954</v>
      </c>
      <c r="W3336" s="1" t="s">
        <v>963</v>
      </c>
      <c r="AB3336" t="s">
        <v>84</v>
      </c>
      <c r="AC3336" t="s">
        <v>1598</v>
      </c>
    </row>
    <row r="3337" spans="1:49" x14ac:dyDescent="0.25">
      <c r="A3337">
        <v>55</v>
      </c>
      <c r="C3337" t="s">
        <v>201</v>
      </c>
      <c r="G3337" s="1" t="s">
        <v>78</v>
      </c>
      <c r="I3337" s="1" t="s">
        <v>450</v>
      </c>
      <c r="J3337">
        <v>7</v>
      </c>
      <c r="K3337" t="s">
        <v>954</v>
      </c>
      <c r="W3337" s="1" t="s">
        <v>963</v>
      </c>
      <c r="AB3337" t="s">
        <v>84</v>
      </c>
      <c r="AC3337" t="s">
        <v>1599</v>
      </c>
    </row>
    <row r="3338" spans="1:49" x14ac:dyDescent="0.25">
      <c r="A3338">
        <v>56</v>
      </c>
      <c r="C3338" t="s">
        <v>201</v>
      </c>
      <c r="G3338" s="1" t="s">
        <v>78</v>
      </c>
      <c r="I3338" s="1" t="s">
        <v>450</v>
      </c>
      <c r="J3338">
        <v>7</v>
      </c>
      <c r="K3338" t="s">
        <v>954</v>
      </c>
      <c r="W3338" s="1" t="s">
        <v>963</v>
      </c>
      <c r="AB3338" t="s">
        <v>84</v>
      </c>
      <c r="AC3338" t="s">
        <v>1600</v>
      </c>
    </row>
    <row r="3339" spans="1:49" x14ac:dyDescent="0.25">
      <c r="A3339">
        <v>57</v>
      </c>
      <c r="C3339" t="s">
        <v>201</v>
      </c>
      <c r="G3339" s="1" t="s">
        <v>78</v>
      </c>
      <c r="I3339" s="1" t="s">
        <v>450</v>
      </c>
      <c r="J3339">
        <v>7</v>
      </c>
      <c r="K3339" t="s">
        <v>954</v>
      </c>
      <c r="W3339" s="1" t="s">
        <v>963</v>
      </c>
      <c r="AB3339" t="s">
        <v>84</v>
      </c>
      <c r="AC3339" t="s">
        <v>1601</v>
      </c>
    </row>
    <row r="3340" spans="1:49" x14ac:dyDescent="0.25">
      <c r="A3340">
        <v>58</v>
      </c>
      <c r="C3340" t="s">
        <v>201</v>
      </c>
      <c r="G3340" s="1" t="s">
        <v>78</v>
      </c>
      <c r="I3340" s="1" t="s">
        <v>450</v>
      </c>
      <c r="J3340">
        <v>7</v>
      </c>
      <c r="K3340" t="s">
        <v>954</v>
      </c>
      <c r="W3340" s="1" t="s">
        <v>963</v>
      </c>
      <c r="AB3340" t="s">
        <v>84</v>
      </c>
      <c r="AC3340" t="s">
        <v>1602</v>
      </c>
    </row>
    <row r="3341" spans="1:49" x14ac:dyDescent="0.25">
      <c r="A3341">
        <v>59</v>
      </c>
      <c r="C3341" t="s">
        <v>201</v>
      </c>
      <c r="G3341" s="1" t="s">
        <v>78</v>
      </c>
      <c r="I3341" s="1" t="s">
        <v>450</v>
      </c>
      <c r="J3341">
        <v>7</v>
      </c>
      <c r="K3341" t="s">
        <v>954</v>
      </c>
      <c r="W3341" s="1" t="s">
        <v>963</v>
      </c>
      <c r="AB3341" t="s">
        <v>84</v>
      </c>
      <c r="AC3341" t="s">
        <v>1603</v>
      </c>
    </row>
    <row r="3342" spans="1:49" x14ac:dyDescent="0.25">
      <c r="A3342">
        <v>60</v>
      </c>
      <c r="C3342" t="s">
        <v>201</v>
      </c>
      <c r="G3342" s="1" t="s">
        <v>78</v>
      </c>
      <c r="I3342" s="1" t="s">
        <v>450</v>
      </c>
      <c r="J3342">
        <v>7</v>
      </c>
      <c r="K3342" t="s">
        <v>954</v>
      </c>
      <c r="W3342" s="1" t="s">
        <v>963</v>
      </c>
      <c r="AB3342" t="s">
        <v>84</v>
      </c>
      <c r="AC3342" t="s">
        <v>1604</v>
      </c>
    </row>
    <row r="3343" spans="1:49" x14ac:dyDescent="0.25">
      <c r="A3343">
        <v>1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60</v>
      </c>
      <c r="W3343" s="1" t="s">
        <v>964</v>
      </c>
      <c r="AB3343" t="s">
        <v>85</v>
      </c>
      <c r="AC3343" t="str">
        <f t="shared" ref="AC3343:AC3351" si="76">"A3-8"&amp;AB3343&amp;"-"&amp;AF3343</f>
        <v>A3-8RT-A1</v>
      </c>
      <c r="AF3343" t="s">
        <v>247</v>
      </c>
    </row>
    <row r="3344" spans="1:49" x14ac:dyDescent="0.25">
      <c r="A3344">
        <v>2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60</v>
      </c>
      <c r="W3344" s="1" t="s">
        <v>964</v>
      </c>
      <c r="AB3344" t="s">
        <v>85</v>
      </c>
      <c r="AC3344" t="str">
        <f t="shared" si="76"/>
        <v>A3-8RT-B1</v>
      </c>
      <c r="AD3344" s="8">
        <v>43430</v>
      </c>
      <c r="AE3344" s="83">
        <f>AD3344-I3344</f>
        <v>59</v>
      </c>
      <c r="AF3344" t="s">
        <v>169</v>
      </c>
      <c r="AG3344" t="s">
        <v>956</v>
      </c>
      <c r="AN3344" t="s">
        <v>1803</v>
      </c>
      <c r="AV3344" s="8">
        <v>43430</v>
      </c>
      <c r="AW3344">
        <v>0</v>
      </c>
    </row>
    <row r="3345" spans="1:49" x14ac:dyDescent="0.25">
      <c r="A3345">
        <v>3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60</v>
      </c>
      <c r="W3345" s="1" t="s">
        <v>964</v>
      </c>
      <c r="AB3345" t="s">
        <v>85</v>
      </c>
      <c r="AC3345" t="str">
        <f t="shared" si="76"/>
        <v>A3-8RT-B2</v>
      </c>
      <c r="AF3345" t="s">
        <v>142</v>
      </c>
    </row>
    <row r="3346" spans="1:49" x14ac:dyDescent="0.25">
      <c r="A3346">
        <v>4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60</v>
      </c>
      <c r="W3346" s="1" t="s">
        <v>964</v>
      </c>
      <c r="AB3346" t="s">
        <v>85</v>
      </c>
      <c r="AC3346" t="str">
        <f t="shared" si="76"/>
        <v>A3-8RT-B3</v>
      </c>
      <c r="AF3346" t="s">
        <v>242</v>
      </c>
    </row>
    <row r="3347" spans="1:49" x14ac:dyDescent="0.25">
      <c r="A3347">
        <v>5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60</v>
      </c>
      <c r="W3347" s="1" t="s">
        <v>964</v>
      </c>
      <c r="AB3347" t="s">
        <v>86</v>
      </c>
      <c r="AC3347" t="str">
        <f t="shared" si="76"/>
        <v>A3-8SO-A1</v>
      </c>
      <c r="AF3347" t="s">
        <v>247</v>
      </c>
    </row>
    <row r="3348" spans="1:49" x14ac:dyDescent="0.25">
      <c r="A3348">
        <v>6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60</v>
      </c>
      <c r="W3348" s="1" t="s">
        <v>964</v>
      </c>
      <c r="X3348" s="8">
        <v>43537</v>
      </c>
      <c r="AB3348" t="s">
        <v>86</v>
      </c>
      <c r="AC3348" t="str">
        <f t="shared" si="76"/>
        <v>A3-8SO-B1</v>
      </c>
      <c r="AD3348" s="8">
        <v>43598</v>
      </c>
      <c r="AE3348" s="84">
        <v>61</v>
      </c>
      <c r="AF3348" t="s">
        <v>169</v>
      </c>
      <c r="AG3348" t="s">
        <v>956</v>
      </c>
      <c r="AN3348" s="61" t="s">
        <v>1765</v>
      </c>
      <c r="AV3348" s="8">
        <v>43598</v>
      </c>
      <c r="AW3348">
        <v>1</v>
      </c>
    </row>
    <row r="3349" spans="1:49" x14ac:dyDescent="0.25">
      <c r="A3349">
        <v>7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60</v>
      </c>
      <c r="W3349" s="1" t="s">
        <v>964</v>
      </c>
      <c r="X3349" s="8">
        <v>43537</v>
      </c>
      <c r="AB3349" t="s">
        <v>86</v>
      </c>
      <c r="AC3349" t="str">
        <f t="shared" si="76"/>
        <v>A3-8SO-B2</v>
      </c>
      <c r="AD3349" s="8">
        <v>43588</v>
      </c>
      <c r="AE3349" s="84">
        <f>AD3349-X3349</f>
        <v>51</v>
      </c>
      <c r="AF3349" t="s">
        <v>142</v>
      </c>
      <c r="AG3349" t="s">
        <v>956</v>
      </c>
      <c r="AH3349" s="8">
        <v>43588</v>
      </c>
      <c r="AI3349">
        <v>10</v>
      </c>
      <c r="AJ3349">
        <v>1</v>
      </c>
      <c r="AK3349" s="53">
        <v>0.53472222222222221</v>
      </c>
      <c r="AL3349" s="8">
        <v>43598</v>
      </c>
      <c r="AM3349" s="53">
        <v>0.82291666666666663</v>
      </c>
      <c r="AN3349" t="s">
        <v>1956</v>
      </c>
      <c r="AO3349">
        <v>7</v>
      </c>
      <c r="AP3349">
        <v>32</v>
      </c>
      <c r="AQ3349" s="8">
        <v>43598</v>
      </c>
      <c r="AR3349" s="53">
        <v>0.84027777777777779</v>
      </c>
      <c r="AS3349" s="8">
        <v>43626</v>
      </c>
      <c r="AT3349" s="53">
        <v>0.83333333333333337</v>
      </c>
      <c r="AU3349" t="s">
        <v>1765</v>
      </c>
      <c r="AV3349" s="8">
        <v>43626</v>
      </c>
      <c r="AW3349">
        <v>1</v>
      </c>
    </row>
    <row r="3350" spans="1:49" x14ac:dyDescent="0.25">
      <c r="A3350">
        <v>8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60</v>
      </c>
      <c r="W3350" s="1" t="s">
        <v>964</v>
      </c>
      <c r="X3350" s="8">
        <v>43537</v>
      </c>
      <c r="AB3350" t="s">
        <v>86</v>
      </c>
      <c r="AC3350" t="str">
        <f t="shared" si="76"/>
        <v>A3-8SO-B3</v>
      </c>
      <c r="AD3350" s="8">
        <v>43582</v>
      </c>
      <c r="AE3350" s="84">
        <f>AD3350-X3350</f>
        <v>45</v>
      </c>
      <c r="AF3350" t="s">
        <v>242</v>
      </c>
      <c r="AG3350" t="s">
        <v>956</v>
      </c>
      <c r="AH3350" s="8">
        <v>43582</v>
      </c>
      <c r="AI3350">
        <v>25</v>
      </c>
      <c r="AJ3350">
        <v>1</v>
      </c>
      <c r="AK3350" s="53">
        <v>0.80902777777777779</v>
      </c>
      <c r="AL3350" s="8">
        <v>43592</v>
      </c>
      <c r="AM3350" s="53">
        <v>0.8125</v>
      </c>
      <c r="AN3350" t="s">
        <v>1940</v>
      </c>
    </row>
    <row r="3351" spans="1:49" x14ac:dyDescent="0.25">
      <c r="A3351">
        <v>9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60</v>
      </c>
      <c r="W3351" s="1" t="s">
        <v>964</v>
      </c>
      <c r="X3351" s="8">
        <v>43537</v>
      </c>
      <c r="AB3351" t="s">
        <v>86</v>
      </c>
      <c r="AC3351" t="str">
        <f t="shared" si="76"/>
        <v>A3-8SO-B4</v>
      </c>
      <c r="AD3351" s="8">
        <v>43597</v>
      </c>
      <c r="AE3351" s="84">
        <f>AD3351-X3351</f>
        <v>60</v>
      </c>
      <c r="AF3351" t="s">
        <v>124</v>
      </c>
      <c r="AG3351" t="s">
        <v>956</v>
      </c>
      <c r="AN3351" t="s">
        <v>1765</v>
      </c>
      <c r="AV3351" s="8">
        <v>43597</v>
      </c>
      <c r="AW3351">
        <v>1</v>
      </c>
    </row>
    <row r="3352" spans="1:49" x14ac:dyDescent="0.25">
      <c r="A3352">
        <v>1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85</v>
      </c>
      <c r="AC3352" t="str">
        <f t="shared" ref="AC3352:AC3383" si="77">"h-8"&amp;AB3352&amp;"-"&amp;AF3352</f>
        <v>h-8RT-C11</v>
      </c>
      <c r="AD3352" s="8">
        <v>43443</v>
      </c>
      <c r="AE3352" s="83">
        <f>AD3352-I3352</f>
        <v>72</v>
      </c>
      <c r="AF3352" t="s">
        <v>144</v>
      </c>
      <c r="AG3352" t="s">
        <v>956</v>
      </c>
      <c r="AH3352" s="8">
        <v>43443</v>
      </c>
      <c r="AI3352">
        <v>1</v>
      </c>
      <c r="AJ3352">
        <v>2</v>
      </c>
      <c r="AK3352" s="53">
        <v>0.57500000000000007</v>
      </c>
      <c r="AL3352" s="8">
        <v>43468</v>
      </c>
      <c r="AM3352" s="53">
        <v>0.83333333333333337</v>
      </c>
      <c r="AN3352" t="s">
        <v>1826</v>
      </c>
      <c r="AO3352">
        <v>3</v>
      </c>
      <c r="AP3352">
        <v>11</v>
      </c>
      <c r="AQ3352" s="8">
        <v>43468</v>
      </c>
      <c r="AR3352" s="53">
        <v>0.83333333333333337</v>
      </c>
      <c r="AS3352" s="8">
        <v>43516</v>
      </c>
      <c r="AT3352" s="53">
        <v>0.83333333333333337</v>
      </c>
      <c r="AV3352" s="8">
        <v>43516</v>
      </c>
      <c r="AW3352">
        <v>0</v>
      </c>
    </row>
    <row r="3353" spans="1:49" x14ac:dyDescent="0.25">
      <c r="A3353">
        <v>2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85</v>
      </c>
      <c r="AC3353" t="str">
        <f t="shared" si="77"/>
        <v>h-8RT-E4</v>
      </c>
      <c r="AF3353" t="s">
        <v>304</v>
      </c>
    </row>
    <row r="3354" spans="1:49" x14ac:dyDescent="0.25">
      <c r="A3354">
        <v>3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85</v>
      </c>
      <c r="AC3354" t="str">
        <f t="shared" si="77"/>
        <v>h-8RT-G2</v>
      </c>
      <c r="AD3354" s="8">
        <v>43418</v>
      </c>
      <c r="AE3354" s="83">
        <f>AD3354-I3354</f>
        <v>47</v>
      </c>
      <c r="AF3354" t="s">
        <v>127</v>
      </c>
      <c r="AG3354" t="s">
        <v>956</v>
      </c>
      <c r="AH3354" s="8">
        <v>43439</v>
      </c>
      <c r="AI3354">
        <v>1</v>
      </c>
      <c r="AJ3354">
        <v>1</v>
      </c>
      <c r="AK3354" s="53">
        <v>0.83333333333333337</v>
      </c>
      <c r="AL3354" s="8">
        <v>43468</v>
      </c>
      <c r="AM3354" s="53">
        <v>0.83333333333333337</v>
      </c>
      <c r="AO3354">
        <v>4</v>
      </c>
      <c r="AP3354">
        <v>30</v>
      </c>
      <c r="AQ3354" s="8">
        <v>43468</v>
      </c>
      <c r="AR3354" s="53">
        <v>0.83333333333333337</v>
      </c>
      <c r="AS3354" s="8">
        <v>43523</v>
      </c>
      <c r="AT3354" s="53">
        <v>0.875</v>
      </c>
      <c r="AU3354" t="s">
        <v>1764</v>
      </c>
      <c r="AV3354" s="8">
        <v>43523</v>
      </c>
      <c r="AW3354">
        <v>0</v>
      </c>
    </row>
    <row r="3355" spans="1:49" x14ac:dyDescent="0.25">
      <c r="A3355">
        <v>4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85</v>
      </c>
      <c r="AC3355" t="str">
        <f t="shared" si="77"/>
        <v>h-8RT-G6</v>
      </c>
      <c r="AF3355" t="s">
        <v>235</v>
      </c>
    </row>
    <row r="3356" spans="1:49" x14ac:dyDescent="0.25">
      <c r="A3356">
        <v>5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85</v>
      </c>
      <c r="AC3356" t="str">
        <f t="shared" si="77"/>
        <v>h-8RT-F9</v>
      </c>
      <c r="AF3356" t="s">
        <v>240</v>
      </c>
    </row>
    <row r="3357" spans="1:49" x14ac:dyDescent="0.25">
      <c r="A3357">
        <v>6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85</v>
      </c>
      <c r="AC3357" t="str">
        <f t="shared" si="77"/>
        <v>h-8RT-F3</v>
      </c>
      <c r="AF3357" t="s">
        <v>241</v>
      </c>
    </row>
    <row r="3358" spans="1:49" x14ac:dyDescent="0.25">
      <c r="A3358">
        <v>7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85</v>
      </c>
      <c r="AC3358" t="str">
        <f t="shared" si="77"/>
        <v>h-8RT-F7</v>
      </c>
      <c r="AF3358" t="s">
        <v>171</v>
      </c>
    </row>
    <row r="3359" spans="1:49" x14ac:dyDescent="0.25">
      <c r="A3359">
        <v>8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85</v>
      </c>
      <c r="AC3359" t="str">
        <f t="shared" si="77"/>
        <v>h-8RT-E12</v>
      </c>
      <c r="AF3359" t="s">
        <v>175</v>
      </c>
    </row>
    <row r="3360" spans="1:49" x14ac:dyDescent="0.25">
      <c r="A3360">
        <v>9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85</v>
      </c>
      <c r="AC3360" t="str">
        <f t="shared" si="77"/>
        <v>h-8RT-A5</v>
      </c>
      <c r="AF3360" t="s">
        <v>246</v>
      </c>
    </row>
    <row r="3361" spans="1:49" x14ac:dyDescent="0.25">
      <c r="A3361">
        <v>10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85</v>
      </c>
      <c r="AC3361" t="str">
        <f t="shared" si="77"/>
        <v>h-8RT-G9</v>
      </c>
      <c r="AD3361" s="8">
        <v>43404</v>
      </c>
      <c r="AE3361" s="84">
        <v>33</v>
      </c>
      <c r="AF3361" t="s">
        <v>159</v>
      </c>
      <c r="AG3361" t="s">
        <v>956</v>
      </c>
      <c r="AN3361" t="s">
        <v>1765</v>
      </c>
      <c r="AV3361" s="8">
        <v>43404</v>
      </c>
      <c r="AW3361">
        <v>1</v>
      </c>
    </row>
    <row r="3362" spans="1:49" x14ac:dyDescent="0.25">
      <c r="A3362">
        <v>11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85</v>
      </c>
      <c r="AC3362" t="str">
        <f t="shared" si="77"/>
        <v>h-8RT-A12</v>
      </c>
      <c r="AF3362" t="s">
        <v>284</v>
      </c>
    </row>
    <row r="3363" spans="1:49" x14ac:dyDescent="0.25">
      <c r="A3363">
        <v>12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85</v>
      </c>
      <c r="AC3363" t="str">
        <f t="shared" si="77"/>
        <v>h-8RT-C2</v>
      </c>
      <c r="AF3363" t="s">
        <v>149</v>
      </c>
    </row>
    <row r="3364" spans="1:49" x14ac:dyDescent="0.25">
      <c r="A3364">
        <v>13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85</v>
      </c>
      <c r="AC3364" t="str">
        <f t="shared" si="77"/>
        <v>h-8RT-G11</v>
      </c>
      <c r="AF3364" t="s">
        <v>249</v>
      </c>
    </row>
    <row r="3365" spans="1:49" x14ac:dyDescent="0.25">
      <c r="A3365">
        <v>14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85</v>
      </c>
      <c r="AC3365" t="str">
        <f t="shared" si="77"/>
        <v>h-8RT-D11</v>
      </c>
      <c r="AD3365" s="8">
        <v>43404</v>
      </c>
      <c r="AE3365" s="83" t="s">
        <v>1768</v>
      </c>
      <c r="AF3365" t="s">
        <v>128</v>
      </c>
      <c r="AG3365" t="s">
        <v>956</v>
      </c>
      <c r="AN3365" t="s">
        <v>1765</v>
      </c>
      <c r="AV3365" s="8">
        <v>43404</v>
      </c>
      <c r="AW3365">
        <v>1</v>
      </c>
    </row>
    <row r="3366" spans="1:49" x14ac:dyDescent="0.25">
      <c r="A3366">
        <v>15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85</v>
      </c>
      <c r="AC3366" t="str">
        <f t="shared" si="77"/>
        <v>h-8RT-A11</v>
      </c>
      <c r="AF3366" t="s">
        <v>237</v>
      </c>
    </row>
    <row r="3367" spans="1:49" x14ac:dyDescent="0.25">
      <c r="A3367">
        <v>16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85</v>
      </c>
      <c r="AC3367" t="str">
        <f t="shared" si="77"/>
        <v>h-8RT-F4</v>
      </c>
      <c r="AD3367" s="8">
        <v>43403</v>
      </c>
      <c r="AE3367" s="83">
        <f>AD3367-I3367</f>
        <v>32</v>
      </c>
      <c r="AF3367" t="s">
        <v>150</v>
      </c>
      <c r="AG3367" t="s">
        <v>956</v>
      </c>
      <c r="AN3367" t="s">
        <v>1765</v>
      </c>
      <c r="AV3367" s="8">
        <v>43403</v>
      </c>
      <c r="AW3367">
        <v>1</v>
      </c>
    </row>
    <row r="3368" spans="1:49" x14ac:dyDescent="0.25">
      <c r="A3368">
        <v>17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85</v>
      </c>
      <c r="AC3368" t="str">
        <f t="shared" si="77"/>
        <v>h-8RT-F2</v>
      </c>
      <c r="AF3368" t="s">
        <v>370</v>
      </c>
    </row>
    <row r="3369" spans="1:49" x14ac:dyDescent="0.25">
      <c r="A3369">
        <v>18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85</v>
      </c>
      <c r="AC3369" t="str">
        <f t="shared" si="77"/>
        <v>h-8RT-C3</v>
      </c>
      <c r="AD3369" s="8">
        <v>43403</v>
      </c>
      <c r="AE3369" s="83">
        <f>AD3369-I3369</f>
        <v>32</v>
      </c>
      <c r="AF3369" t="s">
        <v>301</v>
      </c>
      <c r="AG3369" t="s">
        <v>956</v>
      </c>
      <c r="AN3369" t="s">
        <v>1765</v>
      </c>
      <c r="AV3369" s="8">
        <v>43403</v>
      </c>
      <c r="AW3369">
        <v>1</v>
      </c>
    </row>
    <row r="3370" spans="1:49" x14ac:dyDescent="0.25">
      <c r="A3370">
        <v>19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85</v>
      </c>
      <c r="AC3370" t="str">
        <f t="shared" si="77"/>
        <v>h-8RT-H1</v>
      </c>
      <c r="AF3370" t="s">
        <v>239</v>
      </c>
    </row>
    <row r="3371" spans="1:49" x14ac:dyDescent="0.25">
      <c r="A3371">
        <v>20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85</v>
      </c>
      <c r="AC3371" t="str">
        <f t="shared" si="77"/>
        <v>h-8RT-B4</v>
      </c>
      <c r="AF3371" t="s">
        <v>124</v>
      </c>
    </row>
    <row r="3372" spans="1:49" x14ac:dyDescent="0.25">
      <c r="A3372">
        <v>21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85</v>
      </c>
      <c r="AC3372" t="str">
        <f t="shared" si="77"/>
        <v>h-8RT-B11</v>
      </c>
      <c r="AF3372" t="s">
        <v>129</v>
      </c>
    </row>
    <row r="3373" spans="1:49" x14ac:dyDescent="0.25">
      <c r="A3373">
        <v>22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85</v>
      </c>
      <c r="AC3373" t="str">
        <f t="shared" si="77"/>
        <v>h-8RT-H7</v>
      </c>
      <c r="AF3373" t="s">
        <v>286</v>
      </c>
    </row>
    <row r="3374" spans="1:49" x14ac:dyDescent="0.25">
      <c r="A3374">
        <v>23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85</v>
      </c>
      <c r="AC3374" t="str">
        <f t="shared" si="77"/>
        <v>h-8RT-A10</v>
      </c>
      <c r="AF3374" t="s">
        <v>138</v>
      </c>
    </row>
    <row r="3375" spans="1:49" x14ac:dyDescent="0.25">
      <c r="A3375">
        <v>24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85</v>
      </c>
      <c r="AC3375" t="str">
        <f t="shared" si="77"/>
        <v>h-8RT-H10</v>
      </c>
      <c r="AF3375" t="s">
        <v>174</v>
      </c>
    </row>
    <row r="3376" spans="1:49" x14ac:dyDescent="0.25">
      <c r="A3376">
        <v>25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85</v>
      </c>
      <c r="AC3376" t="str">
        <f t="shared" si="77"/>
        <v>h-8RT-E6</v>
      </c>
      <c r="AF3376" t="s">
        <v>156</v>
      </c>
    </row>
    <row r="3377" spans="1:49" x14ac:dyDescent="0.25">
      <c r="A3377">
        <v>26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X3377" s="8">
        <v>43537</v>
      </c>
      <c r="AB3377" t="s">
        <v>86</v>
      </c>
      <c r="AC3377" t="str">
        <f t="shared" si="77"/>
        <v>h-8SO-D10</v>
      </c>
      <c r="AD3377" s="8">
        <v>43609</v>
      </c>
      <c r="AE3377" s="84">
        <f>AD3377-X3377</f>
        <v>72</v>
      </c>
      <c r="AF3377" t="s">
        <v>371</v>
      </c>
      <c r="AG3377" t="s">
        <v>956</v>
      </c>
      <c r="AN3377" t="s">
        <v>1808</v>
      </c>
      <c r="AV3377" s="8">
        <v>43613</v>
      </c>
      <c r="AW3377">
        <v>0</v>
      </c>
    </row>
    <row r="3378" spans="1:49" x14ac:dyDescent="0.25">
      <c r="A3378">
        <v>27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86</v>
      </c>
      <c r="AC3378" t="str">
        <f t="shared" si="77"/>
        <v>h-8SO-H4</v>
      </c>
      <c r="AF3378" t="s">
        <v>140</v>
      </c>
    </row>
    <row r="3379" spans="1:49" x14ac:dyDescent="0.25">
      <c r="A3379">
        <v>28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X3379" s="8">
        <v>43537</v>
      </c>
      <c r="AB3379" t="s">
        <v>86</v>
      </c>
      <c r="AC3379" t="str">
        <f t="shared" si="77"/>
        <v>h-8SO-H1</v>
      </c>
      <c r="AD3379" s="8">
        <v>43597</v>
      </c>
      <c r="AE3379" s="84">
        <f>AD3379-X3379</f>
        <v>60</v>
      </c>
      <c r="AF3379" t="s">
        <v>239</v>
      </c>
      <c r="AG3379" t="s">
        <v>956</v>
      </c>
      <c r="AH3379" s="8">
        <v>43597</v>
      </c>
      <c r="AI3379">
        <v>6</v>
      </c>
      <c r="AJ3379">
        <v>1</v>
      </c>
      <c r="AK3379" s="53">
        <v>0.92361111111111116</v>
      </c>
      <c r="AL3379" s="8">
        <v>43605</v>
      </c>
      <c r="AM3379" s="53">
        <v>0.88541666666666663</v>
      </c>
      <c r="AO3379">
        <v>4</v>
      </c>
      <c r="AP3379">
        <v>3</v>
      </c>
      <c r="AQ3379" s="8">
        <v>43605</v>
      </c>
      <c r="AR3379" s="53">
        <v>0.88541666666666663</v>
      </c>
    </row>
    <row r="3380" spans="1:49" x14ac:dyDescent="0.25">
      <c r="A3380">
        <v>29</v>
      </c>
      <c r="C3380" t="s">
        <v>201</v>
      </c>
      <c r="G3380" s="1" t="s">
        <v>78</v>
      </c>
      <c r="I3380" s="1" t="s">
        <v>583</v>
      </c>
      <c r="J3380">
        <v>8</v>
      </c>
      <c r="K3380" t="s">
        <v>954</v>
      </c>
      <c r="W3380" s="1" t="s">
        <v>964</v>
      </c>
      <c r="AB3380" t="s">
        <v>86</v>
      </c>
      <c r="AC3380" t="str">
        <f t="shared" si="77"/>
        <v>h-8SO-A7</v>
      </c>
      <c r="AF3380" t="s">
        <v>164</v>
      </c>
    </row>
    <row r="3381" spans="1:49" x14ac:dyDescent="0.25">
      <c r="A3381">
        <v>30</v>
      </c>
      <c r="C3381" t="s">
        <v>201</v>
      </c>
      <c r="G3381" s="1" t="s">
        <v>78</v>
      </c>
      <c r="I3381" s="1" t="s">
        <v>583</v>
      </c>
      <c r="J3381">
        <v>8</v>
      </c>
      <c r="K3381" t="s">
        <v>954</v>
      </c>
      <c r="W3381" s="1" t="s">
        <v>964</v>
      </c>
      <c r="X3381" s="8">
        <v>43537</v>
      </c>
      <c r="AB3381" t="s">
        <v>86</v>
      </c>
      <c r="AC3381" t="str">
        <f t="shared" si="77"/>
        <v>h-8SO-C2</v>
      </c>
      <c r="AD3381" s="8">
        <v>43613</v>
      </c>
      <c r="AE3381" s="84">
        <f>AD3381-X3381</f>
        <v>76</v>
      </c>
      <c r="AF3381" t="s">
        <v>149</v>
      </c>
      <c r="AG3381" t="s">
        <v>956</v>
      </c>
    </row>
    <row r="3382" spans="1:49" x14ac:dyDescent="0.25">
      <c r="A3382">
        <v>31</v>
      </c>
      <c r="C3382" t="s">
        <v>201</v>
      </c>
      <c r="G3382" s="1" t="s">
        <v>78</v>
      </c>
      <c r="I3382" s="1" t="s">
        <v>583</v>
      </c>
      <c r="J3382">
        <v>8</v>
      </c>
      <c r="K3382" t="s">
        <v>954</v>
      </c>
      <c r="W3382" s="1" t="s">
        <v>964</v>
      </c>
      <c r="X3382" s="8">
        <v>43537</v>
      </c>
      <c r="AB3382" t="s">
        <v>86</v>
      </c>
      <c r="AC3382" t="str">
        <f t="shared" si="77"/>
        <v>h-8SO-D1</v>
      </c>
      <c r="AD3382" s="8">
        <v>43623</v>
      </c>
      <c r="AE3382" s="84">
        <v>86</v>
      </c>
      <c r="AF3382" t="s">
        <v>288</v>
      </c>
      <c r="AG3382" t="s">
        <v>956</v>
      </c>
      <c r="AH3382" s="8">
        <v>43623</v>
      </c>
      <c r="AI3382">
        <v>25</v>
      </c>
      <c r="AJ3382">
        <v>2</v>
      </c>
      <c r="AK3382" s="53">
        <v>0.75694444444444453</v>
      </c>
      <c r="AL3382" s="8">
        <v>43633</v>
      </c>
      <c r="AM3382" s="53">
        <v>0.84722222222222221</v>
      </c>
      <c r="AO3382">
        <v>3</v>
      </c>
      <c r="AP3382">
        <v>14</v>
      </c>
      <c r="AQ3382" s="8">
        <v>43633</v>
      </c>
      <c r="AR3382" s="53">
        <v>0.84722222222222221</v>
      </c>
    </row>
    <row r="3383" spans="1:49" x14ac:dyDescent="0.25">
      <c r="A3383">
        <v>32</v>
      </c>
      <c r="C3383" t="s">
        <v>201</v>
      </c>
      <c r="G3383" s="1" t="s">
        <v>78</v>
      </c>
      <c r="I3383" s="1" t="s">
        <v>583</v>
      </c>
      <c r="J3383">
        <v>8</v>
      </c>
      <c r="K3383" t="s">
        <v>954</v>
      </c>
      <c r="W3383" s="1" t="s">
        <v>964</v>
      </c>
      <c r="X3383" s="8">
        <v>43537</v>
      </c>
      <c r="AB3383" t="s">
        <v>86</v>
      </c>
      <c r="AC3383" t="str">
        <f t="shared" si="77"/>
        <v>h-8SO-F10</v>
      </c>
      <c r="AD3383" s="8">
        <v>43586</v>
      </c>
      <c r="AE3383" s="84">
        <f>AD3383-X3383</f>
        <v>49</v>
      </c>
      <c r="AF3383" t="s">
        <v>289</v>
      </c>
      <c r="AG3383" t="s">
        <v>956</v>
      </c>
      <c r="AH3383" s="8">
        <v>43586</v>
      </c>
      <c r="AI3383">
        <v>28</v>
      </c>
      <c r="AJ3383">
        <v>1</v>
      </c>
      <c r="AK3383" s="53">
        <v>0.54513888888888895</v>
      </c>
      <c r="AL3383" s="8">
        <v>43594</v>
      </c>
      <c r="AM3383" s="53">
        <v>0.8125</v>
      </c>
      <c r="AO3383">
        <v>3</v>
      </c>
      <c r="AP3383">
        <v>1</v>
      </c>
      <c r="AQ3383" s="8">
        <v>43594</v>
      </c>
      <c r="AR3383" s="53">
        <v>0.83333333333333337</v>
      </c>
      <c r="AS3383" s="8">
        <v>43614</v>
      </c>
      <c r="AT3383" s="53">
        <v>0.83333333333333337</v>
      </c>
      <c r="AV3383" s="8">
        <v>43614</v>
      </c>
      <c r="AW3383">
        <v>0</v>
      </c>
    </row>
    <row r="3384" spans="1:49" x14ac:dyDescent="0.25">
      <c r="A3384">
        <v>33</v>
      </c>
      <c r="C3384" t="s">
        <v>201</v>
      </c>
      <c r="G3384" s="1" t="s">
        <v>78</v>
      </c>
      <c r="I3384" s="1" t="s">
        <v>583</v>
      </c>
      <c r="J3384">
        <v>8</v>
      </c>
      <c r="K3384" t="s">
        <v>954</v>
      </c>
      <c r="W3384" s="1" t="s">
        <v>964</v>
      </c>
      <c r="X3384" s="8">
        <v>43537</v>
      </c>
      <c r="AB3384" t="s">
        <v>86</v>
      </c>
      <c r="AC3384" t="str">
        <f t="shared" ref="AC3384:AC3401" si="78">"h-8"&amp;AB3384&amp;"-"&amp;AF3384</f>
        <v>h-8SO-C1</v>
      </c>
      <c r="AD3384" s="8">
        <v>43622</v>
      </c>
      <c r="AE3384" s="84">
        <v>85</v>
      </c>
      <c r="AF3384" t="s">
        <v>146</v>
      </c>
      <c r="AG3384" t="s">
        <v>956</v>
      </c>
      <c r="AH3384" s="8">
        <v>43622</v>
      </c>
      <c r="AI3384">
        <v>27</v>
      </c>
      <c r="AJ3384">
        <v>2</v>
      </c>
      <c r="AK3384" s="53">
        <v>0.82847222222222217</v>
      </c>
      <c r="AL3384" s="8">
        <v>43630</v>
      </c>
      <c r="AM3384" s="53">
        <v>0.94791666666666663</v>
      </c>
      <c r="AO3384">
        <v>3</v>
      </c>
      <c r="AP3384">
        <v>15</v>
      </c>
      <c r="AQ3384" s="8">
        <v>43630</v>
      </c>
      <c r="AR3384" s="53">
        <v>0.94791666666666663</v>
      </c>
    </row>
    <row r="3385" spans="1:49" x14ac:dyDescent="0.25">
      <c r="A3385">
        <v>34</v>
      </c>
      <c r="C3385" t="s">
        <v>201</v>
      </c>
      <c r="G3385" s="1" t="s">
        <v>78</v>
      </c>
      <c r="I3385" s="1" t="s">
        <v>583</v>
      </c>
      <c r="J3385">
        <v>8</v>
      </c>
      <c r="K3385" t="s">
        <v>954</v>
      </c>
      <c r="W3385" s="1" t="s">
        <v>964</v>
      </c>
      <c r="X3385" s="8">
        <v>43537</v>
      </c>
      <c r="AB3385" t="s">
        <v>86</v>
      </c>
      <c r="AC3385" t="str">
        <f t="shared" si="78"/>
        <v>h-8SO-A3</v>
      </c>
      <c r="AD3385" s="8">
        <v>43594</v>
      </c>
      <c r="AE3385" s="84">
        <f>AD3385-X3385</f>
        <v>57</v>
      </c>
      <c r="AF3385" t="s">
        <v>245</v>
      </c>
      <c r="AG3385" t="s">
        <v>956</v>
      </c>
      <c r="AH3385" s="8">
        <v>43594</v>
      </c>
      <c r="AI3385">
        <v>8</v>
      </c>
      <c r="AJ3385">
        <v>1</v>
      </c>
      <c r="AK3385" s="53">
        <v>0.6875</v>
      </c>
      <c r="AL3385" s="8">
        <v>43605</v>
      </c>
      <c r="AM3385" s="53">
        <v>0.88541666666666663</v>
      </c>
      <c r="AO3385">
        <v>3</v>
      </c>
      <c r="AP3385">
        <v>23</v>
      </c>
      <c r="AQ3385" s="8">
        <v>43605</v>
      </c>
      <c r="AR3385" s="53">
        <v>0.88541666666666663</v>
      </c>
      <c r="AS3385" s="8">
        <v>43619</v>
      </c>
      <c r="AT3385" s="53">
        <v>0.84027777777777779</v>
      </c>
      <c r="AV3385" s="8">
        <v>43619</v>
      </c>
      <c r="AW3385">
        <v>0</v>
      </c>
    </row>
    <row r="3386" spans="1:49" x14ac:dyDescent="0.25">
      <c r="A3386">
        <v>35</v>
      </c>
      <c r="C3386" t="s">
        <v>201</v>
      </c>
      <c r="G3386" s="1" t="s">
        <v>78</v>
      </c>
      <c r="I3386" s="1" t="s">
        <v>583</v>
      </c>
      <c r="J3386">
        <v>8</v>
      </c>
      <c r="K3386" t="s">
        <v>954</v>
      </c>
      <c r="W3386" s="1" t="s">
        <v>964</v>
      </c>
      <c r="X3386" s="8">
        <v>43537</v>
      </c>
      <c r="AB3386" t="s">
        <v>86</v>
      </c>
      <c r="AC3386" t="str">
        <f t="shared" si="78"/>
        <v>h-8SO-C8</v>
      </c>
      <c r="AD3386" s="8">
        <v>43590</v>
      </c>
      <c r="AE3386" s="84">
        <v>53</v>
      </c>
      <c r="AF3386" t="s">
        <v>238</v>
      </c>
      <c r="AG3386" t="s">
        <v>956</v>
      </c>
      <c r="AH3386" s="8">
        <v>43590</v>
      </c>
      <c r="AI3386">
        <v>21</v>
      </c>
      <c r="AJ3386">
        <v>1</v>
      </c>
      <c r="AK3386" s="53">
        <v>0.63750000000000007</v>
      </c>
      <c r="AL3386" s="8">
        <v>43598</v>
      </c>
      <c r="AM3386" s="53">
        <v>0.82291666666666663</v>
      </c>
      <c r="AN3386" t="s">
        <v>1956</v>
      </c>
      <c r="AO3386">
        <v>7</v>
      </c>
      <c r="AP3386">
        <v>31</v>
      </c>
      <c r="AQ3386" s="8">
        <v>43598</v>
      </c>
      <c r="AR3386" s="53">
        <v>0.84027777777777779</v>
      </c>
    </row>
    <row r="3387" spans="1:49" x14ac:dyDescent="0.25">
      <c r="A3387">
        <v>36</v>
      </c>
      <c r="C3387" t="s">
        <v>201</v>
      </c>
      <c r="G3387" s="1" t="s">
        <v>78</v>
      </c>
      <c r="I3387" s="1" t="s">
        <v>583</v>
      </c>
      <c r="J3387">
        <v>8</v>
      </c>
      <c r="K3387" t="s">
        <v>954</v>
      </c>
      <c r="W3387" s="1" t="s">
        <v>964</v>
      </c>
      <c r="X3387" s="8">
        <v>43537</v>
      </c>
      <c r="AB3387" t="s">
        <v>86</v>
      </c>
      <c r="AC3387" t="str">
        <f t="shared" si="78"/>
        <v>h-8SO-D2</v>
      </c>
      <c r="AD3387" s="8">
        <v>43582</v>
      </c>
      <c r="AE3387" s="84">
        <f>AD3387-X3387</f>
        <v>45</v>
      </c>
      <c r="AF3387" t="s">
        <v>172</v>
      </c>
      <c r="AG3387" t="s">
        <v>956</v>
      </c>
      <c r="AH3387" s="8">
        <v>43582</v>
      </c>
      <c r="AI3387">
        <v>6</v>
      </c>
      <c r="AJ3387">
        <v>1</v>
      </c>
      <c r="AK3387" s="53">
        <v>0.80902777777777779</v>
      </c>
      <c r="AL3387" s="8">
        <v>43592</v>
      </c>
      <c r="AM3387" s="53">
        <v>0.8125</v>
      </c>
      <c r="AN3387" t="s">
        <v>1941</v>
      </c>
      <c r="AO3387">
        <v>7</v>
      </c>
      <c r="AP3387">
        <v>10</v>
      </c>
      <c r="AQ3387" s="8">
        <v>43592</v>
      </c>
      <c r="AR3387" s="53">
        <v>0.83333333333333337</v>
      </c>
      <c r="AS3387" s="8">
        <v>43619</v>
      </c>
      <c r="AT3387" s="53">
        <v>0.84027777777777779</v>
      </c>
      <c r="AU3387" t="s">
        <v>1765</v>
      </c>
      <c r="AV3387" s="8">
        <v>43619</v>
      </c>
      <c r="AW3387">
        <v>1</v>
      </c>
    </row>
    <row r="3388" spans="1:49" x14ac:dyDescent="0.25">
      <c r="A3388">
        <v>37</v>
      </c>
      <c r="C3388" t="s">
        <v>201</v>
      </c>
      <c r="G3388" s="1" t="s">
        <v>78</v>
      </c>
      <c r="I3388" s="1" t="s">
        <v>583</v>
      </c>
      <c r="J3388">
        <v>8</v>
      </c>
      <c r="K3388" t="s">
        <v>954</v>
      </c>
      <c r="W3388" s="1" t="s">
        <v>964</v>
      </c>
      <c r="X3388" s="8">
        <v>43537</v>
      </c>
      <c r="AB3388" t="s">
        <v>86</v>
      </c>
      <c r="AC3388" t="str">
        <f t="shared" si="78"/>
        <v>h-8SO-D3</v>
      </c>
      <c r="AD3388" s="8">
        <v>43610</v>
      </c>
      <c r="AE3388" s="84">
        <v>73</v>
      </c>
      <c r="AF3388" t="s">
        <v>155</v>
      </c>
      <c r="AG3388" t="s">
        <v>956</v>
      </c>
      <c r="AH3388" s="8">
        <v>43610</v>
      </c>
      <c r="AI3388">
        <v>28</v>
      </c>
      <c r="AJ3388">
        <v>1</v>
      </c>
      <c r="AK3388" s="53">
        <v>0.57986111111111105</v>
      </c>
      <c r="AL3388" s="8">
        <v>43619</v>
      </c>
      <c r="AM3388" s="53">
        <v>0.84027777777777779</v>
      </c>
      <c r="AO3388">
        <v>5</v>
      </c>
      <c r="AP3388">
        <v>9</v>
      </c>
      <c r="AQ3388" s="8">
        <v>43619</v>
      </c>
      <c r="AR3388" s="53">
        <v>0.84027777777777779</v>
      </c>
    </row>
    <row r="3389" spans="1:49" x14ac:dyDescent="0.25">
      <c r="A3389">
        <v>38</v>
      </c>
      <c r="C3389" t="s">
        <v>201</v>
      </c>
      <c r="G3389" s="1" t="s">
        <v>78</v>
      </c>
      <c r="I3389" s="1" t="s">
        <v>583</v>
      </c>
      <c r="J3389">
        <v>8</v>
      </c>
      <c r="K3389" t="s">
        <v>954</v>
      </c>
      <c r="W3389" s="1" t="s">
        <v>964</v>
      </c>
      <c r="X3389" s="8">
        <v>43537</v>
      </c>
      <c r="AB3389" t="s">
        <v>86</v>
      </c>
      <c r="AC3389" t="str">
        <f t="shared" si="78"/>
        <v>h-8SO-G12</v>
      </c>
      <c r="AD3389" s="8">
        <v>43620</v>
      </c>
      <c r="AE3389" s="84">
        <f>AD3389-X3389</f>
        <v>83</v>
      </c>
      <c r="AF3389" t="s">
        <v>147</v>
      </c>
      <c r="AG3389" t="s">
        <v>956</v>
      </c>
      <c r="AH3389" s="8">
        <v>43620</v>
      </c>
      <c r="AI3389">
        <v>15</v>
      </c>
      <c r="AJ3389">
        <v>1</v>
      </c>
      <c r="AK3389" s="53">
        <v>0.81944444444444453</v>
      </c>
      <c r="AL3389" s="8">
        <v>43624</v>
      </c>
      <c r="AM3389" s="53">
        <v>0.60416666666666663</v>
      </c>
      <c r="AV3389" s="8">
        <v>43624</v>
      </c>
      <c r="AW3389">
        <v>0</v>
      </c>
    </row>
    <row r="3390" spans="1:49" x14ac:dyDescent="0.25">
      <c r="A3390">
        <v>39</v>
      </c>
      <c r="C3390" t="s">
        <v>201</v>
      </c>
      <c r="G3390" s="1" t="s">
        <v>78</v>
      </c>
      <c r="I3390" s="1" t="s">
        <v>583</v>
      </c>
      <c r="J3390">
        <v>8</v>
      </c>
      <c r="K3390" t="s">
        <v>954</v>
      </c>
      <c r="W3390" s="1" t="s">
        <v>964</v>
      </c>
      <c r="AB3390" t="s">
        <v>86</v>
      </c>
      <c r="AC3390" t="str">
        <f t="shared" si="78"/>
        <v>h-8SO-G7</v>
      </c>
      <c r="AF3390" t="s">
        <v>136</v>
      </c>
    </row>
    <row r="3391" spans="1:49" x14ac:dyDescent="0.25">
      <c r="A3391">
        <v>40</v>
      </c>
      <c r="C3391" t="s">
        <v>201</v>
      </c>
      <c r="G3391" s="1" t="s">
        <v>78</v>
      </c>
      <c r="I3391" s="1" t="s">
        <v>583</v>
      </c>
      <c r="J3391">
        <v>8</v>
      </c>
      <c r="K3391" t="s">
        <v>954</v>
      </c>
      <c r="W3391" s="1" t="s">
        <v>964</v>
      </c>
      <c r="X3391" s="8">
        <v>43537</v>
      </c>
      <c r="AB3391" t="s">
        <v>86</v>
      </c>
      <c r="AC3391" t="str">
        <f t="shared" si="78"/>
        <v>h-8SO-D7</v>
      </c>
      <c r="AD3391" s="8">
        <v>43613</v>
      </c>
      <c r="AE3391" s="84">
        <v>76</v>
      </c>
      <c r="AF3391" t="s">
        <v>285</v>
      </c>
      <c r="AG3391" t="s">
        <v>956</v>
      </c>
      <c r="AH3391" s="8">
        <v>43613</v>
      </c>
      <c r="AI3391">
        <v>30</v>
      </c>
      <c r="AJ3391">
        <v>2</v>
      </c>
      <c r="AK3391" s="53">
        <v>0.83333333333333337</v>
      </c>
      <c r="AL3391" s="8">
        <v>43622</v>
      </c>
      <c r="AM3391" s="53">
        <v>0.83333333333333337</v>
      </c>
      <c r="AO3391">
        <v>6</v>
      </c>
      <c r="AP3391">
        <v>24</v>
      </c>
      <c r="AQ3391" s="8">
        <v>43622</v>
      </c>
      <c r="AR3391" s="53">
        <v>0.83333333333333337</v>
      </c>
    </row>
    <row r="3392" spans="1:49" x14ac:dyDescent="0.25">
      <c r="A3392">
        <v>41</v>
      </c>
      <c r="C3392" t="s">
        <v>201</v>
      </c>
      <c r="G3392" s="1" t="s">
        <v>78</v>
      </c>
      <c r="I3392" s="1" t="s">
        <v>583</v>
      </c>
      <c r="J3392">
        <v>8</v>
      </c>
      <c r="K3392" t="s">
        <v>954</v>
      </c>
      <c r="W3392" s="1" t="s">
        <v>964</v>
      </c>
      <c r="X3392" s="8">
        <v>43537</v>
      </c>
      <c r="AB3392" t="s">
        <v>86</v>
      </c>
      <c r="AC3392" t="str">
        <f t="shared" si="78"/>
        <v>h-8SO-F3</v>
      </c>
      <c r="AD3392" s="8">
        <v>43607</v>
      </c>
      <c r="AE3392" s="84">
        <f>AD3392-X3392</f>
        <v>70</v>
      </c>
      <c r="AF3392" t="s">
        <v>241</v>
      </c>
      <c r="AG3392" t="s">
        <v>956</v>
      </c>
      <c r="AH3392" s="8">
        <v>43613</v>
      </c>
      <c r="AI3392">
        <v>11</v>
      </c>
      <c r="AJ3392">
        <v>2</v>
      </c>
      <c r="AK3392" s="53">
        <v>0.83333333333333337</v>
      </c>
      <c r="AL3392" s="8">
        <v>43622</v>
      </c>
      <c r="AM3392" s="53">
        <v>0.83333333333333337</v>
      </c>
      <c r="AO3392">
        <v>6</v>
      </c>
      <c r="AP3392">
        <v>14</v>
      </c>
      <c r="AQ3392" s="8">
        <v>43622</v>
      </c>
      <c r="AR3392" s="53">
        <v>0.83333333333333337</v>
      </c>
    </row>
    <row r="3393" spans="1:49" x14ac:dyDescent="0.25">
      <c r="A3393">
        <v>42</v>
      </c>
      <c r="C3393" t="s">
        <v>201</v>
      </c>
      <c r="G3393" s="1" t="s">
        <v>78</v>
      </c>
      <c r="I3393" s="1" t="s">
        <v>583</v>
      </c>
      <c r="J3393">
        <v>8</v>
      </c>
      <c r="K3393" t="s">
        <v>954</v>
      </c>
      <c r="W3393" s="1" t="s">
        <v>964</v>
      </c>
      <c r="AB3393" t="s">
        <v>86</v>
      </c>
      <c r="AC3393" t="str">
        <f t="shared" si="78"/>
        <v>h-8SO-D9</v>
      </c>
      <c r="AF3393" t="s">
        <v>151</v>
      </c>
    </row>
    <row r="3394" spans="1:49" x14ac:dyDescent="0.25">
      <c r="A3394">
        <v>43</v>
      </c>
      <c r="C3394" t="s">
        <v>201</v>
      </c>
      <c r="G3394" s="1" t="s">
        <v>78</v>
      </c>
      <c r="I3394" s="1" t="s">
        <v>583</v>
      </c>
      <c r="J3394">
        <v>8</v>
      </c>
      <c r="K3394" t="s">
        <v>954</v>
      </c>
      <c r="W3394" s="1" t="s">
        <v>964</v>
      </c>
      <c r="X3394" s="8">
        <v>43537</v>
      </c>
      <c r="AB3394" t="s">
        <v>86</v>
      </c>
      <c r="AC3394" t="str">
        <f t="shared" si="78"/>
        <v>h-8SO-H12</v>
      </c>
      <c r="AD3394" s="8">
        <v>43613</v>
      </c>
      <c r="AE3394" s="84">
        <v>76</v>
      </c>
      <c r="AF3394" t="s">
        <v>153</v>
      </c>
      <c r="AG3394" t="s">
        <v>956</v>
      </c>
    </row>
    <row r="3395" spans="1:49" x14ac:dyDescent="0.25">
      <c r="A3395">
        <v>44</v>
      </c>
      <c r="C3395" t="s">
        <v>201</v>
      </c>
      <c r="G3395" s="1" t="s">
        <v>78</v>
      </c>
      <c r="I3395" s="1" t="s">
        <v>583</v>
      </c>
      <c r="J3395">
        <v>8</v>
      </c>
      <c r="K3395" t="s">
        <v>954</v>
      </c>
      <c r="W3395" s="1" t="s">
        <v>964</v>
      </c>
      <c r="X3395" s="8">
        <v>43537</v>
      </c>
      <c r="AB3395" t="s">
        <v>86</v>
      </c>
      <c r="AC3395" t="str">
        <f t="shared" si="78"/>
        <v>h-8SO-A8</v>
      </c>
      <c r="AD3395" s="8">
        <v>43620</v>
      </c>
      <c r="AE3395" s="84">
        <v>83</v>
      </c>
      <c r="AF3395" t="s">
        <v>166</v>
      </c>
      <c r="AG3395" t="s">
        <v>956</v>
      </c>
      <c r="AH3395" s="8">
        <v>43620</v>
      </c>
      <c r="AI3395">
        <v>11</v>
      </c>
      <c r="AJ3395">
        <v>1</v>
      </c>
      <c r="AK3395" s="53">
        <v>0.81944444444444453</v>
      </c>
      <c r="AL3395" s="8">
        <v>43630</v>
      </c>
      <c r="AM3395" s="53">
        <v>0.94791666666666663</v>
      </c>
      <c r="AO3395">
        <v>7</v>
      </c>
      <c r="AP3395">
        <v>30</v>
      </c>
      <c r="AQ3395" s="8">
        <v>43630</v>
      </c>
      <c r="AR3395" s="53">
        <v>0.94791666666666663</v>
      </c>
    </row>
    <row r="3396" spans="1:49" x14ac:dyDescent="0.25">
      <c r="A3396">
        <v>45</v>
      </c>
      <c r="C3396" t="s">
        <v>201</v>
      </c>
      <c r="G3396" s="1" t="s">
        <v>78</v>
      </c>
      <c r="I3396" s="1" t="s">
        <v>583</v>
      </c>
      <c r="J3396">
        <v>8</v>
      </c>
      <c r="K3396" t="s">
        <v>954</v>
      </c>
      <c r="W3396" s="1" t="s">
        <v>964</v>
      </c>
      <c r="X3396" s="8">
        <v>43537</v>
      </c>
      <c r="AB3396" t="s">
        <v>86</v>
      </c>
      <c r="AC3396" t="str">
        <f t="shared" si="78"/>
        <v>h-8SO-G10</v>
      </c>
      <c r="AD3396" s="8">
        <v>43607</v>
      </c>
      <c r="AE3396" s="84">
        <f>AD3396-X3396</f>
        <v>70</v>
      </c>
      <c r="AF3396" t="s">
        <v>302</v>
      </c>
      <c r="AG3396" t="s">
        <v>956</v>
      </c>
      <c r="AH3396" s="8">
        <v>43630</v>
      </c>
      <c r="AI3396">
        <v>24</v>
      </c>
      <c r="AJ3396">
        <v>2</v>
      </c>
      <c r="AK3396" s="53">
        <v>0.74305555555555547</v>
      </c>
    </row>
    <row r="3397" spans="1:49" x14ac:dyDescent="0.25">
      <c r="A3397">
        <v>46</v>
      </c>
      <c r="C3397" t="s">
        <v>201</v>
      </c>
      <c r="G3397" s="1" t="s">
        <v>78</v>
      </c>
      <c r="I3397" s="1" t="s">
        <v>583</v>
      </c>
      <c r="J3397">
        <v>8</v>
      </c>
      <c r="K3397" t="s">
        <v>954</v>
      </c>
      <c r="W3397" s="1" t="s">
        <v>964</v>
      </c>
      <c r="X3397" s="8">
        <v>43537</v>
      </c>
      <c r="AB3397" t="s">
        <v>86</v>
      </c>
      <c r="AC3397" t="str">
        <f t="shared" si="78"/>
        <v>h-8SO-H11</v>
      </c>
      <c r="AD3397" s="8">
        <v>43617</v>
      </c>
      <c r="AE3397" s="84">
        <f>AD3397-X3397</f>
        <v>80</v>
      </c>
      <c r="AF3397" t="s">
        <v>141</v>
      </c>
      <c r="AG3397" t="s">
        <v>956</v>
      </c>
      <c r="AH3397" s="8">
        <v>43617</v>
      </c>
      <c r="AI3397">
        <v>20</v>
      </c>
      <c r="AJ3397">
        <v>1</v>
      </c>
      <c r="AK3397" s="53">
        <v>0.63888888888888895</v>
      </c>
      <c r="AL3397" s="8">
        <v>43626</v>
      </c>
      <c r="AM3397" s="53">
        <v>0.83333333333333337</v>
      </c>
      <c r="AO3397">
        <v>5</v>
      </c>
      <c r="AP3397">
        <v>14</v>
      </c>
      <c r="AQ3397" s="8">
        <v>43626</v>
      </c>
      <c r="AR3397" s="53">
        <v>0.83333333333333337</v>
      </c>
    </row>
    <row r="3398" spans="1:49" x14ac:dyDescent="0.25">
      <c r="A3398">
        <v>47</v>
      </c>
      <c r="C3398" t="s">
        <v>201</v>
      </c>
      <c r="G3398" s="1" t="s">
        <v>78</v>
      </c>
      <c r="I3398" s="1" t="s">
        <v>583</v>
      </c>
      <c r="J3398">
        <v>8</v>
      </c>
      <c r="K3398" t="s">
        <v>954</v>
      </c>
      <c r="W3398" s="1" t="s">
        <v>964</v>
      </c>
      <c r="AB3398" t="s">
        <v>86</v>
      </c>
      <c r="AC3398" t="str">
        <f t="shared" si="78"/>
        <v>h-8SO-C6</v>
      </c>
      <c r="AF3398" t="s">
        <v>168</v>
      </c>
    </row>
    <row r="3399" spans="1:49" x14ac:dyDescent="0.25">
      <c r="A3399">
        <v>48</v>
      </c>
      <c r="C3399" t="s">
        <v>201</v>
      </c>
      <c r="G3399" s="1" t="s">
        <v>78</v>
      </c>
      <c r="I3399" s="1" t="s">
        <v>583</v>
      </c>
      <c r="J3399">
        <v>8</v>
      </c>
      <c r="K3399" t="s">
        <v>954</v>
      </c>
      <c r="W3399" s="1" t="s">
        <v>964</v>
      </c>
      <c r="X3399" s="8">
        <v>43537</v>
      </c>
      <c r="AB3399" t="s">
        <v>86</v>
      </c>
      <c r="AC3399" t="str">
        <f t="shared" si="78"/>
        <v>h-8SO-B12</v>
      </c>
      <c r="AD3399" s="8">
        <v>43619</v>
      </c>
      <c r="AE3399" s="84">
        <v>82</v>
      </c>
      <c r="AF3399" t="s">
        <v>132</v>
      </c>
      <c r="AG3399" t="s">
        <v>956</v>
      </c>
      <c r="AH3399" s="8">
        <v>43619</v>
      </c>
      <c r="AI3399">
        <v>32</v>
      </c>
      <c r="AJ3399">
        <v>1</v>
      </c>
      <c r="AK3399" s="53">
        <v>0.84027777777777779</v>
      </c>
      <c r="AL3399" s="8">
        <v>43621</v>
      </c>
      <c r="AM3399" s="53">
        <v>0.6875</v>
      </c>
      <c r="AV3399" s="8">
        <v>43621</v>
      </c>
      <c r="AW3399">
        <v>0</v>
      </c>
    </row>
    <row r="3400" spans="1:49" x14ac:dyDescent="0.25">
      <c r="A3400">
        <v>49</v>
      </c>
      <c r="C3400" t="s">
        <v>201</v>
      </c>
      <c r="G3400" s="1" t="s">
        <v>78</v>
      </c>
      <c r="I3400" s="1" t="s">
        <v>583</v>
      </c>
      <c r="J3400">
        <v>8</v>
      </c>
      <c r="K3400" t="s">
        <v>954</v>
      </c>
      <c r="W3400" s="1" t="s">
        <v>964</v>
      </c>
      <c r="X3400" s="8">
        <v>43537</v>
      </c>
      <c r="AB3400" t="s">
        <v>86</v>
      </c>
      <c r="AC3400" t="str">
        <f t="shared" si="78"/>
        <v>h-8SO-C9</v>
      </c>
      <c r="AD3400" s="8">
        <v>43610</v>
      </c>
      <c r="AE3400" s="84">
        <v>73</v>
      </c>
      <c r="AF3400" t="s">
        <v>176</v>
      </c>
      <c r="AG3400" t="s">
        <v>956</v>
      </c>
      <c r="AH3400" s="8">
        <v>43610</v>
      </c>
      <c r="AI3400">
        <v>4</v>
      </c>
      <c r="AJ3400">
        <v>2</v>
      </c>
      <c r="AK3400" s="53">
        <v>0.57986111111111105</v>
      </c>
      <c r="AL3400" s="8">
        <v>43619</v>
      </c>
      <c r="AM3400" s="53">
        <v>0.84027777777777779</v>
      </c>
      <c r="AO3400">
        <v>4</v>
      </c>
      <c r="AP3400">
        <v>1</v>
      </c>
      <c r="AQ3400" s="8">
        <v>43619</v>
      </c>
      <c r="AR3400" s="53">
        <v>0.84027777777777779</v>
      </c>
      <c r="AS3400" s="8">
        <v>43633</v>
      </c>
      <c r="AT3400" s="53">
        <v>0.84722222222222221</v>
      </c>
      <c r="AV3400" s="8">
        <v>43633</v>
      </c>
      <c r="AW3400">
        <v>0</v>
      </c>
    </row>
    <row r="3401" spans="1:49" x14ac:dyDescent="0.25">
      <c r="A3401">
        <v>50</v>
      </c>
      <c r="C3401" t="s">
        <v>201</v>
      </c>
      <c r="G3401" s="1" t="s">
        <v>78</v>
      </c>
      <c r="I3401" s="1" t="s">
        <v>583</v>
      </c>
      <c r="J3401">
        <v>8</v>
      </c>
      <c r="K3401" t="s">
        <v>954</v>
      </c>
      <c r="W3401" s="1" t="s">
        <v>964</v>
      </c>
      <c r="X3401" s="8">
        <v>43537</v>
      </c>
      <c r="AB3401" t="s">
        <v>86</v>
      </c>
      <c r="AC3401" t="str">
        <f t="shared" si="78"/>
        <v>h-8SO-H5</v>
      </c>
      <c r="AD3401" s="8">
        <v>43605</v>
      </c>
      <c r="AE3401" s="84">
        <f>AD3401-X3401</f>
        <v>68</v>
      </c>
      <c r="AF3401" t="s">
        <v>145</v>
      </c>
      <c r="AG3401" t="s">
        <v>956</v>
      </c>
      <c r="AH3401" s="8">
        <v>43605</v>
      </c>
      <c r="AI3401">
        <v>26</v>
      </c>
      <c r="AJ3401">
        <v>1</v>
      </c>
      <c r="AK3401" s="53">
        <v>0.97222222222222221</v>
      </c>
      <c r="AL3401" s="8">
        <v>43614</v>
      </c>
      <c r="AM3401" s="53">
        <v>0.83333333333333337</v>
      </c>
      <c r="AO3401">
        <v>4</v>
      </c>
      <c r="AP3401">
        <v>9</v>
      </c>
      <c r="AQ3401" s="8">
        <v>43614</v>
      </c>
      <c r="AR3401" s="53">
        <v>0.83333333333333337</v>
      </c>
      <c r="AS3401" s="8">
        <v>43633</v>
      </c>
      <c r="AT3401" s="53">
        <v>0.84722222222222221</v>
      </c>
      <c r="AV3401" s="8">
        <v>43633</v>
      </c>
      <c r="AW3401">
        <v>0</v>
      </c>
    </row>
    <row r="3402" spans="1:49" x14ac:dyDescent="0.25">
      <c r="A3402">
        <v>51</v>
      </c>
      <c r="C3402" t="s">
        <v>201</v>
      </c>
      <c r="G3402" s="1" t="s">
        <v>78</v>
      </c>
      <c r="I3402" s="1" t="s">
        <v>583</v>
      </c>
      <c r="J3402">
        <v>8</v>
      </c>
      <c r="K3402" t="s">
        <v>954</v>
      </c>
      <c r="W3402" s="1" t="s">
        <v>964</v>
      </c>
      <c r="AB3402" t="s">
        <v>84</v>
      </c>
      <c r="AC3402" t="s">
        <v>1605</v>
      </c>
    </row>
    <row r="3403" spans="1:49" x14ac:dyDescent="0.25">
      <c r="A3403">
        <v>52</v>
      </c>
      <c r="C3403" t="s">
        <v>201</v>
      </c>
      <c r="G3403" s="1" t="s">
        <v>78</v>
      </c>
      <c r="I3403" s="1" t="s">
        <v>583</v>
      </c>
      <c r="J3403">
        <v>8</v>
      </c>
      <c r="K3403" t="s">
        <v>954</v>
      </c>
      <c r="W3403" s="1" t="s">
        <v>964</v>
      </c>
      <c r="AB3403" t="s">
        <v>84</v>
      </c>
      <c r="AC3403" t="s">
        <v>1606</v>
      </c>
    </row>
    <row r="3404" spans="1:49" x14ac:dyDescent="0.25">
      <c r="A3404">
        <v>53</v>
      </c>
      <c r="C3404" t="s">
        <v>201</v>
      </c>
      <c r="G3404" s="1" t="s">
        <v>78</v>
      </c>
      <c r="I3404" s="1" t="s">
        <v>583</v>
      </c>
      <c r="J3404">
        <v>8</v>
      </c>
      <c r="K3404" t="s">
        <v>954</v>
      </c>
      <c r="W3404" s="1" t="s">
        <v>964</v>
      </c>
      <c r="AB3404" t="s">
        <v>84</v>
      </c>
      <c r="AC3404" t="s">
        <v>1607</v>
      </c>
    </row>
    <row r="3405" spans="1:49" x14ac:dyDescent="0.25">
      <c r="A3405">
        <v>54</v>
      </c>
      <c r="C3405" t="s">
        <v>201</v>
      </c>
      <c r="G3405" s="1" t="s">
        <v>78</v>
      </c>
      <c r="I3405" s="1" t="s">
        <v>583</v>
      </c>
      <c r="J3405">
        <v>8</v>
      </c>
      <c r="K3405" t="s">
        <v>954</v>
      </c>
      <c r="W3405" s="1" t="s">
        <v>964</v>
      </c>
      <c r="AB3405" t="s">
        <v>84</v>
      </c>
      <c r="AC3405" t="s">
        <v>1608</v>
      </c>
    </row>
    <row r="3406" spans="1:49" x14ac:dyDescent="0.25">
      <c r="A3406">
        <v>55</v>
      </c>
      <c r="C3406" t="s">
        <v>201</v>
      </c>
      <c r="G3406" s="1" t="s">
        <v>78</v>
      </c>
      <c r="I3406" s="1" t="s">
        <v>583</v>
      </c>
      <c r="J3406">
        <v>8</v>
      </c>
      <c r="K3406" t="s">
        <v>954</v>
      </c>
      <c r="W3406" s="1" t="s">
        <v>964</v>
      </c>
      <c r="AB3406" t="s">
        <v>84</v>
      </c>
      <c r="AC3406" t="s">
        <v>1609</v>
      </c>
    </row>
    <row r="3407" spans="1:49" x14ac:dyDescent="0.25">
      <c r="A3407">
        <v>56</v>
      </c>
      <c r="C3407" t="s">
        <v>201</v>
      </c>
      <c r="G3407" s="1" t="s">
        <v>78</v>
      </c>
      <c r="I3407" s="1" t="s">
        <v>583</v>
      </c>
      <c r="J3407">
        <v>8</v>
      </c>
      <c r="K3407" t="s">
        <v>954</v>
      </c>
      <c r="W3407" s="1" t="s">
        <v>964</v>
      </c>
      <c r="AB3407" t="s">
        <v>84</v>
      </c>
      <c r="AC3407" t="s">
        <v>1610</v>
      </c>
    </row>
    <row r="3408" spans="1:49" x14ac:dyDescent="0.25">
      <c r="A3408">
        <v>57</v>
      </c>
      <c r="C3408" t="s">
        <v>201</v>
      </c>
      <c r="G3408" s="1" t="s">
        <v>78</v>
      </c>
      <c r="I3408" s="1" t="s">
        <v>583</v>
      </c>
      <c r="J3408">
        <v>8</v>
      </c>
      <c r="K3408" t="s">
        <v>954</v>
      </c>
      <c r="W3408" s="1" t="s">
        <v>964</v>
      </c>
      <c r="AB3408" t="s">
        <v>84</v>
      </c>
      <c r="AC3408" t="s">
        <v>1611</v>
      </c>
    </row>
    <row r="3409" spans="1:49" x14ac:dyDescent="0.25">
      <c r="A3409">
        <v>58</v>
      </c>
      <c r="C3409" t="s">
        <v>201</v>
      </c>
      <c r="G3409" s="1" t="s">
        <v>78</v>
      </c>
      <c r="I3409" s="1" t="s">
        <v>583</v>
      </c>
      <c r="J3409">
        <v>8</v>
      </c>
      <c r="K3409" t="s">
        <v>954</v>
      </c>
      <c r="W3409" s="1" t="s">
        <v>964</v>
      </c>
      <c r="AB3409" t="s">
        <v>84</v>
      </c>
      <c r="AC3409" t="s">
        <v>1612</v>
      </c>
    </row>
    <row r="3410" spans="1:49" x14ac:dyDescent="0.25">
      <c r="A3410">
        <v>59</v>
      </c>
      <c r="C3410" t="s">
        <v>201</v>
      </c>
      <c r="G3410" s="1" t="s">
        <v>78</v>
      </c>
      <c r="I3410" s="1" t="s">
        <v>583</v>
      </c>
      <c r="J3410">
        <v>8</v>
      </c>
      <c r="K3410" t="s">
        <v>954</v>
      </c>
      <c r="W3410" s="1" t="s">
        <v>964</v>
      </c>
      <c r="AB3410" t="s">
        <v>84</v>
      </c>
      <c r="AC3410" t="s">
        <v>1613</v>
      </c>
    </row>
    <row r="3411" spans="1:49" x14ac:dyDescent="0.25">
      <c r="A3411">
        <v>60</v>
      </c>
      <c r="C3411" t="s">
        <v>201</v>
      </c>
      <c r="G3411" s="1" t="s">
        <v>78</v>
      </c>
      <c r="I3411" s="1" t="s">
        <v>583</v>
      </c>
      <c r="J3411">
        <v>8</v>
      </c>
      <c r="K3411" t="s">
        <v>954</v>
      </c>
      <c r="W3411" s="1" t="s">
        <v>964</v>
      </c>
      <c r="AB3411" t="s">
        <v>84</v>
      </c>
      <c r="AC3411" t="s">
        <v>1614</v>
      </c>
    </row>
    <row r="3412" spans="1:49" x14ac:dyDescent="0.25">
      <c r="A3412">
        <v>1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84</v>
      </c>
      <c r="AC3412" t="s">
        <v>1616</v>
      </c>
    </row>
    <row r="3413" spans="1:49" x14ac:dyDescent="0.25">
      <c r="A3413">
        <v>2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84</v>
      </c>
      <c r="AC3413" t="s">
        <v>1617</v>
      </c>
    </row>
    <row r="3414" spans="1:49" x14ac:dyDescent="0.25">
      <c r="A3414">
        <v>3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84</v>
      </c>
      <c r="AC3414" t="s">
        <v>1618</v>
      </c>
    </row>
    <row r="3415" spans="1:49" x14ac:dyDescent="0.25">
      <c r="A3415">
        <v>4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84</v>
      </c>
      <c r="AC3415" t="s">
        <v>1619</v>
      </c>
    </row>
    <row r="3416" spans="1:49" x14ac:dyDescent="0.25">
      <c r="A3416">
        <v>5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84</v>
      </c>
      <c r="AC3416" t="s">
        <v>1620</v>
      </c>
    </row>
    <row r="3417" spans="1:49" x14ac:dyDescent="0.25">
      <c r="A3417">
        <v>6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84</v>
      </c>
      <c r="AC3417" t="s">
        <v>1621</v>
      </c>
    </row>
    <row r="3418" spans="1:49" x14ac:dyDescent="0.25">
      <c r="A3418">
        <v>7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84</v>
      </c>
      <c r="AC3418" t="s">
        <v>1622</v>
      </c>
    </row>
    <row r="3419" spans="1:49" x14ac:dyDescent="0.25">
      <c r="A3419">
        <v>8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84</v>
      </c>
      <c r="AC3419" t="s">
        <v>1623</v>
      </c>
    </row>
    <row r="3420" spans="1:49" x14ac:dyDescent="0.25">
      <c r="A3420">
        <v>9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84</v>
      </c>
      <c r="AC3420" t="s">
        <v>1624</v>
      </c>
    </row>
    <row r="3421" spans="1:49" x14ac:dyDescent="0.25">
      <c r="A3421">
        <v>10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84</v>
      </c>
      <c r="AC3421" t="s">
        <v>1625</v>
      </c>
    </row>
    <row r="3422" spans="1:49" x14ac:dyDescent="0.25">
      <c r="A3422">
        <v>11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85</v>
      </c>
      <c r="AC3422" t="str">
        <f t="shared" ref="AC3422:AC3453" si="79">"h-9"&amp;AB3422&amp;"-"&amp;AF3422</f>
        <v>h-9RT-F6</v>
      </c>
      <c r="AF3422" t="s">
        <v>291</v>
      </c>
    </row>
    <row r="3423" spans="1:49" x14ac:dyDescent="0.25">
      <c r="A3423">
        <v>12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X3423" s="8">
        <v>43538</v>
      </c>
      <c r="AB3423" t="s">
        <v>86</v>
      </c>
      <c r="AC3423" t="str">
        <f t="shared" si="79"/>
        <v>h-9SO-B9</v>
      </c>
      <c r="AD3423" s="8">
        <v>43597</v>
      </c>
      <c r="AE3423" s="84">
        <f>AD3423-X3423</f>
        <v>59</v>
      </c>
      <c r="AF3423" t="s">
        <v>125</v>
      </c>
      <c r="AG3423" t="s">
        <v>956</v>
      </c>
      <c r="AH3423" s="8">
        <v>43597</v>
      </c>
      <c r="AI3423">
        <v>13</v>
      </c>
      <c r="AJ3423">
        <v>1</v>
      </c>
      <c r="AK3423" s="53">
        <v>0.92361111111111116</v>
      </c>
      <c r="AL3423" s="8">
        <v>43605</v>
      </c>
      <c r="AM3423" s="53">
        <v>0.88541666666666663</v>
      </c>
      <c r="AN3423" t="s">
        <v>1893</v>
      </c>
      <c r="AO3423">
        <v>3</v>
      </c>
      <c r="AP3423">
        <v>8</v>
      </c>
      <c r="AQ3423" s="8">
        <v>43605</v>
      </c>
      <c r="AR3423" s="53">
        <v>0.88541666666666663</v>
      </c>
      <c r="AS3423" s="8">
        <v>43626</v>
      </c>
      <c r="AT3423" s="53">
        <v>0.83333333333333337</v>
      </c>
      <c r="AV3423" s="8">
        <v>43626</v>
      </c>
      <c r="AW3423">
        <v>0</v>
      </c>
    </row>
    <row r="3424" spans="1:49" x14ac:dyDescent="0.25">
      <c r="A3424">
        <v>13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X3424" s="8">
        <v>43538</v>
      </c>
      <c r="AB3424" t="s">
        <v>86</v>
      </c>
      <c r="AC3424" t="str">
        <f t="shared" si="79"/>
        <v>h-9SO-F12</v>
      </c>
      <c r="AD3424" s="8">
        <v>43605</v>
      </c>
      <c r="AE3424" s="84">
        <f>AD3424-X3424</f>
        <v>67</v>
      </c>
      <c r="AF3424" t="s">
        <v>121</v>
      </c>
      <c r="AG3424" t="s">
        <v>956</v>
      </c>
      <c r="AN3424" t="s">
        <v>1958</v>
      </c>
      <c r="AV3424" s="8">
        <v>43605</v>
      </c>
      <c r="AW3424">
        <v>0</v>
      </c>
    </row>
    <row r="3425" spans="1:49" x14ac:dyDescent="0.25">
      <c r="A3425">
        <v>14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85</v>
      </c>
      <c r="AC3425" t="str">
        <f t="shared" si="79"/>
        <v>h-9RT-H8</v>
      </c>
      <c r="AF3425" t="s">
        <v>152</v>
      </c>
    </row>
    <row r="3426" spans="1:49" x14ac:dyDescent="0.25">
      <c r="A3426">
        <v>15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9"/>
        <v>h-9RT-G5</v>
      </c>
      <c r="AF3426" t="s">
        <v>337</v>
      </c>
    </row>
    <row r="3427" spans="1:49" x14ac:dyDescent="0.25">
      <c r="A3427">
        <v>16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X3427" s="8">
        <v>43538</v>
      </c>
      <c r="AB3427" t="s">
        <v>86</v>
      </c>
      <c r="AC3427" t="str">
        <f t="shared" si="79"/>
        <v>h-9SO-G7</v>
      </c>
      <c r="AD3427" s="8">
        <v>43602</v>
      </c>
      <c r="AE3427" s="84">
        <v>64</v>
      </c>
      <c r="AF3427" t="s">
        <v>136</v>
      </c>
      <c r="AG3427" t="s">
        <v>956</v>
      </c>
      <c r="AH3427" s="8">
        <v>43602</v>
      </c>
      <c r="AI3427">
        <v>22</v>
      </c>
      <c r="AJ3427">
        <v>2</v>
      </c>
      <c r="AK3427" s="53">
        <v>0.80555555555555547</v>
      </c>
      <c r="AL3427" s="8">
        <v>43611</v>
      </c>
      <c r="AM3427" s="53">
        <v>0.84027777777777779</v>
      </c>
      <c r="AN3427" t="s">
        <v>1893</v>
      </c>
      <c r="AO3427">
        <v>5</v>
      </c>
      <c r="AP3427">
        <v>6</v>
      </c>
      <c r="AQ3427" s="8">
        <v>43611</v>
      </c>
      <c r="AR3427" s="53">
        <v>0.84027777777777779</v>
      </c>
    </row>
    <row r="3428" spans="1:49" x14ac:dyDescent="0.25">
      <c r="A3428">
        <v>17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9"/>
        <v>h-9RT-A10</v>
      </c>
      <c r="AF3428" t="s">
        <v>138</v>
      </c>
    </row>
    <row r="3429" spans="1:49" x14ac:dyDescent="0.25">
      <c r="A3429">
        <v>18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X3429" s="8">
        <v>43538</v>
      </c>
      <c r="AB3429" t="s">
        <v>86</v>
      </c>
      <c r="AC3429" t="str">
        <f t="shared" si="79"/>
        <v>h-9SO-B8</v>
      </c>
      <c r="AD3429" s="8">
        <v>43577</v>
      </c>
      <c r="AE3429" s="84">
        <f>AD3429-X3429</f>
        <v>39</v>
      </c>
      <c r="AF3429" t="s">
        <v>173</v>
      </c>
      <c r="AG3429" t="s">
        <v>956</v>
      </c>
      <c r="AH3429" s="8">
        <v>43577</v>
      </c>
      <c r="AI3429">
        <v>4</v>
      </c>
      <c r="AJ3429">
        <v>1</v>
      </c>
      <c r="AK3429" s="53">
        <v>0.90972222222222221</v>
      </c>
      <c r="AL3429" s="8">
        <v>43587</v>
      </c>
      <c r="AM3429" s="53">
        <v>0.84027777777777779</v>
      </c>
      <c r="AN3429" t="s">
        <v>1893</v>
      </c>
      <c r="AO3429">
        <v>3</v>
      </c>
      <c r="AP3429">
        <v>29</v>
      </c>
      <c r="AQ3429" s="8">
        <v>43587</v>
      </c>
      <c r="AR3429" s="53">
        <v>0.84027777777777779</v>
      </c>
      <c r="AS3429" s="8">
        <v>43614</v>
      </c>
      <c r="AT3429" s="53">
        <v>0.83333333333333337</v>
      </c>
      <c r="AU3429" t="s">
        <v>1765</v>
      </c>
      <c r="AV3429" s="8">
        <v>43614</v>
      </c>
      <c r="AW3429">
        <v>1</v>
      </c>
    </row>
    <row r="3430" spans="1:49" x14ac:dyDescent="0.25">
      <c r="A3430">
        <v>19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X3430" s="8">
        <v>43538</v>
      </c>
      <c r="AB3430" t="s">
        <v>86</v>
      </c>
      <c r="AC3430" t="str">
        <f t="shared" si="79"/>
        <v>h-9SO-H9</v>
      </c>
      <c r="AD3430" s="8">
        <v>43625</v>
      </c>
      <c r="AE3430" s="84">
        <v>87</v>
      </c>
      <c r="AF3430" t="s">
        <v>287</v>
      </c>
      <c r="AG3430" t="s">
        <v>956</v>
      </c>
      <c r="AH3430" s="8">
        <v>43625</v>
      </c>
      <c r="AI3430">
        <v>8</v>
      </c>
      <c r="AJ3430">
        <v>1</v>
      </c>
      <c r="AK3430" s="53">
        <v>0.55555555555555558</v>
      </c>
      <c r="AL3430" s="8">
        <v>43633</v>
      </c>
      <c r="AM3430" s="53">
        <v>0.84722222222222221</v>
      </c>
      <c r="AN3430" t="s">
        <v>1893</v>
      </c>
      <c r="AO3430">
        <v>7</v>
      </c>
      <c r="AP3430">
        <v>17</v>
      </c>
      <c r="AQ3430" s="8">
        <v>43633</v>
      </c>
      <c r="AR3430" s="53">
        <v>0.84722222222222221</v>
      </c>
    </row>
    <row r="3431" spans="1:49" x14ac:dyDescent="0.25">
      <c r="A3431">
        <v>20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85</v>
      </c>
      <c r="AC3431" t="str">
        <f t="shared" si="79"/>
        <v>h-9RT-C3</v>
      </c>
      <c r="AF3431" t="s">
        <v>301</v>
      </c>
    </row>
    <row r="3432" spans="1:49" x14ac:dyDescent="0.25">
      <c r="A3432">
        <v>21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85</v>
      </c>
      <c r="AC3432" t="str">
        <f t="shared" si="79"/>
        <v>h-9RT-A6</v>
      </c>
      <c r="AF3432" t="s">
        <v>244</v>
      </c>
    </row>
    <row r="3433" spans="1:49" x14ac:dyDescent="0.25">
      <c r="A3433">
        <v>22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X3433" s="8">
        <v>43538</v>
      </c>
      <c r="AB3433" t="s">
        <v>86</v>
      </c>
      <c r="AC3433" t="str">
        <f t="shared" si="79"/>
        <v>h-9SO-D12</v>
      </c>
      <c r="AD3433" s="8">
        <v>43613</v>
      </c>
      <c r="AE3433" s="84">
        <f>AD3433-X3433</f>
        <v>75</v>
      </c>
      <c r="AF3433" t="s">
        <v>162</v>
      </c>
      <c r="AG3433" t="s">
        <v>956</v>
      </c>
      <c r="AN3433" t="s">
        <v>1980</v>
      </c>
    </row>
    <row r="3434" spans="1:49" x14ac:dyDescent="0.25">
      <c r="A3434">
        <v>23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X3434" s="8">
        <v>43538</v>
      </c>
      <c r="AB3434" t="s">
        <v>86</v>
      </c>
      <c r="AC3434" t="str">
        <f t="shared" si="79"/>
        <v>h-9SO-A5</v>
      </c>
      <c r="AD3434" s="8">
        <v>43619</v>
      </c>
      <c r="AE3434" s="84">
        <v>81</v>
      </c>
      <c r="AF3434" t="s">
        <v>246</v>
      </c>
      <c r="AG3434" t="s">
        <v>956</v>
      </c>
      <c r="AH3434" s="8">
        <v>43619</v>
      </c>
      <c r="AI3434">
        <v>8</v>
      </c>
      <c r="AJ3434">
        <v>2</v>
      </c>
      <c r="AK3434" s="53">
        <v>0.84027777777777779</v>
      </c>
      <c r="AL3434" s="8">
        <v>43621</v>
      </c>
      <c r="AM3434" s="53">
        <v>0.6875</v>
      </c>
      <c r="AN3434" t="s">
        <v>1893</v>
      </c>
      <c r="AV3434" s="8">
        <v>43621</v>
      </c>
      <c r="AW3434">
        <v>0</v>
      </c>
    </row>
    <row r="3435" spans="1:49" x14ac:dyDescent="0.25">
      <c r="A3435">
        <v>24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X3435" s="8">
        <v>43538</v>
      </c>
      <c r="AB3435" t="s">
        <v>86</v>
      </c>
      <c r="AC3435" t="str">
        <f t="shared" si="79"/>
        <v>h-9SO-E12</v>
      </c>
      <c r="AD3435" s="8">
        <v>43592</v>
      </c>
      <c r="AE3435" s="84">
        <f>AD3435-X3435</f>
        <v>54</v>
      </c>
      <c r="AF3435" t="s">
        <v>175</v>
      </c>
      <c r="AG3435" t="s">
        <v>956</v>
      </c>
      <c r="AH3435" s="8">
        <v>43592</v>
      </c>
      <c r="AI3435">
        <v>13</v>
      </c>
      <c r="AJ3435">
        <v>2</v>
      </c>
      <c r="AK3435" s="53">
        <v>0.8125</v>
      </c>
      <c r="AL3435" s="8">
        <v>43601</v>
      </c>
      <c r="AM3435" s="53">
        <v>0.83333333333333337</v>
      </c>
      <c r="AO3435">
        <v>3</v>
      </c>
      <c r="AP3435">
        <v>24</v>
      </c>
      <c r="AQ3435" s="8">
        <v>43601</v>
      </c>
      <c r="AR3435" s="53">
        <v>0.83333333333333337</v>
      </c>
    </row>
    <row r="3436" spans="1:49" x14ac:dyDescent="0.25">
      <c r="A3436">
        <v>25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9"/>
        <v>h-9RT-E7</v>
      </c>
      <c r="AF3436" t="s">
        <v>131</v>
      </c>
    </row>
    <row r="3437" spans="1:49" x14ac:dyDescent="0.25">
      <c r="A3437">
        <v>26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9"/>
        <v>h-9RT-D10</v>
      </c>
      <c r="AF3437" t="s">
        <v>371</v>
      </c>
    </row>
    <row r="3438" spans="1:49" x14ac:dyDescent="0.25">
      <c r="A3438">
        <v>27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X3438" s="8">
        <v>43538</v>
      </c>
      <c r="AB3438" t="s">
        <v>86</v>
      </c>
      <c r="AC3438" t="str">
        <f t="shared" si="79"/>
        <v>h-9SO-C6</v>
      </c>
      <c r="AD3438" s="8">
        <v>43600</v>
      </c>
      <c r="AE3438" s="84">
        <v>62</v>
      </c>
      <c r="AF3438" t="s">
        <v>168</v>
      </c>
      <c r="AG3438" t="s">
        <v>956</v>
      </c>
      <c r="AH3438" s="8">
        <v>43600</v>
      </c>
      <c r="AI3438">
        <v>7</v>
      </c>
      <c r="AJ3438">
        <v>2</v>
      </c>
      <c r="AK3438" s="53">
        <v>0.82500000000000007</v>
      </c>
      <c r="AL3438" s="8">
        <v>43609</v>
      </c>
      <c r="AM3438" s="53">
        <v>0.86111111111111116</v>
      </c>
      <c r="AN3438" t="s">
        <v>1893</v>
      </c>
      <c r="AO3438">
        <v>4</v>
      </c>
      <c r="AP3438">
        <v>32</v>
      </c>
      <c r="AQ3438" s="8">
        <v>43609</v>
      </c>
      <c r="AR3438" s="53">
        <v>0.86111111111111116</v>
      </c>
    </row>
    <row r="3439" spans="1:49" x14ac:dyDescent="0.25">
      <c r="A3439">
        <v>28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9"/>
        <v>h-9RT-D7</v>
      </c>
      <c r="AF3439" t="s">
        <v>285</v>
      </c>
    </row>
    <row r="3440" spans="1:49" x14ac:dyDescent="0.25">
      <c r="A3440">
        <v>29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X3440" s="8">
        <v>43538</v>
      </c>
      <c r="AB3440" t="s">
        <v>86</v>
      </c>
      <c r="AC3440" t="str">
        <f t="shared" si="79"/>
        <v>h-9SO-B3</v>
      </c>
      <c r="AD3440" s="8">
        <v>43594</v>
      </c>
      <c r="AE3440" s="84">
        <f>AD3440-X3440</f>
        <v>56</v>
      </c>
      <c r="AF3440" t="s">
        <v>242</v>
      </c>
      <c r="AG3440" t="s">
        <v>956</v>
      </c>
      <c r="AH3440" s="8">
        <v>43594</v>
      </c>
      <c r="AI3440">
        <v>1</v>
      </c>
      <c r="AJ3440">
        <v>2</v>
      </c>
      <c r="AK3440" s="53">
        <v>0.6875</v>
      </c>
      <c r="AL3440" s="8">
        <v>43605</v>
      </c>
      <c r="AM3440" s="53">
        <v>0.88541666666666663</v>
      </c>
      <c r="AN3440" t="s">
        <v>1893</v>
      </c>
      <c r="AO3440">
        <v>3</v>
      </c>
      <c r="AP3440">
        <v>31</v>
      </c>
      <c r="AQ3440" s="8">
        <v>43605</v>
      </c>
      <c r="AR3440" s="53">
        <v>0.88541666666666663</v>
      </c>
    </row>
    <row r="3441" spans="1:49" x14ac:dyDescent="0.25">
      <c r="A3441">
        <v>30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X3441" s="8">
        <v>43538</v>
      </c>
      <c r="AB3441" t="s">
        <v>86</v>
      </c>
      <c r="AC3441" t="str">
        <f t="shared" si="79"/>
        <v>h-9SO-B5</v>
      </c>
      <c r="AD3441" s="8">
        <v>43597</v>
      </c>
      <c r="AE3441" s="84">
        <v>59</v>
      </c>
      <c r="AF3441" t="s">
        <v>163</v>
      </c>
      <c r="AG3441" t="s">
        <v>956</v>
      </c>
      <c r="AH3441" s="8">
        <v>43597</v>
      </c>
      <c r="AI3441">
        <v>15</v>
      </c>
      <c r="AJ3441">
        <v>1</v>
      </c>
      <c r="AK3441" s="53">
        <v>0.92361111111111116</v>
      </c>
      <c r="AL3441" s="8">
        <v>43598</v>
      </c>
      <c r="AM3441" s="53">
        <v>0.68055555555555547</v>
      </c>
      <c r="AN3441" t="s">
        <v>1953</v>
      </c>
      <c r="AV3441" s="8">
        <v>43598</v>
      </c>
      <c r="AW3441">
        <v>1</v>
      </c>
    </row>
    <row r="3442" spans="1:49" x14ac:dyDescent="0.25">
      <c r="A3442">
        <v>31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X3442" s="8">
        <v>43538</v>
      </c>
      <c r="AB3442" t="s">
        <v>86</v>
      </c>
      <c r="AC3442" t="str">
        <f t="shared" si="79"/>
        <v>h-9SO-D9</v>
      </c>
      <c r="AD3442" s="8">
        <v>43600</v>
      </c>
      <c r="AE3442" s="84">
        <v>62</v>
      </c>
      <c r="AF3442" t="s">
        <v>151</v>
      </c>
      <c r="AG3442" t="s">
        <v>956</v>
      </c>
      <c r="AH3442" s="8">
        <v>43600</v>
      </c>
      <c r="AI3442">
        <v>2</v>
      </c>
      <c r="AJ3442">
        <v>2</v>
      </c>
      <c r="AK3442" s="53">
        <v>0.82500000000000007</v>
      </c>
      <c r="AL3442" s="8">
        <v>43605</v>
      </c>
      <c r="AM3442" s="53">
        <v>0.82291666666666663</v>
      </c>
      <c r="AN3442" t="s">
        <v>1960</v>
      </c>
      <c r="AV3442" s="8">
        <v>43605</v>
      </c>
      <c r="AW3442">
        <v>1</v>
      </c>
    </row>
    <row r="3443" spans="1:49" x14ac:dyDescent="0.25">
      <c r="A3443">
        <v>32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X3443" s="8">
        <v>43538</v>
      </c>
      <c r="AB3443" t="s">
        <v>86</v>
      </c>
      <c r="AC3443" t="str">
        <f t="shared" si="79"/>
        <v>h-9SO-F5</v>
      </c>
      <c r="AD3443" s="8">
        <v>43594</v>
      </c>
      <c r="AE3443" s="84">
        <v>56</v>
      </c>
      <c r="AF3443" t="s">
        <v>250</v>
      </c>
      <c r="AG3443" t="s">
        <v>956</v>
      </c>
      <c r="AH3443" s="8">
        <v>43594</v>
      </c>
      <c r="AI3443">
        <v>31</v>
      </c>
      <c r="AJ3443">
        <v>2</v>
      </c>
      <c r="AK3443" s="53">
        <v>0.6875</v>
      </c>
      <c r="AL3443" s="8">
        <v>43605</v>
      </c>
      <c r="AM3443" s="53">
        <v>0.88541666666666663</v>
      </c>
      <c r="AN3443" t="s">
        <v>1893</v>
      </c>
      <c r="AO3443">
        <v>3</v>
      </c>
      <c r="AP3443">
        <v>26</v>
      </c>
      <c r="AQ3443" s="8">
        <v>43605</v>
      </c>
      <c r="AR3443" s="53">
        <v>0.88541666666666663</v>
      </c>
      <c r="AS3443" s="8">
        <v>43630</v>
      </c>
      <c r="AT3443" s="53">
        <v>0.94791666666666663</v>
      </c>
      <c r="AV3443" s="8">
        <v>43630</v>
      </c>
      <c r="AW3443">
        <v>0</v>
      </c>
    </row>
    <row r="3444" spans="1:49" x14ac:dyDescent="0.25">
      <c r="A3444">
        <v>33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X3444" s="8">
        <v>43538</v>
      </c>
      <c r="AB3444" t="s">
        <v>86</v>
      </c>
      <c r="AC3444" t="str">
        <f t="shared" si="79"/>
        <v>h-9SO-H10</v>
      </c>
      <c r="AD3444" s="8">
        <v>43635</v>
      </c>
      <c r="AE3444" s="84">
        <f>AD3444-X3444</f>
        <v>97</v>
      </c>
      <c r="AF3444" t="s">
        <v>174</v>
      </c>
      <c r="AG3444" t="s">
        <v>593</v>
      </c>
      <c r="AN3444" t="s">
        <v>1893</v>
      </c>
    </row>
    <row r="3445" spans="1:49" x14ac:dyDescent="0.25">
      <c r="A3445">
        <v>34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9"/>
        <v>h-9RT-E10</v>
      </c>
      <c r="AF3445" t="s">
        <v>248</v>
      </c>
    </row>
    <row r="3446" spans="1:49" x14ac:dyDescent="0.25">
      <c r="A3446">
        <v>35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X3446" s="8">
        <v>43538</v>
      </c>
      <c r="AB3446" t="s">
        <v>86</v>
      </c>
      <c r="AC3446" t="str">
        <f t="shared" si="79"/>
        <v>h-9SO-A4</v>
      </c>
      <c r="AD3446" s="8">
        <v>43609</v>
      </c>
      <c r="AE3446" s="83" t="s">
        <v>209</v>
      </c>
      <c r="AF3446" t="s">
        <v>252</v>
      </c>
      <c r="AG3446" t="s">
        <v>956</v>
      </c>
      <c r="AH3446" s="8">
        <v>43609</v>
      </c>
      <c r="AI3446">
        <v>29</v>
      </c>
      <c r="AJ3446">
        <v>1</v>
      </c>
      <c r="AK3446" s="53">
        <v>0.86111111111111116</v>
      </c>
      <c r="AL3446" s="8">
        <v>43619</v>
      </c>
      <c r="AM3446" s="53">
        <v>0.84027777777777779</v>
      </c>
      <c r="AN3446" t="s">
        <v>1966</v>
      </c>
      <c r="AO3446">
        <v>5</v>
      </c>
      <c r="AP3446">
        <v>4</v>
      </c>
      <c r="AQ3446" s="8">
        <v>43619</v>
      </c>
      <c r="AR3446" s="53">
        <v>0.84027777777777779</v>
      </c>
      <c r="AT3446" s="53"/>
    </row>
    <row r="3447" spans="1:49" x14ac:dyDescent="0.25">
      <c r="A3447">
        <v>36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9"/>
        <v>h-9SO-A7</v>
      </c>
      <c r="AF3447" t="s">
        <v>164</v>
      </c>
    </row>
    <row r="3448" spans="1:49" x14ac:dyDescent="0.25">
      <c r="A3448">
        <v>37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9"/>
        <v>h-9SO-G1</v>
      </c>
      <c r="AF3448" t="s">
        <v>290</v>
      </c>
    </row>
    <row r="3449" spans="1:49" x14ac:dyDescent="0.25">
      <c r="A3449">
        <v>38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9"/>
        <v>h-9SO-B1</v>
      </c>
      <c r="AF3449" t="s">
        <v>169</v>
      </c>
    </row>
    <row r="3450" spans="1:49" x14ac:dyDescent="0.25">
      <c r="A3450">
        <v>39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h-9SO-B12</v>
      </c>
      <c r="AF3450" t="s">
        <v>132</v>
      </c>
    </row>
    <row r="3451" spans="1:49" x14ac:dyDescent="0.25">
      <c r="A3451">
        <v>40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X3451" s="8">
        <v>43538</v>
      </c>
      <c r="AB3451" t="s">
        <v>86</v>
      </c>
      <c r="AC3451" t="str">
        <f t="shared" si="79"/>
        <v>h-9SO-E2</v>
      </c>
      <c r="AD3451" s="8">
        <v>43601</v>
      </c>
      <c r="AE3451" s="84">
        <v>63</v>
      </c>
      <c r="AF3451" t="s">
        <v>178</v>
      </c>
      <c r="AG3451" t="s">
        <v>956</v>
      </c>
      <c r="AH3451" s="8">
        <v>43601</v>
      </c>
      <c r="AI3451">
        <v>5</v>
      </c>
      <c r="AJ3451">
        <v>2</v>
      </c>
      <c r="AK3451" s="53">
        <v>0.87847222222222221</v>
      </c>
      <c r="AL3451" s="8">
        <v>43609</v>
      </c>
      <c r="AM3451" s="53">
        <v>0.86111111111111116</v>
      </c>
      <c r="AO3451">
        <v>4</v>
      </c>
      <c r="AP3451">
        <v>30</v>
      </c>
      <c r="AQ3451" s="8">
        <v>43609</v>
      </c>
      <c r="AR3451" s="53">
        <v>0.86111111111111116</v>
      </c>
    </row>
    <row r="3452" spans="1:49" x14ac:dyDescent="0.25">
      <c r="A3452">
        <v>41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h-9SO-G2</v>
      </c>
      <c r="AF3452" t="s">
        <v>127</v>
      </c>
    </row>
    <row r="3453" spans="1:49" x14ac:dyDescent="0.25">
      <c r="A3453">
        <v>42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h-9SO-B4</v>
      </c>
      <c r="AF3453" t="s">
        <v>124</v>
      </c>
    </row>
    <row r="3454" spans="1:49" x14ac:dyDescent="0.25">
      <c r="A3454">
        <v>43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ref="AC3454:AC3485" si="80">"h-9"&amp;AB3454&amp;"-"&amp;AF3454</f>
        <v>h-9SO-A11</v>
      </c>
      <c r="AF3454" t="s">
        <v>237</v>
      </c>
    </row>
    <row r="3455" spans="1:49" x14ac:dyDescent="0.25">
      <c r="A3455">
        <v>44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80"/>
        <v>h-9SO-H1</v>
      </c>
      <c r="AF3455" t="s">
        <v>239</v>
      </c>
    </row>
    <row r="3456" spans="1:49" x14ac:dyDescent="0.25">
      <c r="A3456">
        <v>45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80"/>
        <v>h-9SO-C1</v>
      </c>
      <c r="AF3456" t="s">
        <v>146</v>
      </c>
    </row>
    <row r="3457" spans="1:49" x14ac:dyDescent="0.25">
      <c r="A3457">
        <v>46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80"/>
        <v>h-9SO-H12</v>
      </c>
      <c r="AF3457" t="s">
        <v>153</v>
      </c>
    </row>
    <row r="3458" spans="1:49" x14ac:dyDescent="0.25">
      <c r="A3458">
        <v>47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80"/>
        <v>h-9SO-F8</v>
      </c>
      <c r="AF3458" t="s">
        <v>134</v>
      </c>
    </row>
    <row r="3459" spans="1:49" x14ac:dyDescent="0.25">
      <c r="A3459">
        <v>48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80"/>
        <v>h-9SO-D8</v>
      </c>
      <c r="AF3459" t="s">
        <v>170</v>
      </c>
    </row>
    <row r="3460" spans="1:49" x14ac:dyDescent="0.25">
      <c r="A3460">
        <v>49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85</v>
      </c>
      <c r="AC3460" t="str">
        <f t="shared" si="80"/>
        <v>h-9RT-E9</v>
      </c>
      <c r="AD3460" s="8">
        <v>43405</v>
      </c>
      <c r="AE3460" s="83">
        <f>AD3460-I3462</f>
        <v>33</v>
      </c>
      <c r="AF3460" t="s">
        <v>167</v>
      </c>
      <c r="AG3460" t="s">
        <v>956</v>
      </c>
      <c r="AN3460" t="s">
        <v>1765</v>
      </c>
      <c r="AV3460" s="8">
        <v>43405</v>
      </c>
      <c r="AW3460">
        <v>1</v>
      </c>
    </row>
    <row r="3461" spans="1:49" x14ac:dyDescent="0.25">
      <c r="A3461">
        <v>50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86</v>
      </c>
      <c r="AC3461" t="str">
        <f t="shared" si="80"/>
        <v>h-9SO-G3</v>
      </c>
      <c r="AF3461" t="s">
        <v>139</v>
      </c>
    </row>
    <row r="3462" spans="1:49" x14ac:dyDescent="0.25">
      <c r="A3462">
        <v>51</v>
      </c>
      <c r="C3462" t="s">
        <v>201</v>
      </c>
      <c r="G3462" s="1" t="s">
        <v>78</v>
      </c>
      <c r="I3462" s="1" t="s">
        <v>584</v>
      </c>
      <c r="J3462">
        <v>9</v>
      </c>
      <c r="K3462" t="s">
        <v>954</v>
      </c>
      <c r="W3462" s="1" t="s">
        <v>1149</v>
      </c>
      <c r="AB3462" t="s">
        <v>85</v>
      </c>
      <c r="AC3462" t="str">
        <f t="shared" si="80"/>
        <v>h-9RT-C9</v>
      </c>
      <c r="AD3462" s="8">
        <v>43443</v>
      </c>
      <c r="AE3462" s="84">
        <v>71</v>
      </c>
      <c r="AF3462" t="s">
        <v>176</v>
      </c>
      <c r="AG3462" t="s">
        <v>956</v>
      </c>
      <c r="AH3462" s="8">
        <v>43443</v>
      </c>
      <c r="AI3462">
        <v>32</v>
      </c>
      <c r="AJ3462">
        <v>2</v>
      </c>
      <c r="AK3462" s="53">
        <v>0.57500000000000007</v>
      </c>
      <c r="AL3462" s="8">
        <v>43454</v>
      </c>
      <c r="AM3462" s="53">
        <v>0.83333333333333337</v>
      </c>
      <c r="AN3462" t="s">
        <v>1643</v>
      </c>
      <c r="AO3462">
        <v>5</v>
      </c>
      <c r="AP3462">
        <v>7</v>
      </c>
      <c r="AQ3462" s="8">
        <v>43454</v>
      </c>
      <c r="AR3462" s="53">
        <v>0.83333333333333337</v>
      </c>
      <c r="AS3462" s="8">
        <v>43544</v>
      </c>
      <c r="AT3462" s="53">
        <v>0.87708333333333333</v>
      </c>
      <c r="AU3462" t="s">
        <v>1839</v>
      </c>
      <c r="AV3462" s="8">
        <v>43544</v>
      </c>
      <c r="AW3462">
        <v>0</v>
      </c>
    </row>
    <row r="3463" spans="1:49" x14ac:dyDescent="0.25">
      <c r="A3463">
        <v>52</v>
      </c>
      <c r="C3463" t="s">
        <v>201</v>
      </c>
      <c r="G3463" s="1" t="s">
        <v>78</v>
      </c>
      <c r="I3463" s="1" t="s">
        <v>584</v>
      </c>
      <c r="J3463">
        <v>9</v>
      </c>
      <c r="K3463" t="s">
        <v>954</v>
      </c>
      <c r="W3463" s="1" t="s">
        <v>1149</v>
      </c>
      <c r="AB3463" t="s">
        <v>85</v>
      </c>
      <c r="AC3463" t="str">
        <f t="shared" si="80"/>
        <v>h-9RT-H11</v>
      </c>
      <c r="AD3463" s="8">
        <v>43405</v>
      </c>
      <c r="AE3463" s="84">
        <v>33</v>
      </c>
      <c r="AF3463" t="s">
        <v>141</v>
      </c>
      <c r="AG3463" t="s">
        <v>956</v>
      </c>
      <c r="AN3463" t="s">
        <v>1765</v>
      </c>
      <c r="AV3463" s="8">
        <v>43405</v>
      </c>
      <c r="AW3463">
        <v>1</v>
      </c>
    </row>
    <row r="3464" spans="1:49" x14ac:dyDescent="0.25">
      <c r="A3464">
        <v>53</v>
      </c>
      <c r="C3464" t="s">
        <v>201</v>
      </c>
      <c r="G3464" s="1" t="s">
        <v>78</v>
      </c>
      <c r="I3464" s="1" t="s">
        <v>584</v>
      </c>
      <c r="J3464">
        <v>9</v>
      </c>
      <c r="K3464" t="s">
        <v>954</v>
      </c>
      <c r="W3464" s="1" t="s">
        <v>1149</v>
      </c>
      <c r="AB3464" t="s">
        <v>86</v>
      </c>
      <c r="AC3464" t="str">
        <f t="shared" si="80"/>
        <v>h-9SO-G4</v>
      </c>
      <c r="AF3464" t="s">
        <v>243</v>
      </c>
    </row>
    <row r="3465" spans="1:49" x14ac:dyDescent="0.25">
      <c r="A3465">
        <v>54</v>
      </c>
      <c r="C3465" t="s">
        <v>201</v>
      </c>
      <c r="G3465" s="1" t="s">
        <v>78</v>
      </c>
      <c r="I3465" s="1" t="s">
        <v>584</v>
      </c>
      <c r="J3465">
        <v>9</v>
      </c>
      <c r="K3465" t="s">
        <v>954</v>
      </c>
      <c r="W3465" s="1" t="s">
        <v>1149</v>
      </c>
      <c r="AB3465" t="s">
        <v>86</v>
      </c>
      <c r="AC3465" t="str">
        <f t="shared" si="80"/>
        <v>h-9SO-E8</v>
      </c>
      <c r="AF3465" t="s">
        <v>292</v>
      </c>
    </row>
    <row r="3466" spans="1:49" x14ac:dyDescent="0.25">
      <c r="A3466">
        <v>55</v>
      </c>
      <c r="C3466" t="s">
        <v>201</v>
      </c>
      <c r="G3466" s="1" t="s">
        <v>78</v>
      </c>
      <c r="I3466" s="1" t="s">
        <v>584</v>
      </c>
      <c r="J3466">
        <v>9</v>
      </c>
      <c r="K3466" t="s">
        <v>954</v>
      </c>
      <c r="W3466" s="1" t="s">
        <v>1149</v>
      </c>
      <c r="AB3466" t="s">
        <v>86</v>
      </c>
      <c r="AC3466" t="str">
        <f t="shared" si="80"/>
        <v>h-9SO-F4</v>
      </c>
      <c r="AF3466" t="s">
        <v>150</v>
      </c>
    </row>
    <row r="3467" spans="1:49" x14ac:dyDescent="0.25">
      <c r="A3467">
        <v>56</v>
      </c>
      <c r="C3467" t="s">
        <v>201</v>
      </c>
      <c r="G3467" s="1" t="s">
        <v>78</v>
      </c>
      <c r="I3467" s="1" t="s">
        <v>584</v>
      </c>
      <c r="J3467">
        <v>9</v>
      </c>
      <c r="K3467" t="s">
        <v>954</v>
      </c>
      <c r="W3467" s="1" t="s">
        <v>1149</v>
      </c>
      <c r="AB3467" t="s">
        <v>86</v>
      </c>
      <c r="AC3467" t="str">
        <f t="shared" si="80"/>
        <v>h-9SO-C4</v>
      </c>
      <c r="AF3467" t="s">
        <v>161</v>
      </c>
    </row>
    <row r="3468" spans="1:49" x14ac:dyDescent="0.25">
      <c r="A3468">
        <v>57</v>
      </c>
      <c r="C3468" t="s">
        <v>201</v>
      </c>
      <c r="G3468" s="1" t="s">
        <v>78</v>
      </c>
      <c r="I3468" s="1" t="s">
        <v>584</v>
      </c>
      <c r="J3468">
        <v>9</v>
      </c>
      <c r="K3468" t="s">
        <v>954</v>
      </c>
      <c r="W3468" s="1" t="s">
        <v>1149</v>
      </c>
      <c r="AB3468" t="s">
        <v>86</v>
      </c>
      <c r="AC3468" t="str">
        <f t="shared" si="80"/>
        <v>h-9SO-D11</v>
      </c>
      <c r="AF3468" t="s">
        <v>128</v>
      </c>
    </row>
    <row r="3469" spans="1:49" x14ac:dyDescent="0.25">
      <c r="A3469">
        <v>58</v>
      </c>
      <c r="C3469" t="s">
        <v>201</v>
      </c>
      <c r="G3469" s="1" t="s">
        <v>78</v>
      </c>
      <c r="I3469" s="1" t="s">
        <v>584</v>
      </c>
      <c r="J3469">
        <v>9</v>
      </c>
      <c r="K3469" t="s">
        <v>954</v>
      </c>
      <c r="W3469" s="1" t="s">
        <v>1149</v>
      </c>
      <c r="AB3469" t="s">
        <v>86</v>
      </c>
      <c r="AC3469" t="str">
        <f t="shared" si="80"/>
        <v>h-9SO-F2</v>
      </c>
      <c r="AF3469" t="s">
        <v>370</v>
      </c>
    </row>
    <row r="3470" spans="1:49" x14ac:dyDescent="0.25">
      <c r="A3470">
        <v>59</v>
      </c>
      <c r="C3470" t="s">
        <v>201</v>
      </c>
      <c r="G3470" s="1" t="s">
        <v>78</v>
      </c>
      <c r="I3470" s="1" t="s">
        <v>584</v>
      </c>
      <c r="J3470">
        <v>9</v>
      </c>
      <c r="K3470" t="s">
        <v>954</v>
      </c>
      <c r="W3470" s="1" t="s">
        <v>1149</v>
      </c>
      <c r="AB3470" t="s">
        <v>86</v>
      </c>
      <c r="AC3470" t="str">
        <f t="shared" si="80"/>
        <v>h-9SO-H3</v>
      </c>
      <c r="AF3470" t="s">
        <v>165</v>
      </c>
    </row>
    <row r="3471" spans="1:49" x14ac:dyDescent="0.25">
      <c r="A3471">
        <v>60</v>
      </c>
      <c r="C3471" t="s">
        <v>201</v>
      </c>
      <c r="G3471" s="1" t="s">
        <v>78</v>
      </c>
      <c r="I3471" s="1" t="s">
        <v>584</v>
      </c>
      <c r="J3471">
        <v>9</v>
      </c>
      <c r="K3471" t="s">
        <v>954</v>
      </c>
      <c r="W3471" s="1" t="s">
        <v>1149</v>
      </c>
      <c r="AB3471" t="s">
        <v>86</v>
      </c>
      <c r="AC3471" t="str">
        <f t="shared" si="80"/>
        <v>h-9SO-G10</v>
      </c>
      <c r="AF3471" t="s">
        <v>302</v>
      </c>
    </row>
    <row r="3472" spans="1:49" x14ac:dyDescent="0.25">
      <c r="A3472">
        <v>61</v>
      </c>
      <c r="C3472" t="s">
        <v>201</v>
      </c>
      <c r="G3472" s="1" t="s">
        <v>78</v>
      </c>
      <c r="I3472" s="1" t="s">
        <v>584</v>
      </c>
      <c r="J3472">
        <v>9</v>
      </c>
      <c r="K3472" t="s">
        <v>954</v>
      </c>
      <c r="W3472" s="1" t="s">
        <v>1149</v>
      </c>
      <c r="AB3472" t="s">
        <v>85</v>
      </c>
      <c r="AC3472" t="str">
        <f t="shared" si="80"/>
        <v>h-9RT-B11</v>
      </c>
      <c r="AF3472" t="s">
        <v>129</v>
      </c>
    </row>
    <row r="3473" spans="1:49" x14ac:dyDescent="0.25">
      <c r="A3473">
        <v>62</v>
      </c>
      <c r="C3473" t="s">
        <v>201</v>
      </c>
      <c r="G3473" s="1" t="s">
        <v>78</v>
      </c>
      <c r="I3473" s="1" t="s">
        <v>584</v>
      </c>
      <c r="J3473">
        <v>9</v>
      </c>
      <c r="K3473" t="s">
        <v>954</v>
      </c>
      <c r="W3473" s="1" t="s">
        <v>1149</v>
      </c>
      <c r="X3473" s="8">
        <v>43538</v>
      </c>
      <c r="AB3473" t="s">
        <v>86</v>
      </c>
      <c r="AC3473" t="str">
        <f t="shared" si="80"/>
        <v>h-9SO-F6</v>
      </c>
      <c r="AD3473" s="8">
        <v>43609</v>
      </c>
      <c r="AE3473" s="84">
        <v>71</v>
      </c>
      <c r="AF3473" t="s">
        <v>291</v>
      </c>
      <c r="AG3473" t="s">
        <v>956</v>
      </c>
      <c r="AH3473" s="8">
        <v>43630</v>
      </c>
      <c r="AI3473">
        <v>20</v>
      </c>
      <c r="AJ3473">
        <v>1</v>
      </c>
      <c r="AK3473" s="53">
        <v>0.74305555555555547</v>
      </c>
      <c r="AN3473" t="s">
        <v>1893</v>
      </c>
    </row>
    <row r="3474" spans="1:49" x14ac:dyDescent="0.25">
      <c r="A3474">
        <v>63</v>
      </c>
      <c r="C3474" t="s">
        <v>201</v>
      </c>
      <c r="G3474" s="1" t="s">
        <v>78</v>
      </c>
      <c r="I3474" s="1" t="s">
        <v>584</v>
      </c>
      <c r="J3474">
        <v>9</v>
      </c>
      <c r="K3474" t="s">
        <v>954</v>
      </c>
      <c r="W3474" s="1" t="s">
        <v>1149</v>
      </c>
      <c r="AB3474" t="s">
        <v>85</v>
      </c>
      <c r="AC3474" t="str">
        <f t="shared" si="80"/>
        <v>h-9RT-G8</v>
      </c>
      <c r="AD3474" s="8">
        <v>43450</v>
      </c>
      <c r="AE3474" s="83">
        <f>AD3474-I3473</f>
        <v>78</v>
      </c>
      <c r="AF3474" t="s">
        <v>148</v>
      </c>
      <c r="AG3474" t="s">
        <v>956</v>
      </c>
      <c r="AH3474" s="8">
        <v>43450</v>
      </c>
      <c r="AI3474">
        <v>11</v>
      </c>
      <c r="AJ3474">
        <v>1</v>
      </c>
      <c r="AK3474" s="53">
        <v>0.55694444444444446</v>
      </c>
      <c r="AL3474" s="8">
        <v>43460</v>
      </c>
      <c r="AM3474" s="53">
        <v>0.83333333333333337</v>
      </c>
      <c r="AO3474">
        <v>4</v>
      </c>
      <c r="AP3474">
        <v>6</v>
      </c>
      <c r="AQ3474" s="8">
        <v>43460</v>
      </c>
      <c r="AR3474" s="53">
        <v>0.83333333333333337</v>
      </c>
      <c r="AS3474" s="8">
        <v>43537</v>
      </c>
      <c r="AT3474" s="53">
        <v>0.88541666666666663</v>
      </c>
      <c r="AV3474" s="8">
        <v>43537</v>
      </c>
      <c r="AW3474">
        <v>0</v>
      </c>
    </row>
    <row r="3475" spans="1:49" x14ac:dyDescent="0.25">
      <c r="A3475">
        <v>64</v>
      </c>
      <c r="C3475" t="s">
        <v>201</v>
      </c>
      <c r="G3475" s="1" t="s">
        <v>78</v>
      </c>
      <c r="I3475" s="1" t="s">
        <v>584</v>
      </c>
      <c r="J3475">
        <v>9</v>
      </c>
      <c r="K3475" t="s">
        <v>954</v>
      </c>
      <c r="W3475" s="1" t="s">
        <v>1149</v>
      </c>
      <c r="AB3475" t="s">
        <v>85</v>
      </c>
      <c r="AC3475" t="str">
        <f t="shared" si="80"/>
        <v>h-9RT-D2</v>
      </c>
      <c r="AF3475" t="s">
        <v>172</v>
      </c>
    </row>
    <row r="3476" spans="1:49" x14ac:dyDescent="0.25">
      <c r="A3476">
        <v>65</v>
      </c>
      <c r="C3476" t="s">
        <v>201</v>
      </c>
      <c r="G3476" s="1" t="s">
        <v>78</v>
      </c>
      <c r="I3476" s="1" t="s">
        <v>584</v>
      </c>
      <c r="J3476">
        <v>9</v>
      </c>
      <c r="K3476" t="s">
        <v>954</v>
      </c>
      <c r="W3476" s="1" t="s">
        <v>1149</v>
      </c>
      <c r="AB3476" t="s">
        <v>85</v>
      </c>
      <c r="AC3476" t="str">
        <f t="shared" si="80"/>
        <v>h-9RT-A12</v>
      </c>
      <c r="AF3476" t="s">
        <v>284</v>
      </c>
    </row>
    <row r="3477" spans="1:49" x14ac:dyDescent="0.25">
      <c r="A3477">
        <v>66</v>
      </c>
      <c r="C3477" t="s">
        <v>201</v>
      </c>
      <c r="G3477" s="1" t="s">
        <v>78</v>
      </c>
      <c r="I3477" s="1" t="s">
        <v>584</v>
      </c>
      <c r="J3477">
        <v>9</v>
      </c>
      <c r="K3477" t="s">
        <v>954</v>
      </c>
      <c r="W3477" s="1" t="s">
        <v>1149</v>
      </c>
      <c r="AB3477" t="s">
        <v>85</v>
      </c>
      <c r="AC3477" t="str">
        <f t="shared" si="80"/>
        <v>h-9RT-H6</v>
      </c>
      <c r="AF3477" t="s">
        <v>143</v>
      </c>
    </row>
    <row r="3478" spans="1:49" x14ac:dyDescent="0.25">
      <c r="A3478">
        <v>67</v>
      </c>
      <c r="C3478" t="s">
        <v>201</v>
      </c>
      <c r="G3478" s="1" t="s">
        <v>78</v>
      </c>
      <c r="I3478" s="1" t="s">
        <v>584</v>
      </c>
      <c r="J3478">
        <v>9</v>
      </c>
      <c r="K3478" t="s">
        <v>954</v>
      </c>
      <c r="W3478" s="1" t="s">
        <v>1149</v>
      </c>
      <c r="X3478" s="8">
        <v>43538</v>
      </c>
      <c r="AB3478" t="s">
        <v>86</v>
      </c>
      <c r="AC3478" t="str">
        <f t="shared" si="80"/>
        <v>h-9SO-E7</v>
      </c>
      <c r="AD3478" s="8">
        <v>43619</v>
      </c>
      <c r="AE3478" s="84">
        <f>AD3478-X3478</f>
        <v>81</v>
      </c>
      <c r="AF3478" t="s">
        <v>131</v>
      </c>
      <c r="AG3478" t="s">
        <v>956</v>
      </c>
      <c r="AH3478" s="8">
        <v>43619</v>
      </c>
      <c r="AI3478">
        <v>15</v>
      </c>
      <c r="AJ3478">
        <v>2</v>
      </c>
      <c r="AK3478" s="53">
        <v>0.84027777777777779</v>
      </c>
      <c r="AL3478" s="8">
        <v>43630</v>
      </c>
      <c r="AM3478" s="53">
        <v>0.94791666666666663</v>
      </c>
      <c r="AN3478" t="s">
        <v>1893</v>
      </c>
      <c r="AO3478">
        <v>7</v>
      </c>
      <c r="AP3478">
        <v>25</v>
      </c>
      <c r="AQ3478" s="8">
        <v>43630</v>
      </c>
      <c r="AR3478" s="53">
        <v>0.94791666666666663</v>
      </c>
    </row>
    <row r="3479" spans="1:49" x14ac:dyDescent="0.25">
      <c r="A3479">
        <v>68</v>
      </c>
      <c r="C3479" t="s">
        <v>201</v>
      </c>
      <c r="G3479" s="1" t="s">
        <v>78</v>
      </c>
      <c r="I3479" s="1" t="s">
        <v>584</v>
      </c>
      <c r="J3479">
        <v>9</v>
      </c>
      <c r="K3479" t="s">
        <v>954</v>
      </c>
      <c r="W3479" s="1" t="s">
        <v>1149</v>
      </c>
      <c r="X3479" s="8">
        <v>43538</v>
      </c>
      <c r="AB3479" t="s">
        <v>86</v>
      </c>
      <c r="AC3479" t="str">
        <f t="shared" si="80"/>
        <v>h-9SO-A10</v>
      </c>
      <c r="AD3479" s="8">
        <v>43607</v>
      </c>
      <c r="AE3479" s="84">
        <v>69</v>
      </c>
      <c r="AF3479" t="s">
        <v>138</v>
      </c>
      <c r="AG3479" t="s">
        <v>956</v>
      </c>
      <c r="AH3479" s="8">
        <v>43607</v>
      </c>
      <c r="AI3479">
        <v>27</v>
      </c>
      <c r="AJ3479">
        <v>1</v>
      </c>
      <c r="AK3479" s="53">
        <v>0.83680555555555547</v>
      </c>
      <c r="AL3479" s="8">
        <v>43619</v>
      </c>
      <c r="AM3479" s="53">
        <v>0.84027777777777779</v>
      </c>
      <c r="AN3479" t="s">
        <v>1893</v>
      </c>
      <c r="AV3479" s="8">
        <v>43619</v>
      </c>
      <c r="AW3479">
        <v>0</v>
      </c>
    </row>
    <row r="3480" spans="1:49" x14ac:dyDescent="0.25">
      <c r="A3480">
        <v>69</v>
      </c>
      <c r="C3480" t="s">
        <v>201</v>
      </c>
      <c r="G3480" s="1" t="s">
        <v>78</v>
      </c>
      <c r="I3480" s="1" t="s">
        <v>584</v>
      </c>
      <c r="J3480">
        <v>9</v>
      </c>
      <c r="K3480" t="s">
        <v>954</v>
      </c>
      <c r="W3480" s="1" t="s">
        <v>1149</v>
      </c>
      <c r="AB3480" t="s">
        <v>85</v>
      </c>
      <c r="AC3480" t="str">
        <f t="shared" si="80"/>
        <v>h-9RT-D6</v>
      </c>
      <c r="AD3480" s="8">
        <v>43443</v>
      </c>
      <c r="AE3480" s="83">
        <f>AD3480-I3480</f>
        <v>71</v>
      </c>
      <c r="AF3480" t="s">
        <v>160</v>
      </c>
      <c r="AG3480" t="s">
        <v>956</v>
      </c>
      <c r="AH3480" s="8">
        <v>43443</v>
      </c>
      <c r="AI3480">
        <v>26</v>
      </c>
      <c r="AJ3480">
        <v>1</v>
      </c>
      <c r="AK3480" s="53">
        <v>0.57500000000000007</v>
      </c>
      <c r="AL3480" s="8">
        <v>43454</v>
      </c>
      <c r="AM3480" s="53">
        <v>0.83333333333333337</v>
      </c>
      <c r="AO3480">
        <v>5</v>
      </c>
      <c r="AP3480">
        <v>31</v>
      </c>
      <c r="AQ3480" s="8">
        <v>43454</v>
      </c>
      <c r="AR3480" s="53">
        <v>0.83333333333333337</v>
      </c>
      <c r="AS3480" s="8">
        <v>43607</v>
      </c>
      <c r="AT3480" s="53">
        <v>0.83680555555555547</v>
      </c>
      <c r="AU3480" t="s">
        <v>1764</v>
      </c>
      <c r="AV3480" s="8">
        <v>43607</v>
      </c>
      <c r="AW3480">
        <v>0</v>
      </c>
    </row>
    <row r="3481" spans="1:49" x14ac:dyDescent="0.25">
      <c r="A3481">
        <v>70</v>
      </c>
      <c r="C3481" t="s">
        <v>201</v>
      </c>
      <c r="G3481" s="1" t="s">
        <v>78</v>
      </c>
      <c r="I3481" s="1" t="s">
        <v>584</v>
      </c>
      <c r="J3481">
        <v>9</v>
      </c>
      <c r="K3481" t="s">
        <v>954</v>
      </c>
      <c r="W3481" s="1" t="s">
        <v>1149</v>
      </c>
      <c r="AB3481" t="s">
        <v>85</v>
      </c>
      <c r="AC3481" t="str">
        <f t="shared" si="80"/>
        <v>h-9RT-H8</v>
      </c>
      <c r="AF3481" t="s">
        <v>152</v>
      </c>
    </row>
    <row r="3482" spans="1:49" x14ac:dyDescent="0.25">
      <c r="A3482">
        <v>71</v>
      </c>
      <c r="C3482" t="s">
        <v>201</v>
      </c>
      <c r="G3482" s="1" t="s">
        <v>78</v>
      </c>
      <c r="I3482" s="1" t="s">
        <v>584</v>
      </c>
      <c r="J3482">
        <v>9</v>
      </c>
      <c r="K3482" t="s">
        <v>954</v>
      </c>
      <c r="W3482" s="1" t="s">
        <v>1149</v>
      </c>
      <c r="AB3482" t="s">
        <v>85</v>
      </c>
      <c r="AC3482" t="str">
        <f t="shared" si="80"/>
        <v>h-9RT-E11</v>
      </c>
      <c r="AF3482" t="s">
        <v>338</v>
      </c>
    </row>
    <row r="3483" spans="1:49" x14ac:dyDescent="0.25">
      <c r="A3483">
        <v>72</v>
      </c>
      <c r="C3483" t="s">
        <v>201</v>
      </c>
      <c r="G3483" s="1" t="s">
        <v>78</v>
      </c>
      <c r="I3483" s="1" t="s">
        <v>584</v>
      </c>
      <c r="J3483">
        <v>9</v>
      </c>
      <c r="K3483" t="s">
        <v>954</v>
      </c>
      <c r="W3483" s="1" t="s">
        <v>1149</v>
      </c>
      <c r="X3483" s="8">
        <v>43538</v>
      </c>
      <c r="AB3483" t="s">
        <v>86</v>
      </c>
      <c r="AC3483" t="str">
        <f t="shared" si="80"/>
        <v>h-9SO-A1</v>
      </c>
      <c r="AD3483" s="8">
        <v>43574</v>
      </c>
      <c r="AE3483" s="84">
        <f>AD3483-X3483</f>
        <v>36</v>
      </c>
      <c r="AF3483" t="s">
        <v>247</v>
      </c>
      <c r="AG3483" t="s">
        <v>956</v>
      </c>
      <c r="AH3483" s="8">
        <v>43574</v>
      </c>
      <c r="AI3483">
        <v>30</v>
      </c>
      <c r="AJ3483">
        <v>2</v>
      </c>
      <c r="AK3483" s="53">
        <v>0.60069444444444442</v>
      </c>
      <c r="AL3483" s="8">
        <v>43583</v>
      </c>
      <c r="AM3483" s="53">
        <v>0.84027777777777779</v>
      </c>
      <c r="AV3483" s="8">
        <v>43583</v>
      </c>
      <c r="AW3483">
        <v>0</v>
      </c>
    </row>
    <row r="3484" spans="1:49" x14ac:dyDescent="0.25">
      <c r="A3484">
        <v>73</v>
      </c>
      <c r="C3484" t="s">
        <v>201</v>
      </c>
      <c r="G3484" s="1" t="s">
        <v>78</v>
      </c>
      <c r="I3484" s="1" t="s">
        <v>584</v>
      </c>
      <c r="J3484">
        <v>9</v>
      </c>
      <c r="K3484" t="s">
        <v>954</v>
      </c>
      <c r="W3484" s="1" t="s">
        <v>1149</v>
      </c>
      <c r="AB3484" t="s">
        <v>86</v>
      </c>
      <c r="AC3484" t="str">
        <f t="shared" si="80"/>
        <v>h-9SO-B11</v>
      </c>
      <c r="AF3484" t="s">
        <v>129</v>
      </c>
    </row>
    <row r="3485" spans="1:49" x14ac:dyDescent="0.25">
      <c r="A3485">
        <v>74</v>
      </c>
      <c r="C3485" t="s">
        <v>201</v>
      </c>
      <c r="G3485" s="1" t="s">
        <v>78</v>
      </c>
      <c r="I3485" s="1" t="s">
        <v>584</v>
      </c>
      <c r="J3485">
        <v>9</v>
      </c>
      <c r="K3485" t="s">
        <v>954</v>
      </c>
      <c r="W3485" s="1" t="s">
        <v>1149</v>
      </c>
      <c r="X3485" s="8">
        <v>43538</v>
      </c>
      <c r="AB3485" t="s">
        <v>86</v>
      </c>
      <c r="AC3485" t="str">
        <f t="shared" si="80"/>
        <v>h-9SO-C10</v>
      </c>
      <c r="AD3485" s="8">
        <v>43605</v>
      </c>
      <c r="AE3485" s="84">
        <f>AD3485-X3485</f>
        <v>67</v>
      </c>
      <c r="AF3485" t="s">
        <v>126</v>
      </c>
      <c r="AG3485" t="s">
        <v>956</v>
      </c>
      <c r="AH3485" s="8">
        <v>43605</v>
      </c>
      <c r="AI3485">
        <v>5</v>
      </c>
      <c r="AJ3485">
        <v>1</v>
      </c>
      <c r="AK3485" s="53">
        <v>0.97222222222222221</v>
      </c>
      <c r="AL3485" s="8">
        <v>43614</v>
      </c>
      <c r="AM3485" s="53">
        <v>0.83333333333333337</v>
      </c>
      <c r="AO3485">
        <v>5</v>
      </c>
      <c r="AP3485">
        <v>21</v>
      </c>
      <c r="AQ3485" s="8">
        <v>43614</v>
      </c>
      <c r="AR3485" s="53">
        <v>0.83333333333333337</v>
      </c>
    </row>
    <row r="3486" spans="1:49" x14ac:dyDescent="0.25">
      <c r="A3486">
        <v>75</v>
      </c>
      <c r="C3486" t="s">
        <v>201</v>
      </c>
      <c r="G3486" s="1" t="s">
        <v>78</v>
      </c>
      <c r="I3486" s="1" t="s">
        <v>584</v>
      </c>
      <c r="J3486">
        <v>9</v>
      </c>
      <c r="K3486" t="s">
        <v>954</v>
      </c>
      <c r="W3486" s="1" t="s">
        <v>1149</v>
      </c>
      <c r="X3486" s="8">
        <v>43538</v>
      </c>
      <c r="AB3486" t="s">
        <v>86</v>
      </c>
      <c r="AC3486" t="str">
        <f t="shared" ref="AC3486:AC3493" si="81">"h-9"&amp;AB3486&amp;"-"&amp;AF3486</f>
        <v>h-9SO-C7</v>
      </c>
      <c r="AD3486" s="8">
        <v>43613</v>
      </c>
      <c r="AE3486" s="84">
        <f>AD3486-X3486</f>
        <v>75</v>
      </c>
      <c r="AF3486" t="s">
        <v>135</v>
      </c>
      <c r="AG3486" t="s">
        <v>956</v>
      </c>
    </row>
    <row r="3487" spans="1:49" x14ac:dyDescent="0.25">
      <c r="A3487">
        <v>76</v>
      </c>
      <c r="C3487" t="s">
        <v>201</v>
      </c>
      <c r="G3487" s="1" t="s">
        <v>78</v>
      </c>
      <c r="I3487" s="1" t="s">
        <v>584</v>
      </c>
      <c r="J3487">
        <v>9</v>
      </c>
      <c r="K3487" t="s">
        <v>954</v>
      </c>
      <c r="W3487" s="1" t="s">
        <v>1149</v>
      </c>
      <c r="AB3487" t="s">
        <v>86</v>
      </c>
      <c r="AC3487" t="str">
        <f t="shared" si="81"/>
        <v>h-9SO-B6</v>
      </c>
      <c r="AF3487" t="s">
        <v>130</v>
      </c>
    </row>
    <row r="3488" spans="1:49" x14ac:dyDescent="0.25">
      <c r="A3488">
        <v>77</v>
      </c>
      <c r="C3488" t="s">
        <v>201</v>
      </c>
      <c r="G3488" s="1" t="s">
        <v>78</v>
      </c>
      <c r="I3488" s="1" t="s">
        <v>584</v>
      </c>
      <c r="J3488">
        <v>9</v>
      </c>
      <c r="K3488" t="s">
        <v>954</v>
      </c>
      <c r="W3488" s="1" t="s">
        <v>1149</v>
      </c>
      <c r="AB3488" t="s">
        <v>86</v>
      </c>
      <c r="AC3488" t="str">
        <f t="shared" si="81"/>
        <v>h-9SO-H5</v>
      </c>
      <c r="AF3488" t="s">
        <v>145</v>
      </c>
    </row>
    <row r="3489" spans="1:49" x14ac:dyDescent="0.25">
      <c r="A3489">
        <v>78</v>
      </c>
      <c r="C3489" t="s">
        <v>201</v>
      </c>
      <c r="G3489" s="1" t="s">
        <v>78</v>
      </c>
      <c r="I3489" s="1" t="s">
        <v>584</v>
      </c>
      <c r="J3489">
        <v>9</v>
      </c>
      <c r="K3489" t="s">
        <v>954</v>
      </c>
      <c r="W3489" s="1" t="s">
        <v>1149</v>
      </c>
      <c r="X3489" s="8">
        <v>43538</v>
      </c>
      <c r="AB3489" t="s">
        <v>86</v>
      </c>
      <c r="AC3489" t="str">
        <f t="shared" si="81"/>
        <v>h-9SO-H7</v>
      </c>
      <c r="AD3489" s="8">
        <v>43622</v>
      </c>
      <c r="AE3489" s="84">
        <f>AD3489-X3489</f>
        <v>84</v>
      </c>
      <c r="AF3489" t="s">
        <v>286</v>
      </c>
      <c r="AG3489" t="s">
        <v>956</v>
      </c>
      <c r="AH3489" s="8">
        <v>43622</v>
      </c>
      <c r="AI3489">
        <v>12</v>
      </c>
      <c r="AJ3489">
        <v>1</v>
      </c>
      <c r="AK3489" s="53">
        <v>0.82847222222222217</v>
      </c>
      <c r="AL3489" s="8">
        <v>43630</v>
      </c>
      <c r="AM3489" s="53">
        <v>0.94791666666666663</v>
      </c>
      <c r="AO3489">
        <v>3</v>
      </c>
      <c r="AP3489">
        <v>9</v>
      </c>
      <c r="AQ3489" s="8">
        <v>43630</v>
      </c>
      <c r="AR3489" s="53">
        <v>0.94791666666666663</v>
      </c>
    </row>
    <row r="3490" spans="1:49" x14ac:dyDescent="0.25">
      <c r="A3490">
        <v>79</v>
      </c>
      <c r="C3490" t="s">
        <v>201</v>
      </c>
      <c r="G3490" s="1" t="s">
        <v>78</v>
      </c>
      <c r="I3490" s="1" t="s">
        <v>584</v>
      </c>
      <c r="J3490">
        <v>9</v>
      </c>
      <c r="K3490" t="s">
        <v>954</v>
      </c>
      <c r="W3490" s="1" t="s">
        <v>1149</v>
      </c>
      <c r="AB3490" t="s">
        <v>86</v>
      </c>
      <c r="AC3490" t="str">
        <f t="shared" si="81"/>
        <v>h-9SO-D5</v>
      </c>
      <c r="AF3490" t="s">
        <v>251</v>
      </c>
    </row>
    <row r="3491" spans="1:49" x14ac:dyDescent="0.25">
      <c r="A3491">
        <v>80</v>
      </c>
      <c r="C3491" t="s">
        <v>201</v>
      </c>
      <c r="G3491" s="1" t="s">
        <v>78</v>
      </c>
      <c r="I3491" s="1" t="s">
        <v>584</v>
      </c>
      <c r="J3491">
        <v>9</v>
      </c>
      <c r="K3491" t="s">
        <v>954</v>
      </c>
      <c r="W3491" s="1" t="s">
        <v>1149</v>
      </c>
      <c r="X3491" s="8">
        <v>43538</v>
      </c>
      <c r="AB3491" t="s">
        <v>86</v>
      </c>
      <c r="AC3491" t="str">
        <f t="shared" si="81"/>
        <v>h-9SO-G1</v>
      </c>
      <c r="AD3491" s="8">
        <v>43626</v>
      </c>
      <c r="AE3491" s="84">
        <f>AD3491-X3491</f>
        <v>88</v>
      </c>
      <c r="AF3491" t="s">
        <v>290</v>
      </c>
      <c r="AG3491" t="s">
        <v>593</v>
      </c>
      <c r="AH3491" s="8">
        <v>43626</v>
      </c>
      <c r="AI3491">
        <v>5</v>
      </c>
      <c r="AJ3491">
        <v>2</v>
      </c>
      <c r="AK3491" s="53">
        <v>0.83333333333333337</v>
      </c>
      <c r="AL3491" s="8">
        <v>43630</v>
      </c>
      <c r="AM3491" s="53">
        <v>0.72222222222222221</v>
      </c>
      <c r="AV3491" s="8">
        <v>43630</v>
      </c>
      <c r="AW3491">
        <v>0</v>
      </c>
    </row>
    <row r="3492" spans="1:49" x14ac:dyDescent="0.25">
      <c r="A3492">
        <v>81</v>
      </c>
      <c r="C3492" t="s">
        <v>201</v>
      </c>
      <c r="G3492" s="1" t="s">
        <v>78</v>
      </c>
      <c r="I3492" s="1" t="s">
        <v>584</v>
      </c>
      <c r="J3492">
        <v>9</v>
      </c>
      <c r="K3492" t="s">
        <v>954</v>
      </c>
      <c r="W3492" s="1" t="s">
        <v>1149</v>
      </c>
      <c r="X3492" s="8">
        <v>43538</v>
      </c>
      <c r="AB3492" t="s">
        <v>86</v>
      </c>
      <c r="AC3492" t="str">
        <f t="shared" si="81"/>
        <v>h-9SO-D1</v>
      </c>
      <c r="AD3492" s="8">
        <v>43613</v>
      </c>
      <c r="AE3492" s="84">
        <v>75</v>
      </c>
      <c r="AF3492" t="s">
        <v>288</v>
      </c>
      <c r="AG3492" t="s">
        <v>956</v>
      </c>
      <c r="AH3492" s="8">
        <v>43613</v>
      </c>
      <c r="AI3492">
        <v>9</v>
      </c>
      <c r="AJ3492">
        <v>2</v>
      </c>
      <c r="AK3492" s="53">
        <v>0.83333333333333337</v>
      </c>
      <c r="AL3492" s="8">
        <v>43622</v>
      </c>
      <c r="AM3492" s="53">
        <v>0.83333333333333337</v>
      </c>
      <c r="AO3492">
        <v>6</v>
      </c>
      <c r="AP3492">
        <v>26</v>
      </c>
      <c r="AQ3492" s="8">
        <v>43622</v>
      </c>
      <c r="AR3492" s="53">
        <v>0.83333333333333337</v>
      </c>
    </row>
    <row r="3493" spans="1:49" x14ac:dyDescent="0.25">
      <c r="A3493">
        <v>82</v>
      </c>
      <c r="C3493" t="s">
        <v>201</v>
      </c>
      <c r="G3493" s="1" t="s">
        <v>78</v>
      </c>
      <c r="I3493" s="1" t="s">
        <v>584</v>
      </c>
      <c r="J3493">
        <v>9</v>
      </c>
      <c r="K3493" t="s">
        <v>954</v>
      </c>
      <c r="W3493" s="1" t="s">
        <v>1149</v>
      </c>
      <c r="AB3493" t="s">
        <v>86</v>
      </c>
      <c r="AC3493" t="str">
        <f t="shared" si="81"/>
        <v>h-9SO-B12</v>
      </c>
      <c r="AF3493" t="s">
        <v>132</v>
      </c>
    </row>
    <row r="3494" spans="1:49" x14ac:dyDescent="0.25">
      <c r="A3494">
        <v>1</v>
      </c>
      <c r="C3494" t="s">
        <v>58</v>
      </c>
      <c r="G3494" s="1" t="s">
        <v>78</v>
      </c>
      <c r="I3494" s="1" t="s">
        <v>584</v>
      </c>
      <c r="J3494">
        <v>9</v>
      </c>
      <c r="K3494" t="s">
        <v>60</v>
      </c>
      <c r="W3494" s="1" t="s">
        <v>1149</v>
      </c>
      <c r="AB3494" t="s">
        <v>85</v>
      </c>
      <c r="AC3494" t="str">
        <f t="shared" ref="AC3494:AC3511" si="82">"A3-9"&amp;AB3494&amp;"-"&amp;AF3494</f>
        <v>A3-9RT-A1</v>
      </c>
      <c r="AD3494" s="8">
        <v>43421</v>
      </c>
      <c r="AE3494" s="83">
        <f>AD3494-I3494</f>
        <v>49</v>
      </c>
      <c r="AF3494" t="s">
        <v>247</v>
      </c>
      <c r="AG3494" t="s">
        <v>956</v>
      </c>
      <c r="AH3494" s="8">
        <v>43447</v>
      </c>
      <c r="AI3494">
        <v>3</v>
      </c>
      <c r="AJ3494">
        <v>1</v>
      </c>
      <c r="AK3494" s="53">
        <v>0.85416666666666663</v>
      </c>
      <c r="AL3494" s="8">
        <v>43454</v>
      </c>
      <c r="AM3494" s="53">
        <v>0.83333333333333337</v>
      </c>
      <c r="AO3494">
        <v>5</v>
      </c>
      <c r="AP3494">
        <v>25</v>
      </c>
      <c r="AQ3494" s="8">
        <v>43454</v>
      </c>
      <c r="AR3494" s="53">
        <v>0.83333333333333337</v>
      </c>
      <c r="AS3494" s="8">
        <v>43460</v>
      </c>
      <c r="AT3494" s="53">
        <v>0.83333333333333337</v>
      </c>
      <c r="AV3494" s="8">
        <v>43460</v>
      </c>
      <c r="AW3494">
        <v>0</v>
      </c>
    </row>
    <row r="3495" spans="1:49" x14ac:dyDescent="0.25">
      <c r="A3495">
        <v>2</v>
      </c>
      <c r="C3495" t="s">
        <v>58</v>
      </c>
      <c r="G3495" s="1" t="s">
        <v>78</v>
      </c>
      <c r="I3495" s="1" t="s">
        <v>584</v>
      </c>
      <c r="J3495">
        <v>9</v>
      </c>
      <c r="K3495" t="s">
        <v>60</v>
      </c>
      <c r="W3495" s="1" t="s">
        <v>1149</v>
      </c>
      <c r="AB3495" t="s">
        <v>85</v>
      </c>
      <c r="AC3495" t="str">
        <f t="shared" si="82"/>
        <v>A3-9RT-A2</v>
      </c>
      <c r="AD3495" s="8">
        <v>43403</v>
      </c>
      <c r="AE3495" s="83">
        <f>AD3495-I3495</f>
        <v>31</v>
      </c>
      <c r="AF3495" t="s">
        <v>120</v>
      </c>
      <c r="AG3495" t="s">
        <v>956</v>
      </c>
      <c r="AN3495" t="s">
        <v>1765</v>
      </c>
      <c r="AV3495" s="8">
        <v>43403</v>
      </c>
      <c r="AW3495">
        <v>1</v>
      </c>
    </row>
    <row r="3496" spans="1:49" x14ac:dyDescent="0.25">
      <c r="A3496">
        <v>3</v>
      </c>
      <c r="C3496" t="s">
        <v>58</v>
      </c>
      <c r="G3496" s="1" t="s">
        <v>78</v>
      </c>
      <c r="I3496" s="1" t="s">
        <v>584</v>
      </c>
      <c r="J3496">
        <v>9</v>
      </c>
      <c r="K3496" t="s">
        <v>60</v>
      </c>
      <c r="W3496" s="1" t="s">
        <v>1149</v>
      </c>
      <c r="AB3496" t="s">
        <v>85</v>
      </c>
      <c r="AC3496" t="str">
        <f t="shared" si="82"/>
        <v>A3-9RT-A3</v>
      </c>
      <c r="AF3496" t="s">
        <v>245</v>
      </c>
    </row>
    <row r="3497" spans="1:49" x14ac:dyDescent="0.25">
      <c r="A3497">
        <v>4</v>
      </c>
      <c r="C3497" t="s">
        <v>58</v>
      </c>
      <c r="G3497" s="1" t="s">
        <v>78</v>
      </c>
      <c r="I3497" s="1" t="s">
        <v>584</v>
      </c>
      <c r="J3497">
        <v>9</v>
      </c>
      <c r="K3497" t="s">
        <v>60</v>
      </c>
      <c r="W3497" s="1" t="s">
        <v>1149</v>
      </c>
      <c r="AB3497" t="s">
        <v>85</v>
      </c>
      <c r="AC3497" t="str">
        <f t="shared" si="82"/>
        <v>A3-9RT-A4</v>
      </c>
      <c r="AD3497" s="8">
        <v>43432</v>
      </c>
      <c r="AE3497" s="83">
        <f>AD3497-I3497</f>
        <v>60</v>
      </c>
      <c r="AF3497" t="s">
        <v>252</v>
      </c>
      <c r="AG3497" t="s">
        <v>956</v>
      </c>
      <c r="AH3497" s="8">
        <v>43440</v>
      </c>
      <c r="AI3497">
        <v>32</v>
      </c>
      <c r="AJ3497">
        <v>1</v>
      </c>
      <c r="AK3497" s="53">
        <v>0.57638888888888895</v>
      </c>
      <c r="AL3497" s="8">
        <v>43454</v>
      </c>
      <c r="AM3497" s="53">
        <v>0.83333333333333337</v>
      </c>
      <c r="AO3497">
        <v>6</v>
      </c>
      <c r="AP3497">
        <v>10</v>
      </c>
      <c r="AQ3497" s="8">
        <v>43454</v>
      </c>
      <c r="AR3497" s="53">
        <v>0.83333333333333337</v>
      </c>
      <c r="AS3497" s="8">
        <v>43516</v>
      </c>
      <c r="AT3497" s="53">
        <v>0.83333333333333337</v>
      </c>
      <c r="AV3497" s="8">
        <v>43516</v>
      </c>
      <c r="AW3497">
        <v>0</v>
      </c>
    </row>
    <row r="3498" spans="1:49" x14ac:dyDescent="0.25">
      <c r="A3498">
        <v>5</v>
      </c>
      <c r="C3498" t="s">
        <v>58</v>
      </c>
      <c r="G3498" s="1" t="s">
        <v>78</v>
      </c>
      <c r="I3498" s="1" t="s">
        <v>584</v>
      </c>
      <c r="J3498">
        <v>9</v>
      </c>
      <c r="K3498" t="s">
        <v>60</v>
      </c>
      <c r="W3498" s="1" t="s">
        <v>1149</v>
      </c>
      <c r="AB3498" t="s">
        <v>85</v>
      </c>
      <c r="AC3498" t="str">
        <f t="shared" si="82"/>
        <v>A3-9RT-A5</v>
      </c>
      <c r="AF3498" t="s">
        <v>246</v>
      </c>
    </row>
    <row r="3499" spans="1:49" x14ac:dyDescent="0.25">
      <c r="A3499">
        <v>6</v>
      </c>
      <c r="C3499" t="s">
        <v>58</v>
      </c>
      <c r="G3499" s="1" t="s">
        <v>78</v>
      </c>
      <c r="I3499" s="1" t="s">
        <v>584</v>
      </c>
      <c r="J3499">
        <v>9</v>
      </c>
      <c r="K3499" t="s">
        <v>60</v>
      </c>
      <c r="W3499" s="1" t="s">
        <v>1149</v>
      </c>
      <c r="AB3499" t="s">
        <v>85</v>
      </c>
      <c r="AC3499" t="str">
        <f t="shared" si="82"/>
        <v>A3-9RT-A6</v>
      </c>
      <c r="AF3499" t="s">
        <v>244</v>
      </c>
    </row>
    <row r="3500" spans="1:49" x14ac:dyDescent="0.25">
      <c r="A3500">
        <v>7</v>
      </c>
      <c r="C3500" t="s">
        <v>58</v>
      </c>
      <c r="G3500" s="1" t="s">
        <v>78</v>
      </c>
      <c r="I3500" s="1" t="s">
        <v>584</v>
      </c>
      <c r="J3500">
        <v>9</v>
      </c>
      <c r="K3500" t="s">
        <v>60</v>
      </c>
      <c r="W3500" s="1" t="s">
        <v>1149</v>
      </c>
      <c r="AB3500" t="s">
        <v>85</v>
      </c>
      <c r="AC3500" t="str">
        <f t="shared" si="82"/>
        <v>A3-9RT-A8</v>
      </c>
      <c r="AF3500" t="s">
        <v>166</v>
      </c>
    </row>
    <row r="3501" spans="1:49" x14ac:dyDescent="0.25">
      <c r="A3501">
        <v>8</v>
      </c>
      <c r="C3501" t="s">
        <v>58</v>
      </c>
      <c r="G3501" s="1" t="s">
        <v>78</v>
      </c>
      <c r="I3501" s="1" t="s">
        <v>584</v>
      </c>
      <c r="J3501">
        <v>9</v>
      </c>
      <c r="K3501" t="s">
        <v>60</v>
      </c>
      <c r="W3501" s="1" t="s">
        <v>1149</v>
      </c>
      <c r="AB3501" t="s">
        <v>85</v>
      </c>
      <c r="AC3501" t="str">
        <f t="shared" si="82"/>
        <v>A3-9RT-A9</v>
      </c>
      <c r="AF3501" t="s">
        <v>133</v>
      </c>
    </row>
    <row r="3502" spans="1:49" x14ac:dyDescent="0.25">
      <c r="A3502">
        <v>9</v>
      </c>
      <c r="C3502" t="s">
        <v>58</v>
      </c>
      <c r="G3502" s="1" t="s">
        <v>78</v>
      </c>
      <c r="I3502" s="1" t="s">
        <v>584</v>
      </c>
      <c r="J3502">
        <v>9</v>
      </c>
      <c r="K3502" t="s">
        <v>60</v>
      </c>
      <c r="W3502" s="1" t="s">
        <v>1149</v>
      </c>
      <c r="AB3502" t="s">
        <v>85</v>
      </c>
      <c r="AC3502" t="str">
        <f t="shared" si="82"/>
        <v>A3-9RT-B2</v>
      </c>
      <c r="AD3502" s="8">
        <v>43437</v>
      </c>
      <c r="AE3502" s="83">
        <f>AD3502-I3502</f>
        <v>65</v>
      </c>
      <c r="AF3502" t="s">
        <v>142</v>
      </c>
      <c r="AG3502" t="s">
        <v>956</v>
      </c>
      <c r="AN3502" t="s">
        <v>1830</v>
      </c>
      <c r="AV3502" s="8">
        <v>43474</v>
      </c>
      <c r="AW3502">
        <v>1</v>
      </c>
    </row>
    <row r="3503" spans="1:49" x14ac:dyDescent="0.25">
      <c r="A3503">
        <v>10</v>
      </c>
      <c r="C3503" t="s">
        <v>58</v>
      </c>
      <c r="G3503" s="1" t="s">
        <v>78</v>
      </c>
      <c r="I3503" s="1" t="s">
        <v>584</v>
      </c>
      <c r="J3503">
        <v>9</v>
      </c>
      <c r="K3503" t="s">
        <v>60</v>
      </c>
      <c r="W3503" s="1" t="s">
        <v>1149</v>
      </c>
      <c r="X3503" s="8">
        <v>43538</v>
      </c>
      <c r="AB3503" t="s">
        <v>86</v>
      </c>
      <c r="AC3503" t="str">
        <f t="shared" si="82"/>
        <v>A3-9SO-E1</v>
      </c>
      <c r="AD3503" s="8">
        <v>43598</v>
      </c>
      <c r="AE3503" s="84">
        <f>AD3503-X3503</f>
        <v>60</v>
      </c>
      <c r="AF3503" t="s">
        <v>137</v>
      </c>
      <c r="AG3503" t="s">
        <v>956</v>
      </c>
      <c r="AN3503" t="s">
        <v>1765</v>
      </c>
      <c r="AV3503" s="8">
        <v>43598</v>
      </c>
      <c r="AW3503">
        <v>1</v>
      </c>
    </row>
    <row r="3504" spans="1:49" x14ac:dyDescent="0.25">
      <c r="A3504">
        <v>11</v>
      </c>
      <c r="C3504" t="s">
        <v>58</v>
      </c>
      <c r="G3504" s="1" t="s">
        <v>78</v>
      </c>
      <c r="I3504" s="1" t="s">
        <v>584</v>
      </c>
      <c r="J3504">
        <v>9</v>
      </c>
      <c r="K3504" t="s">
        <v>60</v>
      </c>
      <c r="W3504" s="1" t="s">
        <v>1149</v>
      </c>
      <c r="AB3504" t="s">
        <v>86</v>
      </c>
      <c r="AC3504" t="str">
        <f t="shared" si="82"/>
        <v>A3-9SO-E2</v>
      </c>
      <c r="AF3504" t="s">
        <v>178</v>
      </c>
    </row>
    <row r="3505" spans="1:49" x14ac:dyDescent="0.25">
      <c r="A3505">
        <v>12</v>
      </c>
      <c r="C3505" t="s">
        <v>58</v>
      </c>
      <c r="G3505" s="1" t="s">
        <v>78</v>
      </c>
      <c r="I3505" s="1" t="s">
        <v>584</v>
      </c>
      <c r="J3505">
        <v>9</v>
      </c>
      <c r="K3505" t="s">
        <v>60</v>
      </c>
      <c r="W3505" s="1" t="s">
        <v>1149</v>
      </c>
      <c r="X3505" s="8">
        <v>43538</v>
      </c>
      <c r="AB3505" t="s">
        <v>86</v>
      </c>
      <c r="AC3505" t="str">
        <f t="shared" si="82"/>
        <v>A3-9SO-E3</v>
      </c>
      <c r="AD3505" s="8">
        <v>43602</v>
      </c>
      <c r="AE3505" s="84">
        <v>64</v>
      </c>
      <c r="AF3505" t="s">
        <v>179</v>
      </c>
      <c r="AG3505" t="s">
        <v>956</v>
      </c>
      <c r="AN3505" t="s">
        <v>1765</v>
      </c>
      <c r="AV3505" s="8">
        <v>43602</v>
      </c>
      <c r="AW3505">
        <v>1</v>
      </c>
    </row>
    <row r="3506" spans="1:49" x14ac:dyDescent="0.25">
      <c r="A3506">
        <v>13</v>
      </c>
      <c r="C3506" t="s">
        <v>58</v>
      </c>
      <c r="G3506" s="1" t="s">
        <v>78</v>
      </c>
      <c r="I3506" s="1" t="s">
        <v>584</v>
      </c>
      <c r="J3506">
        <v>9</v>
      </c>
      <c r="K3506" t="s">
        <v>60</v>
      </c>
      <c r="W3506" s="1" t="s">
        <v>1149</v>
      </c>
      <c r="X3506" s="8">
        <v>43538</v>
      </c>
      <c r="AB3506" t="s">
        <v>86</v>
      </c>
      <c r="AC3506" t="str">
        <f t="shared" si="82"/>
        <v>A3-9SO-E4</v>
      </c>
      <c r="AD3506" s="8">
        <v>43605</v>
      </c>
      <c r="AE3506" s="84">
        <v>67</v>
      </c>
      <c r="AF3506" t="s">
        <v>304</v>
      </c>
      <c r="AG3506" t="s">
        <v>956</v>
      </c>
      <c r="AN3506" t="s">
        <v>1803</v>
      </c>
      <c r="AV3506" s="8">
        <v>43605</v>
      </c>
      <c r="AW3506">
        <v>0</v>
      </c>
    </row>
    <row r="3507" spans="1:49" x14ac:dyDescent="0.25">
      <c r="A3507">
        <v>14</v>
      </c>
      <c r="C3507" t="s">
        <v>58</v>
      </c>
      <c r="G3507" s="1" t="s">
        <v>78</v>
      </c>
      <c r="I3507" s="1" t="s">
        <v>584</v>
      </c>
      <c r="J3507">
        <v>9</v>
      </c>
      <c r="K3507" t="s">
        <v>60</v>
      </c>
      <c r="W3507" s="1" t="s">
        <v>1149</v>
      </c>
      <c r="X3507" s="8">
        <v>43538</v>
      </c>
      <c r="AB3507" t="s">
        <v>86</v>
      </c>
      <c r="AC3507" t="str">
        <f t="shared" si="82"/>
        <v>A3-9SO-E5</v>
      </c>
      <c r="AD3507" s="8">
        <v>43586</v>
      </c>
      <c r="AE3507" s="84">
        <v>48</v>
      </c>
      <c r="AF3507" t="s">
        <v>305</v>
      </c>
      <c r="AG3507" t="s">
        <v>956</v>
      </c>
      <c r="AH3507" s="8">
        <v>43586</v>
      </c>
      <c r="AI3507">
        <v>18</v>
      </c>
      <c r="AJ3507">
        <v>1</v>
      </c>
      <c r="AK3507" s="53">
        <v>0.54513888888888895</v>
      </c>
      <c r="AL3507" s="8">
        <v>43594</v>
      </c>
      <c r="AM3507" s="53">
        <v>0.8125</v>
      </c>
      <c r="AO3507">
        <v>3</v>
      </c>
      <c r="AP3507">
        <v>21</v>
      </c>
      <c r="AQ3507" s="8">
        <v>43594</v>
      </c>
      <c r="AR3507" s="53">
        <v>0.83333333333333337</v>
      </c>
      <c r="AS3507" s="8">
        <v>43619</v>
      </c>
      <c r="AT3507" s="53">
        <v>0.84027777777777779</v>
      </c>
      <c r="AV3507" s="8">
        <v>43619</v>
      </c>
      <c r="AW3507">
        <v>0</v>
      </c>
    </row>
    <row r="3508" spans="1:49" x14ac:dyDescent="0.25">
      <c r="A3508">
        <v>15</v>
      </c>
      <c r="C3508" t="s">
        <v>58</v>
      </c>
      <c r="G3508" s="1" t="s">
        <v>78</v>
      </c>
      <c r="I3508" s="1" t="s">
        <v>584</v>
      </c>
      <c r="J3508">
        <v>9</v>
      </c>
      <c r="K3508" t="s">
        <v>60</v>
      </c>
      <c r="W3508" s="1" t="s">
        <v>1149</v>
      </c>
      <c r="X3508" s="8">
        <v>43538</v>
      </c>
      <c r="AB3508" t="s">
        <v>86</v>
      </c>
      <c r="AC3508" t="str">
        <f t="shared" si="82"/>
        <v>A3-9SO-E6</v>
      </c>
      <c r="AD3508" s="8">
        <v>43584</v>
      </c>
      <c r="AE3508" s="84">
        <f>AD3508-X3508</f>
        <v>46</v>
      </c>
      <c r="AF3508" t="s">
        <v>156</v>
      </c>
      <c r="AG3508" t="s">
        <v>956</v>
      </c>
      <c r="AH3508" s="8">
        <v>43584</v>
      </c>
      <c r="AI3508">
        <v>1</v>
      </c>
      <c r="AJ3508">
        <v>1</v>
      </c>
      <c r="AK3508" s="53">
        <v>0.6875</v>
      </c>
      <c r="AL3508" s="8">
        <v>43592</v>
      </c>
      <c r="AM3508" s="53">
        <v>0.8125</v>
      </c>
      <c r="AN3508" t="s">
        <v>1941</v>
      </c>
      <c r="AO3508">
        <v>7</v>
      </c>
      <c r="AP3508">
        <v>8</v>
      </c>
      <c r="AQ3508" s="8">
        <v>43592</v>
      </c>
      <c r="AR3508" s="53">
        <v>0.83333333333333337</v>
      </c>
      <c r="AS3508" s="8">
        <v>43619</v>
      </c>
      <c r="AT3508" s="53">
        <v>0.84027777777777779</v>
      </c>
      <c r="AU3508" t="s">
        <v>1765</v>
      </c>
      <c r="AV3508" s="8">
        <v>43619</v>
      </c>
      <c r="AW3508">
        <v>1</v>
      </c>
    </row>
    <row r="3509" spans="1:49" x14ac:dyDescent="0.25">
      <c r="A3509">
        <v>16</v>
      </c>
      <c r="C3509" t="s">
        <v>58</v>
      </c>
      <c r="G3509" s="1" t="s">
        <v>78</v>
      </c>
      <c r="I3509" s="1" t="s">
        <v>584</v>
      </c>
      <c r="J3509">
        <v>9</v>
      </c>
      <c r="K3509" t="s">
        <v>60</v>
      </c>
      <c r="W3509" s="1" t="s">
        <v>1149</v>
      </c>
      <c r="AB3509" t="s">
        <v>86</v>
      </c>
      <c r="AC3509" t="str">
        <f t="shared" si="82"/>
        <v>A3-9SO-F1</v>
      </c>
      <c r="AF3509" t="s">
        <v>157</v>
      </c>
    </row>
    <row r="3510" spans="1:49" x14ac:dyDescent="0.25">
      <c r="A3510">
        <v>17</v>
      </c>
      <c r="C3510" t="s">
        <v>58</v>
      </c>
      <c r="G3510" s="1" t="s">
        <v>78</v>
      </c>
      <c r="I3510" s="1" t="s">
        <v>584</v>
      </c>
      <c r="J3510">
        <v>9</v>
      </c>
      <c r="K3510" t="s">
        <v>60</v>
      </c>
      <c r="W3510" s="1" t="s">
        <v>1149</v>
      </c>
      <c r="AB3510" t="s">
        <v>86</v>
      </c>
      <c r="AC3510" t="str">
        <f t="shared" si="82"/>
        <v>A3-9SO-F2</v>
      </c>
      <c r="AF3510" t="s">
        <v>370</v>
      </c>
    </row>
    <row r="3511" spans="1:49" x14ac:dyDescent="0.25">
      <c r="A3511">
        <v>18</v>
      </c>
      <c r="C3511" t="s">
        <v>58</v>
      </c>
      <c r="G3511" s="1" t="s">
        <v>78</v>
      </c>
      <c r="I3511" s="1" t="s">
        <v>584</v>
      </c>
      <c r="J3511">
        <v>9</v>
      </c>
      <c r="K3511" t="s">
        <v>60</v>
      </c>
      <c r="W3511" s="1" t="s">
        <v>1149</v>
      </c>
      <c r="X3511" s="8">
        <v>43538</v>
      </c>
      <c r="AB3511" t="s">
        <v>86</v>
      </c>
      <c r="AC3511" t="str">
        <f t="shared" si="82"/>
        <v>A3-9SO-F3</v>
      </c>
      <c r="AD3511" s="8">
        <v>43609</v>
      </c>
      <c r="AE3511" s="84">
        <v>71</v>
      </c>
      <c r="AF3511" t="s">
        <v>241</v>
      </c>
      <c r="AG3511" t="s">
        <v>956</v>
      </c>
      <c r="AN3511" t="s">
        <v>1765</v>
      </c>
      <c r="AV3511" s="8">
        <v>43609</v>
      </c>
      <c r="AW3511">
        <v>1</v>
      </c>
    </row>
    <row r="3512" spans="1:49" x14ac:dyDescent="0.25">
      <c r="A3512">
        <v>1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84</v>
      </c>
      <c r="AC3512" t="s">
        <v>1626</v>
      </c>
    </row>
    <row r="3513" spans="1:49" x14ac:dyDescent="0.25">
      <c r="A3513">
        <v>2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84</v>
      </c>
      <c r="AC3513" t="s">
        <v>1627</v>
      </c>
    </row>
    <row r="3514" spans="1:49" x14ac:dyDescent="0.25">
      <c r="A3514">
        <v>3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84</v>
      </c>
      <c r="AC3514" t="s">
        <v>1628</v>
      </c>
    </row>
    <row r="3515" spans="1:49" x14ac:dyDescent="0.25">
      <c r="A3515">
        <v>4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84</v>
      </c>
      <c r="AC3515" t="s">
        <v>1629</v>
      </c>
    </row>
    <row r="3516" spans="1:49" x14ac:dyDescent="0.25">
      <c r="A3516">
        <v>5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84</v>
      </c>
      <c r="AC3516" t="s">
        <v>1630</v>
      </c>
    </row>
    <row r="3517" spans="1:49" x14ac:dyDescent="0.25">
      <c r="A3517">
        <v>6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84</v>
      </c>
      <c r="AC3517" t="s">
        <v>1631</v>
      </c>
    </row>
    <row r="3518" spans="1:49" x14ac:dyDescent="0.25">
      <c r="A3518">
        <v>7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84</v>
      </c>
      <c r="AC3518" t="s">
        <v>1632</v>
      </c>
    </row>
    <row r="3519" spans="1:49" x14ac:dyDescent="0.25">
      <c r="A3519">
        <v>8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84</v>
      </c>
      <c r="AC3519" t="s">
        <v>1633</v>
      </c>
    </row>
    <row r="3520" spans="1:49" x14ac:dyDescent="0.25">
      <c r="A3520">
        <v>9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84</v>
      </c>
      <c r="AC3520" t="s">
        <v>1634</v>
      </c>
    </row>
    <row r="3521" spans="1:49" x14ac:dyDescent="0.25">
      <c r="A3521">
        <v>10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84</v>
      </c>
      <c r="AC3521" t="s">
        <v>1635</v>
      </c>
    </row>
    <row r="3522" spans="1:49" x14ac:dyDescent="0.25">
      <c r="A3522">
        <v>11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85</v>
      </c>
      <c r="AC3522" t="str">
        <f t="shared" ref="AC3522:AC3553" si="83">"H-10"&amp;AB3522&amp;"-"&amp;AF3522</f>
        <v>H-10RT-A4</v>
      </c>
      <c r="AF3522" t="s">
        <v>252</v>
      </c>
    </row>
    <row r="3523" spans="1:49" x14ac:dyDescent="0.25">
      <c r="A3523">
        <v>12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85</v>
      </c>
      <c r="AC3523" t="str">
        <f t="shared" si="83"/>
        <v>H-10RT-B12</v>
      </c>
      <c r="AF3523" t="s">
        <v>132</v>
      </c>
    </row>
    <row r="3524" spans="1:49" x14ac:dyDescent="0.25">
      <c r="A3524">
        <v>13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85</v>
      </c>
      <c r="AC3524" t="str">
        <f t="shared" si="83"/>
        <v>H-10RT-A12</v>
      </c>
      <c r="AF3524" t="s">
        <v>284</v>
      </c>
    </row>
    <row r="3525" spans="1:49" x14ac:dyDescent="0.25">
      <c r="A3525">
        <v>14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85</v>
      </c>
      <c r="AC3525" t="str">
        <f t="shared" si="83"/>
        <v>H-10RT-F4</v>
      </c>
      <c r="AF3525" t="s">
        <v>150</v>
      </c>
    </row>
    <row r="3526" spans="1:49" x14ac:dyDescent="0.25">
      <c r="A3526">
        <v>15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85</v>
      </c>
      <c r="AC3526" t="str">
        <f t="shared" si="83"/>
        <v>H-10RT-F9</v>
      </c>
      <c r="AF3526" t="s">
        <v>240</v>
      </c>
    </row>
    <row r="3527" spans="1:49" x14ac:dyDescent="0.25">
      <c r="A3527">
        <v>16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85</v>
      </c>
      <c r="AC3527" t="str">
        <f t="shared" si="83"/>
        <v>H-10RT-E6</v>
      </c>
      <c r="AF3527" t="s">
        <v>156</v>
      </c>
    </row>
    <row r="3528" spans="1:49" x14ac:dyDescent="0.25">
      <c r="A3528">
        <v>17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85</v>
      </c>
      <c r="AC3528" t="str">
        <f t="shared" si="83"/>
        <v>H-10RT-G4</v>
      </c>
      <c r="AF3528" t="s">
        <v>243</v>
      </c>
    </row>
    <row r="3529" spans="1:49" x14ac:dyDescent="0.25">
      <c r="A3529">
        <v>18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85</v>
      </c>
      <c r="AC3529" t="str">
        <f t="shared" si="83"/>
        <v>H-10RT-A10</v>
      </c>
      <c r="AF3529" t="s">
        <v>138</v>
      </c>
    </row>
    <row r="3530" spans="1:49" x14ac:dyDescent="0.25">
      <c r="A3530">
        <v>19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85</v>
      </c>
      <c r="AC3530" t="str">
        <f t="shared" si="83"/>
        <v>H-10RT-C3</v>
      </c>
      <c r="AF3530" t="s">
        <v>301</v>
      </c>
    </row>
    <row r="3531" spans="1:49" x14ac:dyDescent="0.25">
      <c r="A3531">
        <v>20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85</v>
      </c>
      <c r="AC3531" t="str">
        <f t="shared" si="83"/>
        <v>H-10RT-G5</v>
      </c>
      <c r="AD3531" s="8">
        <v>43407</v>
      </c>
      <c r="AE3531" s="84">
        <v>34</v>
      </c>
      <c r="AF3531" t="s">
        <v>337</v>
      </c>
      <c r="AG3531" t="s">
        <v>956</v>
      </c>
      <c r="AN3531" t="s">
        <v>1765</v>
      </c>
      <c r="AV3531" s="8">
        <v>43407</v>
      </c>
      <c r="AW3531">
        <v>1</v>
      </c>
    </row>
    <row r="3532" spans="1:49" x14ac:dyDescent="0.25">
      <c r="A3532">
        <v>21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85</v>
      </c>
      <c r="AC3532" t="str">
        <f t="shared" si="83"/>
        <v>H-10RT-H5</v>
      </c>
      <c r="AF3532" t="s">
        <v>145</v>
      </c>
    </row>
    <row r="3533" spans="1:49" x14ac:dyDescent="0.25">
      <c r="A3533">
        <v>22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85</v>
      </c>
      <c r="AC3533" t="str">
        <f t="shared" si="83"/>
        <v>H-10RT-A3</v>
      </c>
      <c r="AF3533" t="s">
        <v>245</v>
      </c>
    </row>
    <row r="3534" spans="1:49" x14ac:dyDescent="0.25">
      <c r="A3534">
        <v>23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85</v>
      </c>
      <c r="AC3534" t="str">
        <f t="shared" si="83"/>
        <v>H-10RT-A5</v>
      </c>
      <c r="AF3534" t="s">
        <v>246</v>
      </c>
    </row>
    <row r="3535" spans="1:49" x14ac:dyDescent="0.25">
      <c r="A3535">
        <v>24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85</v>
      </c>
      <c r="AC3535" t="str">
        <f t="shared" si="83"/>
        <v>H-10RT-B7</v>
      </c>
      <c r="AD3535" s="8">
        <v>43404</v>
      </c>
      <c r="AE3535" s="84">
        <v>31</v>
      </c>
      <c r="AF3535" t="s">
        <v>177</v>
      </c>
      <c r="AG3535" t="s">
        <v>956</v>
      </c>
      <c r="AN3535" t="s">
        <v>1765</v>
      </c>
      <c r="AV3535" s="8">
        <v>43404</v>
      </c>
      <c r="AW3535">
        <v>1</v>
      </c>
    </row>
    <row r="3536" spans="1:49" x14ac:dyDescent="0.25">
      <c r="A3536">
        <v>25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85</v>
      </c>
      <c r="AC3536" t="str">
        <f t="shared" si="83"/>
        <v>H-10RT-F10</v>
      </c>
      <c r="AF3536" t="s">
        <v>289</v>
      </c>
    </row>
    <row r="3537" spans="1:49" x14ac:dyDescent="0.25">
      <c r="A3537">
        <v>26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85</v>
      </c>
      <c r="AC3537" t="str">
        <f t="shared" si="83"/>
        <v>H-10RT-D1</v>
      </c>
      <c r="AF3537" t="s">
        <v>288</v>
      </c>
    </row>
    <row r="3538" spans="1:49" x14ac:dyDescent="0.25">
      <c r="A3538">
        <v>27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85</v>
      </c>
      <c r="AC3538" t="str">
        <f t="shared" si="83"/>
        <v>H-10RT-F8</v>
      </c>
      <c r="AF3538" t="s">
        <v>134</v>
      </c>
    </row>
    <row r="3539" spans="1:49" x14ac:dyDescent="0.25">
      <c r="A3539">
        <v>28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85</v>
      </c>
      <c r="AC3539" t="str">
        <f t="shared" si="83"/>
        <v>H-10RT-H9</v>
      </c>
      <c r="AF3539" t="s">
        <v>287</v>
      </c>
    </row>
    <row r="3540" spans="1:49" x14ac:dyDescent="0.25">
      <c r="A3540">
        <v>29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85</v>
      </c>
      <c r="AC3540" t="str">
        <f t="shared" si="83"/>
        <v>H-10RT-E8</v>
      </c>
      <c r="AF3540" t="s">
        <v>292</v>
      </c>
    </row>
    <row r="3541" spans="1:49" x14ac:dyDescent="0.25">
      <c r="A3541">
        <v>30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954</v>
      </c>
      <c r="W3541" s="1" t="s">
        <v>1150</v>
      </c>
      <c r="AB3541" t="s">
        <v>85</v>
      </c>
      <c r="AC3541" t="str">
        <f t="shared" si="83"/>
        <v>H-10RT-C1</v>
      </c>
      <c r="AD3541" s="8">
        <v>43403</v>
      </c>
      <c r="AE3541" s="83">
        <f>AD3541-I3541</f>
        <v>30</v>
      </c>
      <c r="AF3541" t="s">
        <v>146</v>
      </c>
      <c r="AG3541" t="s">
        <v>956</v>
      </c>
      <c r="AN3541" t="s">
        <v>1765</v>
      </c>
      <c r="AV3541" s="8">
        <v>43403</v>
      </c>
      <c r="AW3541">
        <v>1</v>
      </c>
    </row>
    <row r="3542" spans="1:49" x14ac:dyDescent="0.25">
      <c r="A3542">
        <v>31</v>
      </c>
      <c r="C3542" t="s">
        <v>201</v>
      </c>
      <c r="G3542" s="1" t="s">
        <v>78</v>
      </c>
      <c r="I3542" s="1" t="s">
        <v>586</v>
      </c>
      <c r="J3542">
        <v>10</v>
      </c>
      <c r="K3542" t="s">
        <v>954</v>
      </c>
      <c r="W3542" s="1" t="s">
        <v>1150</v>
      </c>
      <c r="AB3542" t="s">
        <v>85</v>
      </c>
      <c r="AC3542" t="str">
        <f t="shared" si="83"/>
        <v>H-10RT-E1</v>
      </c>
      <c r="AD3542" s="8">
        <v>43440</v>
      </c>
      <c r="AE3542" s="83">
        <f>AD3542-I3542</f>
        <v>67</v>
      </c>
      <c r="AF3542" t="s">
        <v>137</v>
      </c>
      <c r="AG3542" t="s">
        <v>956</v>
      </c>
      <c r="AH3542" s="8">
        <v>43440</v>
      </c>
      <c r="AI3542">
        <v>8</v>
      </c>
      <c r="AJ3542">
        <v>1</v>
      </c>
      <c r="AK3542" s="53">
        <v>0.57638888888888895</v>
      </c>
      <c r="AL3542" s="8">
        <v>43454</v>
      </c>
      <c r="AM3542" s="53">
        <v>0.83333333333333337</v>
      </c>
      <c r="AO3542">
        <v>6</v>
      </c>
      <c r="AP3542">
        <v>2</v>
      </c>
      <c r="AQ3542" s="8">
        <v>43454</v>
      </c>
      <c r="AR3542" s="53">
        <v>0.83333333333333337</v>
      </c>
      <c r="AS3542" s="8">
        <v>43516</v>
      </c>
      <c r="AT3542" s="53">
        <v>0.83333333333333337</v>
      </c>
      <c r="AV3542" s="8">
        <v>43516</v>
      </c>
      <c r="AW3542">
        <v>0</v>
      </c>
    </row>
    <row r="3543" spans="1:49" x14ac:dyDescent="0.25">
      <c r="A3543">
        <v>32</v>
      </c>
      <c r="C3543" t="s">
        <v>201</v>
      </c>
      <c r="G3543" s="1" t="s">
        <v>78</v>
      </c>
      <c r="I3543" s="1" t="s">
        <v>586</v>
      </c>
      <c r="J3543">
        <v>10</v>
      </c>
      <c r="K3543" t="s">
        <v>954</v>
      </c>
      <c r="W3543" s="1" t="s">
        <v>1150</v>
      </c>
      <c r="AB3543" t="s">
        <v>85</v>
      </c>
      <c r="AC3543" t="str">
        <f t="shared" si="83"/>
        <v>H-10RT-B3</v>
      </c>
      <c r="AD3543" s="8">
        <v>43403</v>
      </c>
      <c r="AE3543" s="83">
        <f>AD3543-I3543</f>
        <v>30</v>
      </c>
      <c r="AF3543" t="s">
        <v>242</v>
      </c>
      <c r="AG3543" t="s">
        <v>956</v>
      </c>
      <c r="AN3543" t="s">
        <v>1765</v>
      </c>
      <c r="AV3543" s="8">
        <v>43403</v>
      </c>
      <c r="AW3543">
        <v>1</v>
      </c>
    </row>
    <row r="3544" spans="1:49" x14ac:dyDescent="0.25">
      <c r="A3544">
        <v>33</v>
      </c>
      <c r="C3544" t="s">
        <v>201</v>
      </c>
      <c r="G3544" s="1" t="s">
        <v>78</v>
      </c>
      <c r="I3544" s="1" t="s">
        <v>586</v>
      </c>
      <c r="J3544">
        <v>10</v>
      </c>
      <c r="K3544" t="s">
        <v>954</v>
      </c>
      <c r="W3544" s="1" t="s">
        <v>1150</v>
      </c>
      <c r="AB3544" t="s">
        <v>85</v>
      </c>
      <c r="AC3544" t="str">
        <f t="shared" si="83"/>
        <v>H-10RT-D6</v>
      </c>
      <c r="AF3544" t="s">
        <v>160</v>
      </c>
    </row>
    <row r="3545" spans="1:49" x14ac:dyDescent="0.25">
      <c r="A3545">
        <v>34</v>
      </c>
      <c r="C3545" t="s">
        <v>201</v>
      </c>
      <c r="G3545" s="1" t="s">
        <v>78</v>
      </c>
      <c r="I3545" s="1" t="s">
        <v>586</v>
      </c>
      <c r="J3545">
        <v>10</v>
      </c>
      <c r="K3545" t="s">
        <v>954</v>
      </c>
      <c r="W3545" s="1" t="s">
        <v>1150</v>
      </c>
      <c r="AB3545" t="s">
        <v>85</v>
      </c>
      <c r="AC3545" t="str">
        <f t="shared" si="83"/>
        <v>H-10RT-G3</v>
      </c>
      <c r="AF3545" t="s">
        <v>139</v>
      </c>
    </row>
    <row r="3546" spans="1:49" x14ac:dyDescent="0.25">
      <c r="A3546">
        <v>35</v>
      </c>
      <c r="C3546" t="s">
        <v>201</v>
      </c>
      <c r="G3546" s="1" t="s">
        <v>78</v>
      </c>
      <c r="I3546" s="1" t="s">
        <v>586</v>
      </c>
      <c r="J3546">
        <v>10</v>
      </c>
      <c r="K3546" t="s">
        <v>954</v>
      </c>
      <c r="W3546" s="1" t="s">
        <v>1150</v>
      </c>
      <c r="AB3546" t="s">
        <v>85</v>
      </c>
      <c r="AC3546" t="str">
        <f t="shared" si="83"/>
        <v>H-10RT-H12</v>
      </c>
      <c r="AF3546" t="s">
        <v>153</v>
      </c>
    </row>
    <row r="3547" spans="1:49" x14ac:dyDescent="0.25">
      <c r="A3547">
        <v>36</v>
      </c>
      <c r="C3547" t="s">
        <v>201</v>
      </c>
      <c r="G3547" s="1" t="s">
        <v>78</v>
      </c>
      <c r="I3547" s="1" t="s">
        <v>586</v>
      </c>
      <c r="J3547">
        <v>10</v>
      </c>
      <c r="K3547" t="s">
        <v>954</v>
      </c>
      <c r="W3547" s="1" t="s">
        <v>1150</v>
      </c>
      <c r="X3547" s="8">
        <v>43539</v>
      </c>
      <c r="AB3547" t="s">
        <v>86</v>
      </c>
      <c r="AC3547" t="str">
        <f t="shared" si="83"/>
        <v>H-10SO-D9</v>
      </c>
      <c r="AD3547" s="8">
        <v>43602</v>
      </c>
      <c r="AE3547" s="84">
        <f>AD3547-X3547</f>
        <v>63</v>
      </c>
      <c r="AF3547" t="s">
        <v>151</v>
      </c>
      <c r="AG3547" t="s">
        <v>956</v>
      </c>
      <c r="AH3547" s="8">
        <v>43602</v>
      </c>
      <c r="AI3547">
        <v>29</v>
      </c>
      <c r="AJ3547">
        <v>2</v>
      </c>
      <c r="AK3547" s="53">
        <v>0.80555555555555547</v>
      </c>
      <c r="AL3547" s="8">
        <v>43605</v>
      </c>
      <c r="AM3547" s="53">
        <v>0.82291666666666663</v>
      </c>
      <c r="AV3547" s="8">
        <v>43605</v>
      </c>
      <c r="AW3547">
        <v>0</v>
      </c>
    </row>
    <row r="3548" spans="1:49" x14ac:dyDescent="0.25">
      <c r="A3548">
        <v>37</v>
      </c>
      <c r="C3548" t="s">
        <v>201</v>
      </c>
      <c r="G3548" s="1" t="s">
        <v>78</v>
      </c>
      <c r="I3548" s="1" t="s">
        <v>586</v>
      </c>
      <c r="J3548">
        <v>10</v>
      </c>
      <c r="K3548" t="s">
        <v>954</v>
      </c>
      <c r="W3548" s="1" t="s">
        <v>1150</v>
      </c>
      <c r="X3548" s="8">
        <v>43539</v>
      </c>
      <c r="AB3548" t="s">
        <v>86</v>
      </c>
      <c r="AC3548" t="str">
        <f t="shared" si="83"/>
        <v>H-10SO-C2</v>
      </c>
      <c r="AD3548" s="8">
        <v>43621</v>
      </c>
      <c r="AE3548" s="84">
        <v>82</v>
      </c>
      <c r="AF3548" t="s">
        <v>149</v>
      </c>
      <c r="AG3548" t="s">
        <v>956</v>
      </c>
      <c r="AH3548" s="8">
        <v>43621</v>
      </c>
      <c r="AI3548">
        <v>6</v>
      </c>
      <c r="AJ3548">
        <v>1</v>
      </c>
      <c r="AK3548" s="53">
        <v>0.74305555555555547</v>
      </c>
      <c r="AL3548" s="8">
        <v>43630</v>
      </c>
      <c r="AM3548" s="53">
        <v>0.94791666666666663</v>
      </c>
      <c r="AO3548">
        <v>4</v>
      </c>
      <c r="AP3548">
        <v>10</v>
      </c>
      <c r="AQ3548" s="8">
        <v>43630</v>
      </c>
      <c r="AR3548" s="53">
        <v>0.94791666666666663</v>
      </c>
    </row>
    <row r="3549" spans="1:49" x14ac:dyDescent="0.25">
      <c r="A3549">
        <v>38</v>
      </c>
      <c r="C3549" t="s">
        <v>201</v>
      </c>
      <c r="G3549" s="1" t="s">
        <v>78</v>
      </c>
      <c r="I3549" s="1" t="s">
        <v>586</v>
      </c>
      <c r="J3549">
        <v>10</v>
      </c>
      <c r="K3549" t="s">
        <v>954</v>
      </c>
      <c r="W3549" s="1" t="s">
        <v>1150</v>
      </c>
      <c r="AB3549" t="s">
        <v>86</v>
      </c>
      <c r="AC3549" t="str">
        <f t="shared" si="83"/>
        <v>H-10SO-B1</v>
      </c>
      <c r="AF3549" t="s">
        <v>169</v>
      </c>
    </row>
    <row r="3550" spans="1:49" x14ac:dyDescent="0.25">
      <c r="A3550">
        <v>39</v>
      </c>
      <c r="C3550" t="s">
        <v>201</v>
      </c>
      <c r="G3550" s="1" t="s">
        <v>78</v>
      </c>
      <c r="I3550" s="1" t="s">
        <v>586</v>
      </c>
      <c r="J3550">
        <v>10</v>
      </c>
      <c r="K3550" t="s">
        <v>954</v>
      </c>
      <c r="W3550" s="1" t="s">
        <v>1150</v>
      </c>
      <c r="AB3550" t="s">
        <v>86</v>
      </c>
      <c r="AC3550" t="str">
        <f t="shared" si="83"/>
        <v>H-10SO-B11</v>
      </c>
      <c r="AF3550" t="s">
        <v>129</v>
      </c>
    </row>
    <row r="3551" spans="1:49" x14ac:dyDescent="0.25">
      <c r="A3551">
        <v>40</v>
      </c>
      <c r="C3551" t="s">
        <v>201</v>
      </c>
      <c r="G3551" s="1" t="s">
        <v>78</v>
      </c>
      <c r="I3551" s="1" t="s">
        <v>586</v>
      </c>
      <c r="J3551">
        <v>10</v>
      </c>
      <c r="K3551" t="s">
        <v>954</v>
      </c>
      <c r="W3551" s="1" t="s">
        <v>1150</v>
      </c>
      <c r="X3551" s="8">
        <v>43539</v>
      </c>
      <c r="AB3551" t="s">
        <v>86</v>
      </c>
      <c r="AC3551" t="str">
        <f t="shared" si="83"/>
        <v>H-10SO-F5</v>
      </c>
      <c r="AD3551" s="8">
        <v>43613</v>
      </c>
      <c r="AE3551" s="84">
        <f>AD3551-X3551</f>
        <v>74</v>
      </c>
      <c r="AF3551" t="s">
        <v>250</v>
      </c>
      <c r="AG3551" t="s">
        <v>956</v>
      </c>
      <c r="AH3551" s="8">
        <v>43613</v>
      </c>
      <c r="AI3551">
        <v>25</v>
      </c>
      <c r="AJ3551">
        <v>2</v>
      </c>
      <c r="AK3551" s="53">
        <v>0.83333333333333337</v>
      </c>
      <c r="AL3551" s="8">
        <v>43616</v>
      </c>
      <c r="AM3551" s="53">
        <v>0.80902777777777779</v>
      </c>
      <c r="AV3551" s="8">
        <v>43616</v>
      </c>
      <c r="AW3551">
        <v>0</v>
      </c>
    </row>
    <row r="3552" spans="1:49" x14ac:dyDescent="0.25">
      <c r="A3552">
        <v>41</v>
      </c>
      <c r="C3552" t="s">
        <v>201</v>
      </c>
      <c r="G3552" s="1" t="s">
        <v>78</v>
      </c>
      <c r="I3552" s="1" t="s">
        <v>586</v>
      </c>
      <c r="J3552">
        <v>10</v>
      </c>
      <c r="K3552" t="s">
        <v>954</v>
      </c>
      <c r="W3552" s="1" t="s">
        <v>1150</v>
      </c>
      <c r="X3552" s="8">
        <v>43539</v>
      </c>
      <c r="AB3552" t="s">
        <v>86</v>
      </c>
      <c r="AC3552" t="str">
        <f t="shared" si="83"/>
        <v>H-10SO-G2</v>
      </c>
      <c r="AD3552" s="8">
        <v>43626</v>
      </c>
      <c r="AE3552" s="84">
        <v>87</v>
      </c>
      <c r="AF3552" t="s">
        <v>127</v>
      </c>
      <c r="AG3552" t="s">
        <v>956</v>
      </c>
      <c r="AH3552" s="8">
        <v>43626</v>
      </c>
      <c r="AI3552">
        <v>12</v>
      </c>
      <c r="AJ3552">
        <v>2</v>
      </c>
      <c r="AK3552" s="53">
        <v>0.83333333333333337</v>
      </c>
    </row>
    <row r="3553" spans="1:49" x14ac:dyDescent="0.25">
      <c r="A3553">
        <v>42</v>
      </c>
      <c r="C3553" t="s">
        <v>201</v>
      </c>
      <c r="G3553" s="1" t="s">
        <v>78</v>
      </c>
      <c r="I3553" s="1" t="s">
        <v>586</v>
      </c>
      <c r="J3553">
        <v>10</v>
      </c>
      <c r="K3553" t="s">
        <v>954</v>
      </c>
      <c r="W3553" s="1" t="s">
        <v>1150</v>
      </c>
      <c r="X3553" s="8">
        <v>43539</v>
      </c>
      <c r="AB3553" t="s">
        <v>86</v>
      </c>
      <c r="AC3553" t="str">
        <f t="shared" si="83"/>
        <v>H-10SO-G6</v>
      </c>
      <c r="AD3553" s="8">
        <v>43613</v>
      </c>
      <c r="AE3553" s="84">
        <v>74</v>
      </c>
      <c r="AF3553" t="s">
        <v>235</v>
      </c>
      <c r="AG3553" t="s">
        <v>956</v>
      </c>
    </row>
    <row r="3554" spans="1:49" x14ac:dyDescent="0.25">
      <c r="A3554">
        <v>43</v>
      </c>
      <c r="C3554" t="s">
        <v>201</v>
      </c>
      <c r="G3554" s="1" t="s">
        <v>78</v>
      </c>
      <c r="I3554" s="1" t="s">
        <v>586</v>
      </c>
      <c r="J3554">
        <v>10</v>
      </c>
      <c r="K3554" t="s">
        <v>954</v>
      </c>
      <c r="W3554" s="1" t="s">
        <v>1150</v>
      </c>
      <c r="AB3554" t="s">
        <v>86</v>
      </c>
      <c r="AC3554" t="str">
        <f t="shared" ref="AC3554:AC3572" si="84">"H-10"&amp;AB3554&amp;"-"&amp;AF3554</f>
        <v>H-10SO-E3</v>
      </c>
      <c r="AF3554" t="s">
        <v>179</v>
      </c>
    </row>
    <row r="3555" spans="1:49" x14ac:dyDescent="0.25">
      <c r="A3555">
        <v>44</v>
      </c>
      <c r="C3555" t="s">
        <v>201</v>
      </c>
      <c r="G3555" s="1" t="s">
        <v>78</v>
      </c>
      <c r="I3555" s="1" t="s">
        <v>586</v>
      </c>
      <c r="J3555">
        <v>10</v>
      </c>
      <c r="K3555" t="s">
        <v>954</v>
      </c>
      <c r="W3555" s="1" t="s">
        <v>1150</v>
      </c>
      <c r="X3555" s="8">
        <v>43539</v>
      </c>
      <c r="AB3555" t="s">
        <v>86</v>
      </c>
      <c r="AC3555" t="str">
        <f t="shared" si="84"/>
        <v>H-10SO-G12</v>
      </c>
      <c r="AD3555" s="8">
        <v>43606</v>
      </c>
      <c r="AE3555" s="84">
        <v>67</v>
      </c>
      <c r="AF3555" t="s">
        <v>147</v>
      </c>
      <c r="AG3555" t="s">
        <v>956</v>
      </c>
      <c r="AH3555" s="8">
        <v>43606</v>
      </c>
      <c r="AI3555">
        <v>21</v>
      </c>
      <c r="AJ3555">
        <v>2</v>
      </c>
      <c r="AK3555" s="53">
        <v>0.75347222222222221</v>
      </c>
      <c r="AL3555" s="8">
        <v>43614</v>
      </c>
      <c r="AM3555" s="53">
        <v>0.83333333333333337</v>
      </c>
      <c r="AO3555">
        <v>3</v>
      </c>
      <c r="AP3555">
        <v>2</v>
      </c>
      <c r="AQ3555" s="8">
        <v>43614</v>
      </c>
      <c r="AR3555" s="53">
        <v>0.83333333333333337</v>
      </c>
      <c r="AS3555" s="8">
        <v>43619</v>
      </c>
      <c r="AT3555" s="53">
        <v>0.84027777777777779</v>
      </c>
      <c r="AU3555" t="s">
        <v>1917</v>
      </c>
      <c r="AV3555" s="8">
        <v>43619</v>
      </c>
      <c r="AW3555">
        <v>1</v>
      </c>
    </row>
    <row r="3556" spans="1:49" x14ac:dyDescent="0.25">
      <c r="A3556">
        <v>45</v>
      </c>
      <c r="C3556" t="s">
        <v>201</v>
      </c>
      <c r="G3556" s="1" t="s">
        <v>78</v>
      </c>
      <c r="I3556" s="1" t="s">
        <v>586</v>
      </c>
      <c r="J3556">
        <v>10</v>
      </c>
      <c r="K3556" t="s">
        <v>954</v>
      </c>
      <c r="W3556" s="1" t="s">
        <v>1150</v>
      </c>
      <c r="AB3556" t="s">
        <v>86</v>
      </c>
      <c r="AC3556" t="str">
        <f t="shared" si="84"/>
        <v>H-10SO-H6</v>
      </c>
      <c r="AF3556" t="s">
        <v>143</v>
      </c>
    </row>
    <row r="3557" spans="1:49" x14ac:dyDescent="0.25">
      <c r="A3557">
        <v>46</v>
      </c>
      <c r="C3557" t="s">
        <v>201</v>
      </c>
      <c r="G3557" s="1" t="s">
        <v>78</v>
      </c>
      <c r="I3557" s="1" t="s">
        <v>586</v>
      </c>
      <c r="J3557">
        <v>10</v>
      </c>
      <c r="K3557" t="s">
        <v>954</v>
      </c>
      <c r="W3557" s="1" t="s">
        <v>1150</v>
      </c>
      <c r="X3557" s="8">
        <v>43539</v>
      </c>
      <c r="AB3557" t="s">
        <v>86</v>
      </c>
      <c r="AC3557" t="str">
        <f t="shared" si="84"/>
        <v>H-10SO-B5</v>
      </c>
      <c r="AD3557" s="8">
        <v>43623</v>
      </c>
      <c r="AE3557" s="84">
        <v>84</v>
      </c>
      <c r="AF3557" t="s">
        <v>163</v>
      </c>
      <c r="AG3557" t="s">
        <v>593</v>
      </c>
      <c r="AH3557" s="8">
        <v>43623</v>
      </c>
      <c r="AI3557">
        <v>28</v>
      </c>
      <c r="AJ3557">
        <v>2</v>
      </c>
      <c r="AK3557" s="53">
        <v>0.75694444444444453</v>
      </c>
      <c r="AL3557" s="8">
        <v>43633</v>
      </c>
      <c r="AM3557" s="53">
        <v>0.84722222222222221</v>
      </c>
      <c r="AO3557">
        <v>3</v>
      </c>
      <c r="AP3557">
        <v>6</v>
      </c>
      <c r="AQ3557" s="8">
        <v>43633</v>
      </c>
      <c r="AR3557" s="53">
        <v>0.84722222222222221</v>
      </c>
    </row>
    <row r="3558" spans="1:49" x14ac:dyDescent="0.25">
      <c r="A3558">
        <v>47</v>
      </c>
      <c r="C3558" t="s">
        <v>201</v>
      </c>
      <c r="G3558" s="1" t="s">
        <v>78</v>
      </c>
      <c r="I3558" s="1" t="s">
        <v>586</v>
      </c>
      <c r="J3558">
        <v>10</v>
      </c>
      <c r="K3558" t="s">
        <v>954</v>
      </c>
      <c r="W3558" s="1" t="s">
        <v>1150</v>
      </c>
      <c r="X3558" s="8">
        <v>43539</v>
      </c>
      <c r="AB3558" t="s">
        <v>86</v>
      </c>
      <c r="AC3558" t="str">
        <f t="shared" si="84"/>
        <v>H-10SO-C12</v>
      </c>
      <c r="AD3558" s="8">
        <v>43617</v>
      </c>
      <c r="AE3558" s="84">
        <v>78</v>
      </c>
      <c r="AF3558" t="s">
        <v>303</v>
      </c>
      <c r="AG3558" t="s">
        <v>956</v>
      </c>
      <c r="AH3558" s="8">
        <v>43617</v>
      </c>
      <c r="AI3558">
        <v>22</v>
      </c>
      <c r="AJ3558">
        <v>2</v>
      </c>
      <c r="AK3558" s="53">
        <v>0.63888888888888895</v>
      </c>
      <c r="AL3558" s="8">
        <v>43626</v>
      </c>
      <c r="AM3558" s="53">
        <v>0.83333333333333337</v>
      </c>
      <c r="AO3558">
        <v>5</v>
      </c>
      <c r="AP3558">
        <v>26</v>
      </c>
      <c r="AQ3558" s="8">
        <v>43626</v>
      </c>
      <c r="AR3558" s="53">
        <v>0.83333333333333337</v>
      </c>
    </row>
    <row r="3559" spans="1:49" x14ac:dyDescent="0.25">
      <c r="A3559">
        <v>48</v>
      </c>
      <c r="C3559" t="s">
        <v>201</v>
      </c>
      <c r="G3559" s="1" t="s">
        <v>78</v>
      </c>
      <c r="I3559" s="1" t="s">
        <v>586</v>
      </c>
      <c r="J3559">
        <v>10</v>
      </c>
      <c r="K3559" t="s">
        <v>954</v>
      </c>
      <c r="W3559" s="1" t="s">
        <v>1150</v>
      </c>
      <c r="X3559" s="8">
        <v>43539</v>
      </c>
      <c r="AB3559" t="s">
        <v>86</v>
      </c>
      <c r="AC3559" t="str">
        <f t="shared" si="84"/>
        <v>H-10SO-F6</v>
      </c>
      <c r="AD3559" s="8">
        <v>43616</v>
      </c>
      <c r="AE3559" s="84">
        <v>77</v>
      </c>
      <c r="AF3559" t="s">
        <v>291</v>
      </c>
      <c r="AG3559" t="s">
        <v>956</v>
      </c>
      <c r="AH3559" s="8">
        <v>43616</v>
      </c>
      <c r="AI3559">
        <v>10</v>
      </c>
      <c r="AJ3559">
        <v>1</v>
      </c>
      <c r="AK3559" s="53">
        <v>0.78819444444444453</v>
      </c>
      <c r="AL3559" s="8">
        <v>43626</v>
      </c>
      <c r="AM3559" s="53">
        <v>0.83333333333333337</v>
      </c>
      <c r="AO3559">
        <v>7</v>
      </c>
      <c r="AP3559">
        <v>7</v>
      </c>
      <c r="AQ3559" s="8">
        <v>43626</v>
      </c>
      <c r="AR3559" s="53">
        <v>0.83333333333333337</v>
      </c>
    </row>
    <row r="3560" spans="1:49" x14ac:dyDescent="0.25">
      <c r="A3560">
        <v>49</v>
      </c>
      <c r="C3560" t="s">
        <v>201</v>
      </c>
      <c r="G3560" s="1" t="s">
        <v>78</v>
      </c>
      <c r="I3560" s="1" t="s">
        <v>586</v>
      </c>
      <c r="J3560">
        <v>10</v>
      </c>
      <c r="K3560" t="s">
        <v>954</v>
      </c>
      <c r="W3560" s="1" t="s">
        <v>1150</v>
      </c>
      <c r="AB3560" t="s">
        <v>86</v>
      </c>
      <c r="AC3560" t="str">
        <f t="shared" si="84"/>
        <v>H-10SO-B12</v>
      </c>
      <c r="AF3560" t="s">
        <v>132</v>
      </c>
    </row>
    <row r="3561" spans="1:49" x14ac:dyDescent="0.25">
      <c r="A3561">
        <v>50</v>
      </c>
      <c r="C3561" t="s">
        <v>201</v>
      </c>
      <c r="G3561" s="1" t="s">
        <v>78</v>
      </c>
      <c r="I3561" s="1" t="s">
        <v>586</v>
      </c>
      <c r="J3561">
        <v>10</v>
      </c>
      <c r="K3561" t="s">
        <v>954</v>
      </c>
      <c r="W3561" s="1" t="s">
        <v>1150</v>
      </c>
      <c r="X3561" s="8">
        <v>43539</v>
      </c>
      <c r="AB3561" t="s">
        <v>86</v>
      </c>
      <c r="AC3561" t="str">
        <f t="shared" si="84"/>
        <v>H-10SO-B2</v>
      </c>
      <c r="AD3561" s="8">
        <v>43624</v>
      </c>
      <c r="AE3561" s="84">
        <f>AD3561-X3561</f>
        <v>85</v>
      </c>
      <c r="AF3561" t="s">
        <v>142</v>
      </c>
      <c r="AG3561" t="s">
        <v>956</v>
      </c>
      <c r="AH3561" s="8">
        <v>43624</v>
      </c>
      <c r="AI3561">
        <v>19</v>
      </c>
      <c r="AJ3561">
        <v>2</v>
      </c>
      <c r="AK3561" s="53">
        <v>0.66319444444444442</v>
      </c>
      <c r="AL3561" s="8">
        <v>43633</v>
      </c>
      <c r="AM3561" s="53">
        <v>0.84722222222222221</v>
      </c>
      <c r="AO3561">
        <v>7</v>
      </c>
      <c r="AP3561">
        <v>14</v>
      </c>
      <c r="AQ3561" s="8">
        <v>43633</v>
      </c>
      <c r="AR3561" t="s">
        <v>2020</v>
      </c>
    </row>
    <row r="3562" spans="1:49" x14ac:dyDescent="0.25">
      <c r="A3562">
        <v>51</v>
      </c>
      <c r="C3562" t="s">
        <v>201</v>
      </c>
      <c r="G3562" s="1" t="s">
        <v>78</v>
      </c>
      <c r="I3562" s="1" t="s">
        <v>586</v>
      </c>
      <c r="J3562">
        <v>10</v>
      </c>
      <c r="K3562" t="s">
        <v>954</v>
      </c>
      <c r="W3562" s="1" t="s">
        <v>1150</v>
      </c>
      <c r="X3562" s="8">
        <v>43539</v>
      </c>
      <c r="AB3562" t="s">
        <v>86</v>
      </c>
      <c r="AC3562" t="str">
        <f t="shared" si="84"/>
        <v>H-10SO-B8</v>
      </c>
      <c r="AD3562" s="8">
        <v>43616</v>
      </c>
      <c r="AE3562" s="84">
        <v>77</v>
      </c>
      <c r="AF3562" t="s">
        <v>173</v>
      </c>
      <c r="AG3562" t="s">
        <v>956</v>
      </c>
      <c r="AH3562" s="8">
        <v>43616</v>
      </c>
      <c r="AI3562">
        <v>17</v>
      </c>
      <c r="AJ3562">
        <v>2</v>
      </c>
      <c r="AK3562" s="53">
        <v>0.78819444444444453</v>
      </c>
      <c r="AL3562" s="8">
        <v>43626</v>
      </c>
      <c r="AM3562" s="53">
        <v>0.83333333333333337</v>
      </c>
      <c r="AO3562">
        <v>7</v>
      </c>
      <c r="AP3562">
        <v>15</v>
      </c>
      <c r="AQ3562" s="8">
        <v>43626</v>
      </c>
      <c r="AR3562" s="53">
        <v>0.83333333333333337</v>
      </c>
    </row>
    <row r="3563" spans="1:49" x14ac:dyDescent="0.25">
      <c r="A3563">
        <v>52</v>
      </c>
      <c r="C3563" t="s">
        <v>201</v>
      </c>
      <c r="G3563" s="1" t="s">
        <v>78</v>
      </c>
      <c r="I3563" s="1" t="s">
        <v>586</v>
      </c>
      <c r="J3563">
        <v>10</v>
      </c>
      <c r="K3563" t="s">
        <v>954</v>
      </c>
      <c r="W3563" s="1" t="s">
        <v>1150</v>
      </c>
      <c r="AB3563" t="s">
        <v>86</v>
      </c>
      <c r="AC3563" t="str">
        <f t="shared" si="84"/>
        <v>H-10SO-E12</v>
      </c>
      <c r="AF3563" t="s">
        <v>175</v>
      </c>
    </row>
    <row r="3564" spans="1:49" x14ac:dyDescent="0.25">
      <c r="A3564">
        <v>53</v>
      </c>
      <c r="C3564" t="s">
        <v>201</v>
      </c>
      <c r="G3564" s="1" t="s">
        <v>78</v>
      </c>
      <c r="I3564" s="1" t="s">
        <v>586</v>
      </c>
      <c r="J3564">
        <v>10</v>
      </c>
      <c r="K3564" t="s">
        <v>954</v>
      </c>
      <c r="W3564" s="1" t="s">
        <v>1150</v>
      </c>
      <c r="AB3564" t="s">
        <v>86</v>
      </c>
      <c r="AC3564" t="str">
        <f t="shared" si="84"/>
        <v>H-10SO-F3</v>
      </c>
      <c r="AF3564" t="s">
        <v>241</v>
      </c>
    </row>
    <row r="3565" spans="1:49" x14ac:dyDescent="0.25">
      <c r="A3565">
        <v>54</v>
      </c>
      <c r="C3565" t="s">
        <v>201</v>
      </c>
      <c r="G3565" s="1" t="s">
        <v>78</v>
      </c>
      <c r="I3565" s="1" t="s">
        <v>586</v>
      </c>
      <c r="J3565">
        <v>10</v>
      </c>
      <c r="K3565" t="s">
        <v>954</v>
      </c>
      <c r="W3565" s="1" t="s">
        <v>1150</v>
      </c>
      <c r="X3565" s="8">
        <v>43539</v>
      </c>
      <c r="AB3565" t="s">
        <v>86</v>
      </c>
      <c r="AC3565" t="str">
        <f t="shared" si="84"/>
        <v>H-10SO-E7</v>
      </c>
      <c r="AD3565" s="8">
        <v>43607</v>
      </c>
      <c r="AE3565" s="84">
        <v>68</v>
      </c>
      <c r="AF3565" t="s">
        <v>131</v>
      </c>
      <c r="AG3565" t="s">
        <v>956</v>
      </c>
    </row>
    <row r="3566" spans="1:49" x14ac:dyDescent="0.25">
      <c r="A3566">
        <v>55</v>
      </c>
      <c r="C3566" t="s">
        <v>201</v>
      </c>
      <c r="G3566" s="1" t="s">
        <v>78</v>
      </c>
      <c r="I3566" s="1" t="s">
        <v>586</v>
      </c>
      <c r="J3566">
        <v>10</v>
      </c>
      <c r="K3566" t="s">
        <v>954</v>
      </c>
      <c r="W3566" s="1" t="s">
        <v>1150</v>
      </c>
      <c r="AB3566" t="s">
        <v>86</v>
      </c>
      <c r="AC3566" t="str">
        <f t="shared" si="84"/>
        <v>H-10SO-G8</v>
      </c>
      <c r="AF3566" t="s">
        <v>148</v>
      </c>
    </row>
    <row r="3567" spans="1:49" x14ac:dyDescent="0.25">
      <c r="A3567">
        <v>56</v>
      </c>
      <c r="C3567" t="s">
        <v>201</v>
      </c>
      <c r="G3567" s="1" t="s">
        <v>78</v>
      </c>
      <c r="I3567" s="1" t="s">
        <v>586</v>
      </c>
      <c r="J3567">
        <v>10</v>
      </c>
      <c r="K3567" t="s">
        <v>954</v>
      </c>
      <c r="W3567" s="1" t="s">
        <v>1150</v>
      </c>
      <c r="AB3567" t="s">
        <v>86</v>
      </c>
      <c r="AC3567" t="str">
        <f t="shared" si="84"/>
        <v>H-10SO-H1</v>
      </c>
      <c r="AF3567" t="s">
        <v>239</v>
      </c>
    </row>
    <row r="3568" spans="1:49" x14ac:dyDescent="0.25">
      <c r="A3568">
        <v>57</v>
      </c>
      <c r="C3568" t="s">
        <v>201</v>
      </c>
      <c r="G3568" s="1" t="s">
        <v>78</v>
      </c>
      <c r="I3568" s="1" t="s">
        <v>586</v>
      </c>
      <c r="J3568">
        <v>10</v>
      </c>
      <c r="K3568" t="s">
        <v>954</v>
      </c>
      <c r="W3568" s="1" t="s">
        <v>1150</v>
      </c>
      <c r="X3568" s="8">
        <v>43539</v>
      </c>
      <c r="AB3568" t="s">
        <v>86</v>
      </c>
      <c r="AC3568" t="str">
        <f t="shared" si="84"/>
        <v>H-10SO-C4</v>
      </c>
      <c r="AD3568" s="8">
        <v>43607</v>
      </c>
      <c r="AE3568" s="84">
        <v>68</v>
      </c>
      <c r="AF3568" t="s">
        <v>161</v>
      </c>
      <c r="AG3568" t="s">
        <v>956</v>
      </c>
      <c r="AH3568" s="8">
        <v>43613</v>
      </c>
      <c r="AI3568">
        <v>19</v>
      </c>
      <c r="AJ3568">
        <v>1</v>
      </c>
      <c r="AK3568" s="53">
        <v>0.83333333333333337</v>
      </c>
      <c r="AL3568" s="8">
        <v>43622</v>
      </c>
      <c r="AM3568" s="53">
        <v>0.83333333333333337</v>
      </c>
      <c r="AO3568">
        <v>6</v>
      </c>
      <c r="AP3568">
        <v>22</v>
      </c>
      <c r="AQ3568" s="8">
        <v>43622</v>
      </c>
      <c r="AR3568" s="53">
        <v>0.83333333333333337</v>
      </c>
    </row>
    <row r="3569" spans="1:49" x14ac:dyDescent="0.25">
      <c r="A3569">
        <v>58</v>
      </c>
      <c r="C3569" t="s">
        <v>201</v>
      </c>
      <c r="G3569" s="1" t="s">
        <v>78</v>
      </c>
      <c r="I3569" s="1" t="s">
        <v>586</v>
      </c>
      <c r="J3569">
        <v>10</v>
      </c>
      <c r="K3569" t="s">
        <v>954</v>
      </c>
      <c r="W3569" s="1" t="s">
        <v>1150</v>
      </c>
      <c r="X3569" s="8">
        <v>43539</v>
      </c>
      <c r="AB3569" t="s">
        <v>86</v>
      </c>
      <c r="AC3569" t="str">
        <f t="shared" si="84"/>
        <v>H-10SO-H11</v>
      </c>
      <c r="AD3569" s="8">
        <v>43610</v>
      </c>
      <c r="AE3569" s="84">
        <f>AD3569-X3569</f>
        <v>71</v>
      </c>
      <c r="AF3569" t="s">
        <v>141</v>
      </c>
      <c r="AG3569" t="s">
        <v>956</v>
      </c>
      <c r="AH3569" s="8">
        <v>43610</v>
      </c>
      <c r="AI3569">
        <v>19</v>
      </c>
      <c r="AJ3569">
        <v>1</v>
      </c>
      <c r="AK3569" s="53">
        <v>0.57986111111111105</v>
      </c>
      <c r="AL3569" s="8">
        <v>43613</v>
      </c>
      <c r="AM3569" s="53">
        <v>0.70486111111111116</v>
      </c>
      <c r="AN3569" t="s">
        <v>1917</v>
      </c>
      <c r="AV3569" s="8">
        <v>43613</v>
      </c>
      <c r="AW3569">
        <v>1</v>
      </c>
    </row>
    <row r="3570" spans="1:49" x14ac:dyDescent="0.25">
      <c r="A3570">
        <v>59</v>
      </c>
      <c r="C3570" t="s">
        <v>201</v>
      </c>
      <c r="G3570" s="1" t="s">
        <v>78</v>
      </c>
      <c r="I3570" s="1" t="s">
        <v>586</v>
      </c>
      <c r="J3570">
        <v>10</v>
      </c>
      <c r="K3570" t="s">
        <v>954</v>
      </c>
      <c r="W3570" s="1" t="s">
        <v>1150</v>
      </c>
      <c r="X3570" s="8">
        <v>43539</v>
      </c>
      <c r="AB3570" t="s">
        <v>86</v>
      </c>
      <c r="AC3570" t="str">
        <f t="shared" si="84"/>
        <v>H-10SO-E1</v>
      </c>
      <c r="AD3570" s="8">
        <v>43623</v>
      </c>
      <c r="AE3570" s="84">
        <v>84</v>
      </c>
      <c r="AF3570" t="s">
        <v>137</v>
      </c>
      <c r="AG3570" t="s">
        <v>956</v>
      </c>
      <c r="AH3570" s="8">
        <v>43623</v>
      </c>
      <c r="AI3570">
        <v>19</v>
      </c>
      <c r="AJ3570">
        <v>1</v>
      </c>
      <c r="AK3570" s="53">
        <v>0.75694444444444453</v>
      </c>
    </row>
    <row r="3571" spans="1:49" x14ac:dyDescent="0.25">
      <c r="A3571">
        <v>60</v>
      </c>
      <c r="C3571" t="s">
        <v>201</v>
      </c>
      <c r="G3571" s="1" t="s">
        <v>78</v>
      </c>
      <c r="I3571" s="1" t="s">
        <v>586</v>
      </c>
      <c r="J3571">
        <v>10</v>
      </c>
      <c r="K3571" t="s">
        <v>954</v>
      </c>
      <c r="W3571" s="1" t="s">
        <v>1150</v>
      </c>
      <c r="X3571" s="8">
        <v>43539</v>
      </c>
      <c r="AB3571" t="s">
        <v>86</v>
      </c>
      <c r="AC3571" t="str">
        <f t="shared" si="84"/>
        <v>H-10SO-A7</v>
      </c>
      <c r="AD3571" s="8">
        <v>43619</v>
      </c>
      <c r="AE3571" s="84">
        <v>80</v>
      </c>
      <c r="AF3571" t="s">
        <v>164</v>
      </c>
      <c r="AG3571" t="s">
        <v>956</v>
      </c>
      <c r="AH3571" s="8">
        <v>43619</v>
      </c>
      <c r="AI3571">
        <v>3</v>
      </c>
      <c r="AJ3571">
        <v>2</v>
      </c>
      <c r="AK3571" s="53">
        <v>0.84027777777777779</v>
      </c>
      <c r="AL3571" s="8">
        <v>43621</v>
      </c>
      <c r="AM3571" s="53">
        <v>0.6875</v>
      </c>
      <c r="AV3571" s="8">
        <v>43621</v>
      </c>
      <c r="AW3571">
        <v>0</v>
      </c>
    </row>
    <row r="3572" spans="1:49" x14ac:dyDescent="0.25">
      <c r="A3572">
        <v>61</v>
      </c>
      <c r="C3572" t="s">
        <v>201</v>
      </c>
      <c r="G3572" s="1" t="s">
        <v>78</v>
      </c>
      <c r="I3572" s="1" t="s">
        <v>586</v>
      </c>
      <c r="J3572">
        <v>10</v>
      </c>
      <c r="K3572" t="s">
        <v>954</v>
      </c>
      <c r="W3572" s="1" t="s">
        <v>1150</v>
      </c>
      <c r="X3572" s="8">
        <v>43539</v>
      </c>
      <c r="AB3572" t="s">
        <v>86</v>
      </c>
      <c r="AC3572" t="str">
        <f t="shared" si="84"/>
        <v>H-10SO-D6</v>
      </c>
      <c r="AD3572" s="8">
        <v>43619</v>
      </c>
      <c r="AE3572" s="84">
        <v>80</v>
      </c>
      <c r="AF3572" t="s">
        <v>160</v>
      </c>
      <c r="AG3572" t="s">
        <v>956</v>
      </c>
      <c r="AN3572" t="s">
        <v>1701</v>
      </c>
      <c r="AV3572" s="8">
        <v>43619</v>
      </c>
      <c r="AW3572">
        <v>0</v>
      </c>
    </row>
    <row r="3573" spans="1:49" x14ac:dyDescent="0.25">
      <c r="A3573">
        <v>1</v>
      </c>
      <c r="C3573" t="s">
        <v>201</v>
      </c>
      <c r="G3573" s="1" t="s">
        <v>78</v>
      </c>
      <c r="I3573" s="1" t="s">
        <v>586</v>
      </c>
      <c r="J3573">
        <v>10</v>
      </c>
      <c r="K3573" t="s">
        <v>60</v>
      </c>
      <c r="W3573" s="1" t="s">
        <v>1150</v>
      </c>
      <c r="AB3573" t="s">
        <v>85</v>
      </c>
      <c r="AC3573" t="str">
        <f t="shared" ref="AC3573:AC3585" si="85">"A3-10"&amp;AB3573&amp;"-"&amp;AF3573</f>
        <v>A3-10RT-B9</v>
      </c>
      <c r="AF3573" t="s">
        <v>125</v>
      </c>
    </row>
    <row r="3574" spans="1:49" x14ac:dyDescent="0.25">
      <c r="A3574">
        <v>2</v>
      </c>
      <c r="C3574" t="s">
        <v>58</v>
      </c>
      <c r="G3574" s="1" t="s">
        <v>78</v>
      </c>
      <c r="I3574" s="1" t="s">
        <v>586</v>
      </c>
      <c r="J3574">
        <v>10</v>
      </c>
      <c r="K3574" t="s">
        <v>60</v>
      </c>
      <c r="W3574" s="1" t="s">
        <v>1150</v>
      </c>
      <c r="AB3574" t="s">
        <v>85</v>
      </c>
      <c r="AC3574" t="str">
        <f t="shared" si="85"/>
        <v>A3-10RT-D4</v>
      </c>
      <c r="AF3574" t="s">
        <v>236</v>
      </c>
    </row>
    <row r="3575" spans="1:49" x14ac:dyDescent="0.25">
      <c r="A3575">
        <v>3</v>
      </c>
      <c r="C3575" t="s">
        <v>58</v>
      </c>
      <c r="G3575" s="1" t="s">
        <v>78</v>
      </c>
      <c r="I3575" s="1" t="s">
        <v>586</v>
      </c>
      <c r="J3575">
        <v>10</v>
      </c>
      <c r="K3575" t="s">
        <v>60</v>
      </c>
      <c r="W3575" s="1" t="s">
        <v>1150</v>
      </c>
      <c r="AB3575" t="s">
        <v>85</v>
      </c>
      <c r="AC3575" t="str">
        <f t="shared" si="85"/>
        <v>A3-10RT-F7</v>
      </c>
      <c r="AF3575" t="s">
        <v>171</v>
      </c>
    </row>
    <row r="3576" spans="1:49" x14ac:dyDescent="0.25">
      <c r="A3576">
        <v>4</v>
      </c>
      <c r="C3576" t="s">
        <v>58</v>
      </c>
      <c r="G3576" s="1" t="s">
        <v>78</v>
      </c>
      <c r="I3576" s="1" t="s">
        <v>586</v>
      </c>
      <c r="J3576">
        <v>10</v>
      </c>
      <c r="K3576" t="s">
        <v>60</v>
      </c>
      <c r="W3576" s="1" t="s">
        <v>1150</v>
      </c>
      <c r="AB3576" t="s">
        <v>85</v>
      </c>
      <c r="AC3576" t="str">
        <f t="shared" si="85"/>
        <v>A3-10RT-D9</v>
      </c>
      <c r="AF3576" t="s">
        <v>151</v>
      </c>
    </row>
    <row r="3577" spans="1:49" x14ac:dyDescent="0.25">
      <c r="A3577">
        <v>5</v>
      </c>
      <c r="C3577" t="s">
        <v>58</v>
      </c>
      <c r="G3577" s="1" t="s">
        <v>78</v>
      </c>
      <c r="I3577" s="1" t="s">
        <v>586</v>
      </c>
      <c r="J3577">
        <v>10</v>
      </c>
      <c r="K3577" t="s">
        <v>60</v>
      </c>
      <c r="W3577" s="1" t="s">
        <v>1150</v>
      </c>
      <c r="AB3577" t="s">
        <v>85</v>
      </c>
      <c r="AC3577" t="str">
        <f t="shared" si="85"/>
        <v>A3-10RT-F2</v>
      </c>
      <c r="AF3577" t="s">
        <v>370</v>
      </c>
    </row>
    <row r="3578" spans="1:49" x14ac:dyDescent="0.25">
      <c r="A3578">
        <v>6</v>
      </c>
      <c r="C3578" t="s">
        <v>58</v>
      </c>
      <c r="G3578" s="1" t="s">
        <v>78</v>
      </c>
      <c r="I3578" s="1" t="s">
        <v>586</v>
      </c>
      <c r="J3578">
        <v>10</v>
      </c>
      <c r="K3578" t="s">
        <v>60</v>
      </c>
      <c r="W3578" s="1" t="s">
        <v>1150</v>
      </c>
      <c r="AB3578" t="s">
        <v>85</v>
      </c>
      <c r="AC3578" t="str">
        <f t="shared" si="85"/>
        <v>A3-10RT-D11</v>
      </c>
      <c r="AF3578" t="s">
        <v>128</v>
      </c>
    </row>
    <row r="3579" spans="1:49" x14ac:dyDescent="0.25">
      <c r="A3579">
        <v>7</v>
      </c>
      <c r="C3579" t="s">
        <v>58</v>
      </c>
      <c r="G3579" s="1" t="s">
        <v>78</v>
      </c>
      <c r="I3579" s="1" t="s">
        <v>586</v>
      </c>
      <c r="J3579">
        <v>10</v>
      </c>
      <c r="K3579" t="s">
        <v>60</v>
      </c>
      <c r="W3579" s="1" t="s">
        <v>1150</v>
      </c>
      <c r="AB3579" t="s">
        <v>85</v>
      </c>
      <c r="AC3579" t="str">
        <f t="shared" si="85"/>
        <v>A3-10RT-C8</v>
      </c>
      <c r="AD3579" s="8">
        <v>43406</v>
      </c>
      <c r="AE3579" s="83">
        <f>AD3579-I3581</f>
        <v>33</v>
      </c>
      <c r="AF3579" t="s">
        <v>238</v>
      </c>
      <c r="AG3579" t="s">
        <v>956</v>
      </c>
      <c r="AN3579" t="s">
        <v>1765</v>
      </c>
      <c r="AV3579" s="8">
        <v>43406</v>
      </c>
      <c r="AW3579">
        <v>1</v>
      </c>
    </row>
    <row r="3580" spans="1:49" x14ac:dyDescent="0.25">
      <c r="A3580">
        <v>8</v>
      </c>
      <c r="C3580" t="s">
        <v>58</v>
      </c>
      <c r="G3580" s="1" t="s">
        <v>78</v>
      </c>
      <c r="I3580" s="1" t="s">
        <v>586</v>
      </c>
      <c r="J3580">
        <v>10</v>
      </c>
      <c r="K3580" t="s">
        <v>60</v>
      </c>
      <c r="W3580" s="1" t="s">
        <v>1150</v>
      </c>
      <c r="X3580" s="8">
        <v>43539</v>
      </c>
      <c r="AB3580" t="s">
        <v>86</v>
      </c>
      <c r="AC3580" t="str">
        <f t="shared" si="85"/>
        <v>A3-10SO-F9</v>
      </c>
      <c r="AD3580" s="8">
        <v>43594</v>
      </c>
      <c r="AE3580" s="84">
        <f>AD3580-X3580</f>
        <v>55</v>
      </c>
      <c r="AF3580" t="s">
        <v>240</v>
      </c>
      <c r="AG3580" t="s">
        <v>956</v>
      </c>
      <c r="AN3580" t="s">
        <v>1765</v>
      </c>
      <c r="AV3580" s="8">
        <v>43594</v>
      </c>
      <c r="AW3580">
        <v>1</v>
      </c>
    </row>
    <row r="3581" spans="1:49" x14ac:dyDescent="0.25">
      <c r="A3581">
        <v>9</v>
      </c>
      <c r="C3581" t="s">
        <v>58</v>
      </c>
      <c r="G3581" s="1" t="s">
        <v>78</v>
      </c>
      <c r="I3581" s="1" t="s">
        <v>586</v>
      </c>
      <c r="J3581">
        <v>10</v>
      </c>
      <c r="K3581" t="s">
        <v>60</v>
      </c>
      <c r="W3581" s="1" t="s">
        <v>1150</v>
      </c>
      <c r="X3581" s="8">
        <v>43539</v>
      </c>
      <c r="AB3581" t="s">
        <v>86</v>
      </c>
      <c r="AC3581" t="str">
        <f t="shared" si="85"/>
        <v>A3-10SO-C7</v>
      </c>
      <c r="AD3581" s="8">
        <v>43610</v>
      </c>
      <c r="AE3581" s="84">
        <f>AD3581-X3581</f>
        <v>71</v>
      </c>
      <c r="AF3581" t="s">
        <v>135</v>
      </c>
      <c r="AG3581" t="s">
        <v>956</v>
      </c>
      <c r="AN3581" t="s">
        <v>1765</v>
      </c>
      <c r="AV3581" s="8">
        <v>43610</v>
      </c>
      <c r="AW3581">
        <v>1</v>
      </c>
    </row>
    <row r="3582" spans="1:49" x14ac:dyDescent="0.25">
      <c r="A3582">
        <v>10</v>
      </c>
      <c r="C3582" t="s">
        <v>58</v>
      </c>
      <c r="G3582" s="1" t="s">
        <v>78</v>
      </c>
      <c r="I3582" s="1" t="s">
        <v>586</v>
      </c>
      <c r="J3582">
        <v>10</v>
      </c>
      <c r="K3582" t="s">
        <v>60</v>
      </c>
      <c r="W3582" s="1" t="s">
        <v>1150</v>
      </c>
      <c r="AB3582" t="s">
        <v>86</v>
      </c>
      <c r="AC3582" t="str">
        <f t="shared" si="85"/>
        <v>A3-10SO-G4</v>
      </c>
      <c r="AF3582" t="s">
        <v>243</v>
      </c>
    </row>
    <row r="3583" spans="1:49" x14ac:dyDescent="0.25">
      <c r="A3583">
        <v>11</v>
      </c>
      <c r="C3583" t="s">
        <v>58</v>
      </c>
      <c r="G3583" s="1" t="s">
        <v>78</v>
      </c>
      <c r="I3583" s="1" t="s">
        <v>586</v>
      </c>
      <c r="J3583">
        <v>10</v>
      </c>
      <c r="K3583" t="s">
        <v>60</v>
      </c>
      <c r="W3583" s="1" t="s">
        <v>1150</v>
      </c>
      <c r="X3583" s="8">
        <v>43539</v>
      </c>
      <c r="AB3583" t="s">
        <v>86</v>
      </c>
      <c r="AC3583" t="str">
        <f t="shared" si="85"/>
        <v>A3-10SO-G10</v>
      </c>
      <c r="AD3583" s="8">
        <v>43614</v>
      </c>
      <c r="AE3583" s="84">
        <v>75</v>
      </c>
      <c r="AF3583" t="s">
        <v>302</v>
      </c>
      <c r="AG3583" t="s">
        <v>956</v>
      </c>
      <c r="AN3583" t="s">
        <v>1765</v>
      </c>
      <c r="AV3583" s="8">
        <v>43614</v>
      </c>
      <c r="AW3583">
        <v>1</v>
      </c>
    </row>
    <row r="3584" spans="1:49" x14ac:dyDescent="0.25">
      <c r="A3584">
        <v>12</v>
      </c>
      <c r="C3584" t="s">
        <v>58</v>
      </c>
      <c r="G3584" s="1" t="s">
        <v>78</v>
      </c>
      <c r="I3584" s="1" t="s">
        <v>586</v>
      </c>
      <c r="J3584">
        <v>10</v>
      </c>
      <c r="K3584" t="s">
        <v>60</v>
      </c>
      <c r="W3584" s="1" t="s">
        <v>1150</v>
      </c>
      <c r="AB3584" t="s">
        <v>86</v>
      </c>
      <c r="AC3584" t="str">
        <f t="shared" si="85"/>
        <v>A3-10SO-D4</v>
      </c>
      <c r="AF3584" t="s">
        <v>236</v>
      </c>
    </row>
    <row r="3585" spans="1:49" x14ac:dyDescent="0.25">
      <c r="A3585">
        <v>13</v>
      </c>
      <c r="C3585" t="s">
        <v>58</v>
      </c>
      <c r="G3585" s="1" t="s">
        <v>78</v>
      </c>
      <c r="I3585" s="1" t="s">
        <v>586</v>
      </c>
      <c r="J3585">
        <v>10</v>
      </c>
      <c r="K3585" t="s">
        <v>60</v>
      </c>
      <c r="W3585" s="1" t="s">
        <v>1150</v>
      </c>
      <c r="AB3585" t="s">
        <v>86</v>
      </c>
      <c r="AC3585" t="str">
        <f t="shared" si="85"/>
        <v>A3-10SO-F8</v>
      </c>
      <c r="AF3585" t="s">
        <v>134</v>
      </c>
    </row>
    <row r="3586" spans="1:49" x14ac:dyDescent="0.25">
      <c r="A3586">
        <v>14</v>
      </c>
      <c r="C3586" t="s">
        <v>58</v>
      </c>
      <c r="G3586" s="1" t="s">
        <v>78</v>
      </c>
      <c r="I3586" s="1" t="s">
        <v>586</v>
      </c>
      <c r="J3586">
        <v>10</v>
      </c>
      <c r="K3586" t="s">
        <v>60</v>
      </c>
      <c r="W3586" s="1" t="s">
        <v>1150</v>
      </c>
      <c r="AB3586" t="s">
        <v>84</v>
      </c>
      <c r="AC3586" t="s">
        <v>1636</v>
      </c>
    </row>
    <row r="3587" spans="1:49" x14ac:dyDescent="0.25">
      <c r="A3587">
        <v>15</v>
      </c>
      <c r="C3587" t="s">
        <v>58</v>
      </c>
      <c r="G3587" s="1" t="s">
        <v>78</v>
      </c>
      <c r="I3587" s="1" t="s">
        <v>586</v>
      </c>
      <c r="J3587">
        <v>10</v>
      </c>
      <c r="K3587" t="s">
        <v>60</v>
      </c>
      <c r="W3587" s="1" t="s">
        <v>1150</v>
      </c>
      <c r="AB3587" t="s">
        <v>84</v>
      </c>
      <c r="AC3587" t="s">
        <v>1637</v>
      </c>
    </row>
    <row r="3588" spans="1:49" x14ac:dyDescent="0.25">
      <c r="A3588">
        <v>16</v>
      </c>
      <c r="C3588" t="s">
        <v>58</v>
      </c>
      <c r="G3588" s="1" t="s">
        <v>78</v>
      </c>
      <c r="I3588" s="1" t="s">
        <v>586</v>
      </c>
      <c r="J3588">
        <v>10</v>
      </c>
      <c r="K3588" t="s">
        <v>60</v>
      </c>
      <c r="W3588" s="1" t="s">
        <v>1150</v>
      </c>
      <c r="AB3588" t="s">
        <v>84</v>
      </c>
      <c r="AC3588" t="s">
        <v>1638</v>
      </c>
    </row>
    <row r="3589" spans="1:49" x14ac:dyDescent="0.25">
      <c r="A3589">
        <v>17</v>
      </c>
      <c r="C3589" t="s">
        <v>58</v>
      </c>
      <c r="G3589" s="1" t="s">
        <v>78</v>
      </c>
      <c r="I3589" s="1" t="s">
        <v>586</v>
      </c>
      <c r="J3589">
        <v>10</v>
      </c>
      <c r="K3589" t="s">
        <v>60</v>
      </c>
      <c r="W3589" s="1" t="s">
        <v>1150</v>
      </c>
      <c r="AB3589" t="s">
        <v>84</v>
      </c>
      <c r="AC3589" t="s">
        <v>1639</v>
      </c>
    </row>
    <row r="3590" spans="1:49" x14ac:dyDescent="0.25">
      <c r="A3590">
        <v>1</v>
      </c>
      <c r="C3590" t="s">
        <v>1645</v>
      </c>
      <c r="G3590" s="1" t="s">
        <v>78</v>
      </c>
      <c r="I3590" s="1" t="s">
        <v>587</v>
      </c>
      <c r="J3590">
        <v>11</v>
      </c>
      <c r="K3590" t="s">
        <v>954</v>
      </c>
      <c r="W3590" s="1" t="s">
        <v>1184</v>
      </c>
      <c r="AB3590" t="s">
        <v>85</v>
      </c>
      <c r="AC3590" t="s">
        <v>1646</v>
      </c>
      <c r="AD3590" s="8">
        <v>43389</v>
      </c>
      <c r="AE3590" s="84">
        <v>15</v>
      </c>
      <c r="AG3590" t="s">
        <v>593</v>
      </c>
      <c r="AI3590">
        <v>22</v>
      </c>
      <c r="AJ3590">
        <v>1</v>
      </c>
      <c r="AK3590" s="53">
        <v>0.54861111111111105</v>
      </c>
      <c r="AL3590" s="8">
        <v>43397</v>
      </c>
      <c r="AM3590" s="53">
        <v>0.83333333333333337</v>
      </c>
      <c r="AN3590" t="s">
        <v>1020</v>
      </c>
      <c r="AV3590" s="8">
        <v>43397</v>
      </c>
      <c r="AW3590">
        <v>1</v>
      </c>
    </row>
    <row r="3591" spans="1:49" x14ac:dyDescent="0.25">
      <c r="A3591">
        <v>2</v>
      </c>
      <c r="C3591" t="s">
        <v>1645</v>
      </c>
      <c r="G3591" s="1" t="s">
        <v>78</v>
      </c>
      <c r="I3591" s="1" t="s">
        <v>587</v>
      </c>
      <c r="J3591">
        <v>11</v>
      </c>
      <c r="K3591" t="s">
        <v>954</v>
      </c>
      <c r="W3591" s="1" t="s">
        <v>1184</v>
      </c>
      <c r="AB3591" t="s">
        <v>85</v>
      </c>
      <c r="AC3591" t="s">
        <v>1706</v>
      </c>
      <c r="AD3591" s="8">
        <v>43407</v>
      </c>
      <c r="AE3591" s="84">
        <v>33</v>
      </c>
      <c r="AF3591" t="s">
        <v>165</v>
      </c>
      <c r="AG3591" t="s">
        <v>956</v>
      </c>
      <c r="AN3591" t="s">
        <v>1765</v>
      </c>
      <c r="AV3591" s="8">
        <v>43407</v>
      </c>
      <c r="AW3591">
        <v>1</v>
      </c>
    </row>
    <row r="3592" spans="1:49" x14ac:dyDescent="0.25">
      <c r="A3592">
        <v>3</v>
      </c>
      <c r="C3592" t="s">
        <v>1645</v>
      </c>
      <c r="G3592" s="1" t="s">
        <v>78</v>
      </c>
      <c r="I3592" s="1" t="s">
        <v>587</v>
      </c>
      <c r="J3592">
        <v>11</v>
      </c>
      <c r="K3592" t="s">
        <v>954</v>
      </c>
      <c r="W3592" s="1" t="s">
        <v>1184</v>
      </c>
      <c r="AB3592" t="s">
        <v>85</v>
      </c>
      <c r="AC3592" t="s">
        <v>1776</v>
      </c>
      <c r="AD3592" s="8">
        <v>43406</v>
      </c>
      <c r="AE3592" s="83">
        <f>AD3592-I3592</f>
        <v>32</v>
      </c>
      <c r="AF3592" t="s">
        <v>250</v>
      </c>
      <c r="AG3592" t="s">
        <v>956</v>
      </c>
      <c r="AN3592" t="s">
        <v>1765</v>
      </c>
      <c r="AV3592" s="8">
        <v>43406</v>
      </c>
      <c r="AW3592">
        <v>1</v>
      </c>
    </row>
    <row r="3593" spans="1:49" x14ac:dyDescent="0.25">
      <c r="A3593">
        <v>1</v>
      </c>
      <c r="C3593" t="s">
        <v>58</v>
      </c>
      <c r="G3593" s="1" t="s">
        <v>78</v>
      </c>
      <c r="I3593" s="1" t="s">
        <v>587</v>
      </c>
      <c r="J3593">
        <v>11</v>
      </c>
      <c r="K3593" t="s">
        <v>60</v>
      </c>
      <c r="W3593" s="1" t="s">
        <v>1184</v>
      </c>
      <c r="AB3593" t="s">
        <v>85</v>
      </c>
      <c r="AC3593" t="s">
        <v>1773</v>
      </c>
      <c r="AD3593" s="8">
        <v>43405</v>
      </c>
      <c r="AE3593" s="83" t="s">
        <v>1774</v>
      </c>
      <c r="AF3593" t="s">
        <v>149</v>
      </c>
      <c r="AG3593" t="s">
        <v>956</v>
      </c>
      <c r="AN3593" t="s">
        <v>1765</v>
      </c>
      <c r="AV3593" s="8">
        <v>43405</v>
      </c>
      <c r="AW3593">
        <v>1</v>
      </c>
    </row>
    <row r="3594" spans="1:49" x14ac:dyDescent="0.25">
      <c r="A3594">
        <v>2</v>
      </c>
      <c r="C3594" t="s">
        <v>58</v>
      </c>
      <c r="G3594" s="1" t="s">
        <v>78</v>
      </c>
      <c r="I3594" s="1" t="s">
        <v>587</v>
      </c>
      <c r="J3594">
        <v>11</v>
      </c>
      <c r="K3594" t="s">
        <v>60</v>
      </c>
      <c r="W3594" s="1" t="s">
        <v>1184</v>
      </c>
      <c r="AB3594" t="s">
        <v>85</v>
      </c>
      <c r="AC3594" t="s">
        <v>1804</v>
      </c>
      <c r="AD3594" s="8">
        <v>43430</v>
      </c>
      <c r="AE3594" s="83" t="s">
        <v>1807</v>
      </c>
      <c r="AF3594" t="s">
        <v>302</v>
      </c>
      <c r="AG3594" t="s">
        <v>956</v>
      </c>
      <c r="AL3594" s="8">
        <v>43433</v>
      </c>
      <c r="AM3594" s="53">
        <v>0.55763888888888891</v>
      </c>
      <c r="AN3594" t="s">
        <v>1812</v>
      </c>
      <c r="AV3594" s="8">
        <v>43433</v>
      </c>
      <c r="AW3594">
        <v>0</v>
      </c>
    </row>
    <row r="3595" spans="1:49" x14ac:dyDescent="0.25">
      <c r="A3595">
        <v>3</v>
      </c>
      <c r="C3595" t="s">
        <v>58</v>
      </c>
      <c r="G3595" s="1" t="s">
        <v>78</v>
      </c>
      <c r="I3595" s="1" t="s">
        <v>587</v>
      </c>
      <c r="J3595">
        <v>11</v>
      </c>
      <c r="K3595" t="s">
        <v>60</v>
      </c>
      <c r="W3595" s="1" t="s">
        <v>1184</v>
      </c>
      <c r="AB3595" t="s">
        <v>85</v>
      </c>
      <c r="AC3595" t="s">
        <v>1805</v>
      </c>
      <c r="AD3595" s="8">
        <v>43430</v>
      </c>
      <c r="AE3595" s="83" t="s">
        <v>1807</v>
      </c>
      <c r="AF3595" t="s">
        <v>156</v>
      </c>
      <c r="AG3595" t="s">
        <v>956</v>
      </c>
      <c r="AL3595" s="8">
        <v>43433</v>
      </c>
      <c r="AM3595" s="53">
        <v>0.55763888888888891</v>
      </c>
      <c r="AN3595" t="s">
        <v>1812</v>
      </c>
      <c r="AV3595" s="8">
        <v>43433</v>
      </c>
      <c r="AW3595">
        <v>0</v>
      </c>
    </row>
    <row r="3596" spans="1:49" x14ac:dyDescent="0.25">
      <c r="A3596">
        <v>4</v>
      </c>
      <c r="C3596" t="s">
        <v>1645</v>
      </c>
      <c r="G3596" s="1" t="s">
        <v>1885</v>
      </c>
      <c r="I3596" s="1" t="s">
        <v>587</v>
      </c>
      <c r="J3596">
        <v>11</v>
      </c>
      <c r="K3596" t="s">
        <v>954</v>
      </c>
      <c r="W3596" s="1" t="s">
        <v>1184</v>
      </c>
      <c r="X3596" s="8">
        <v>43542</v>
      </c>
      <c r="AB3596" t="s">
        <v>86</v>
      </c>
      <c r="AC3596" t="s">
        <v>1934</v>
      </c>
      <c r="AD3596" s="8">
        <v>43592</v>
      </c>
      <c r="AE3596" s="83" t="s">
        <v>1935</v>
      </c>
      <c r="AF3596" t="s">
        <v>139</v>
      </c>
      <c r="AG3596" t="s">
        <v>956</v>
      </c>
      <c r="AH3596" s="8">
        <v>43592</v>
      </c>
      <c r="AI3596">
        <v>11</v>
      </c>
      <c r="AJ3596">
        <v>2</v>
      </c>
      <c r="AK3596" s="53">
        <v>0.8125</v>
      </c>
      <c r="AL3596" s="8">
        <v>43601</v>
      </c>
      <c r="AM3596" s="53">
        <v>0.83333333333333337</v>
      </c>
      <c r="AO3596">
        <v>5</v>
      </c>
      <c r="AP3596">
        <v>9</v>
      </c>
      <c r="AQ3596" s="8">
        <v>43601</v>
      </c>
      <c r="AR3596" s="53">
        <v>0.83333333333333337</v>
      </c>
      <c r="AS3596" s="8">
        <v>43619</v>
      </c>
      <c r="AT3596" s="53">
        <v>0.84027777777777779</v>
      </c>
      <c r="AV3596" s="8">
        <v>43619</v>
      </c>
      <c r="AW3596">
        <v>0</v>
      </c>
    </row>
    <row r="3597" spans="1:49" x14ac:dyDescent="0.25">
      <c r="A3597">
        <v>5</v>
      </c>
      <c r="C3597" t="s">
        <v>58</v>
      </c>
      <c r="G3597" s="1" t="s">
        <v>78</v>
      </c>
      <c r="I3597" s="1" t="s">
        <v>587</v>
      </c>
      <c r="J3597">
        <v>11</v>
      </c>
      <c r="K3597" t="s">
        <v>60</v>
      </c>
      <c r="W3597" s="1" t="s">
        <v>1184</v>
      </c>
      <c r="X3597" s="8">
        <v>43542</v>
      </c>
      <c r="AB3597" t="s">
        <v>86</v>
      </c>
      <c r="AC3597" t="s">
        <v>1967</v>
      </c>
      <c r="AD3597" s="85">
        <v>43609</v>
      </c>
      <c r="AE3597" s="83" t="s">
        <v>1970</v>
      </c>
      <c r="AF3597" t="s">
        <v>236</v>
      </c>
      <c r="AG3597" t="s">
        <v>956</v>
      </c>
      <c r="AK3597" s="53"/>
      <c r="AM3597" s="53"/>
      <c r="AN3597" t="s">
        <v>1765</v>
      </c>
      <c r="AR3597" s="53"/>
      <c r="AV3597" s="8">
        <v>43609</v>
      </c>
      <c r="AW3597">
        <v>1</v>
      </c>
    </row>
    <row r="3598" spans="1:49" x14ac:dyDescent="0.25">
      <c r="A3598">
        <v>6</v>
      </c>
      <c r="C3598" t="s">
        <v>201</v>
      </c>
      <c r="G3598" s="1" t="s">
        <v>78</v>
      </c>
      <c r="I3598" s="1" t="s">
        <v>587</v>
      </c>
      <c r="J3598">
        <v>11</v>
      </c>
      <c r="K3598" t="s">
        <v>60</v>
      </c>
      <c r="W3598" s="1" t="s">
        <v>1184</v>
      </c>
      <c r="X3598" s="8">
        <v>43542</v>
      </c>
      <c r="AB3598" t="s">
        <v>86</v>
      </c>
      <c r="AC3598" t="s">
        <v>1986</v>
      </c>
      <c r="AD3598" s="85">
        <v>43614</v>
      </c>
      <c r="AE3598" s="83" t="s">
        <v>1824</v>
      </c>
      <c r="AF3598" t="s">
        <v>177</v>
      </c>
      <c r="AG3598" t="s">
        <v>956</v>
      </c>
      <c r="AK3598" s="53"/>
      <c r="AM3598" s="53"/>
      <c r="AN3598" t="s">
        <v>1765</v>
      </c>
      <c r="AR3598" s="53"/>
      <c r="AV3598" s="8">
        <v>43614</v>
      </c>
      <c r="AW3598">
        <v>1</v>
      </c>
    </row>
    <row r="3599" spans="1:49" x14ac:dyDescent="0.25">
      <c r="A3599">
        <v>7</v>
      </c>
      <c r="C3599" t="s">
        <v>58</v>
      </c>
      <c r="G3599" s="1" t="s">
        <v>1969</v>
      </c>
      <c r="I3599" s="1" t="s">
        <v>587</v>
      </c>
      <c r="J3599">
        <v>11</v>
      </c>
      <c r="K3599" t="s">
        <v>60</v>
      </c>
      <c r="W3599" s="1" t="s">
        <v>1184</v>
      </c>
      <c r="X3599" s="8">
        <v>43542</v>
      </c>
      <c r="AB3599" t="s">
        <v>86</v>
      </c>
      <c r="AC3599" t="s">
        <v>2022</v>
      </c>
      <c r="AD3599" s="85">
        <v>43639</v>
      </c>
      <c r="AE3599" s="83" t="s">
        <v>2023</v>
      </c>
      <c r="AF3599" t="s">
        <v>133</v>
      </c>
      <c r="AG3599" t="s">
        <v>593</v>
      </c>
      <c r="AK3599" s="53"/>
      <c r="AM3599" s="53"/>
      <c r="AR3599" s="53"/>
    </row>
    <row r="3600" spans="1:49" x14ac:dyDescent="0.25">
      <c r="A3600">
        <v>1</v>
      </c>
      <c r="C3600" t="s">
        <v>1645</v>
      </c>
      <c r="G3600" s="1" t="s">
        <v>78</v>
      </c>
      <c r="I3600" s="1" t="s">
        <v>587</v>
      </c>
      <c r="J3600">
        <v>11</v>
      </c>
      <c r="K3600" t="s">
        <v>954</v>
      </c>
      <c r="W3600" s="1" t="s">
        <v>1184</v>
      </c>
      <c r="X3600" s="8">
        <v>43542</v>
      </c>
      <c r="AB3600" t="s">
        <v>86</v>
      </c>
      <c r="AC3600" t="s">
        <v>1968</v>
      </c>
      <c r="AD3600" s="85">
        <v>43609</v>
      </c>
      <c r="AE3600" s="83" t="s">
        <v>1970</v>
      </c>
      <c r="AF3600" t="s">
        <v>170</v>
      </c>
      <c r="AG3600" t="s">
        <v>956</v>
      </c>
      <c r="AH3600" s="8">
        <v>43627</v>
      </c>
      <c r="AI3600">
        <v>10</v>
      </c>
      <c r="AJ3600">
        <v>1</v>
      </c>
      <c r="AK3600" s="53">
        <v>0.75</v>
      </c>
      <c r="AM3600" s="53"/>
      <c r="AR3600" s="53"/>
    </row>
    <row r="3601" spans="1:49" x14ac:dyDescent="0.25">
      <c r="A3601">
        <v>2</v>
      </c>
      <c r="C3601" t="s">
        <v>1645</v>
      </c>
      <c r="G3601" s="1" t="s">
        <v>78</v>
      </c>
      <c r="I3601" s="1" t="s">
        <v>587</v>
      </c>
      <c r="J3601">
        <v>11</v>
      </c>
      <c r="K3601" t="s">
        <v>954</v>
      </c>
      <c r="W3601" s="1" t="s">
        <v>1184</v>
      </c>
      <c r="X3601" s="8">
        <v>43542</v>
      </c>
      <c r="AB3601" t="s">
        <v>86</v>
      </c>
      <c r="AC3601" t="s">
        <v>1973</v>
      </c>
      <c r="AD3601" s="85">
        <v>43610</v>
      </c>
      <c r="AE3601" s="83" t="s">
        <v>1976</v>
      </c>
      <c r="AF3601" t="s">
        <v>154</v>
      </c>
      <c r="AG3601" t="s">
        <v>956</v>
      </c>
      <c r="AH3601" s="8">
        <v>43634</v>
      </c>
      <c r="AI3601">
        <v>3</v>
      </c>
      <c r="AJ3601">
        <v>1</v>
      </c>
      <c r="AK3601" s="53">
        <v>0.73611111111111116</v>
      </c>
      <c r="AM3601" s="53"/>
      <c r="AR3601" s="53"/>
    </row>
    <row r="3602" spans="1:49" x14ac:dyDescent="0.25">
      <c r="A3602">
        <v>3</v>
      </c>
      <c r="C3602" t="s">
        <v>1645</v>
      </c>
      <c r="G3602" s="1" t="s">
        <v>1987</v>
      </c>
      <c r="I3602" s="1" t="s">
        <v>587</v>
      </c>
      <c r="J3602">
        <v>11</v>
      </c>
      <c r="K3602" t="s">
        <v>954</v>
      </c>
      <c r="W3602" s="1" t="s">
        <v>1184</v>
      </c>
      <c r="X3602" s="8">
        <v>43542</v>
      </c>
      <c r="AB3602" t="s">
        <v>86</v>
      </c>
      <c r="AC3602" t="s">
        <v>1974</v>
      </c>
      <c r="AD3602" s="85">
        <v>43610</v>
      </c>
      <c r="AE3602" s="83" t="s">
        <v>1976</v>
      </c>
      <c r="AF3602" t="s">
        <v>161</v>
      </c>
      <c r="AG3602" t="s">
        <v>956</v>
      </c>
      <c r="AH3602" s="8">
        <v>43610</v>
      </c>
      <c r="AI3602">
        <v>3</v>
      </c>
      <c r="AJ3602">
        <v>2</v>
      </c>
      <c r="AK3602" s="53">
        <v>0.57986111111111105</v>
      </c>
      <c r="AL3602" s="8">
        <v>43619</v>
      </c>
      <c r="AM3602" s="53">
        <v>0.84027777777777779</v>
      </c>
      <c r="AO3602">
        <v>3</v>
      </c>
      <c r="AP3602">
        <v>16</v>
      </c>
      <c r="AQ3602" s="8">
        <v>43619</v>
      </c>
      <c r="AR3602" s="53">
        <v>0.84027777777777779</v>
      </c>
    </row>
    <row r="3603" spans="1:49" x14ac:dyDescent="0.25">
      <c r="A3603">
        <v>4</v>
      </c>
      <c r="C3603" t="s">
        <v>1645</v>
      </c>
      <c r="G3603" s="1" t="s">
        <v>78</v>
      </c>
      <c r="I3603" s="1" t="s">
        <v>587</v>
      </c>
      <c r="J3603">
        <v>11</v>
      </c>
      <c r="K3603" t="s">
        <v>954</v>
      </c>
      <c r="W3603" s="1" t="s">
        <v>1184</v>
      </c>
      <c r="X3603" s="8">
        <v>43542</v>
      </c>
      <c r="AB3603" t="s">
        <v>86</v>
      </c>
      <c r="AC3603" t="s">
        <v>1975</v>
      </c>
      <c r="AD3603" s="85">
        <v>43610</v>
      </c>
      <c r="AE3603" s="83" t="s">
        <v>1976</v>
      </c>
      <c r="AF3603" t="s">
        <v>291</v>
      </c>
      <c r="AG3603" t="s">
        <v>956</v>
      </c>
      <c r="AH3603" s="8">
        <v>43634</v>
      </c>
      <c r="AI3603">
        <v>8</v>
      </c>
      <c r="AJ3603">
        <v>1</v>
      </c>
      <c r="AK3603" s="53">
        <v>0.73611111111111116</v>
      </c>
      <c r="AM3603" s="53"/>
      <c r="AR3603" s="53"/>
    </row>
    <row r="3604" spans="1:49" x14ac:dyDescent="0.25">
      <c r="A3604">
        <v>5</v>
      </c>
      <c r="C3604" t="s">
        <v>1645</v>
      </c>
      <c r="G3604" s="1" t="s">
        <v>78</v>
      </c>
      <c r="I3604" s="1" t="s">
        <v>587</v>
      </c>
      <c r="J3604">
        <v>11</v>
      </c>
      <c r="K3604" t="s">
        <v>954</v>
      </c>
      <c r="W3604" s="1" t="s">
        <v>1184</v>
      </c>
      <c r="X3604" s="8">
        <v>43542</v>
      </c>
      <c r="AB3604" t="s">
        <v>86</v>
      </c>
      <c r="AC3604" t="s">
        <v>1985</v>
      </c>
      <c r="AD3604" s="85">
        <v>43614</v>
      </c>
      <c r="AE3604" s="83" t="s">
        <v>1824</v>
      </c>
      <c r="AF3604" t="s">
        <v>174</v>
      </c>
      <c r="AG3604" t="s">
        <v>956</v>
      </c>
      <c r="AH3604" s="8">
        <v>43614</v>
      </c>
      <c r="AI3604">
        <v>14</v>
      </c>
      <c r="AJ3604">
        <v>1</v>
      </c>
      <c r="AK3604" s="53">
        <v>0.80902777777777779</v>
      </c>
      <c r="AM3604" s="53"/>
      <c r="AN3604" t="s">
        <v>1998</v>
      </c>
      <c r="AR3604" s="53"/>
      <c r="AV3604" s="8">
        <v>43619</v>
      </c>
      <c r="AW3604">
        <v>1</v>
      </c>
    </row>
    <row r="3605" spans="1:49" x14ac:dyDescent="0.25">
      <c r="A3605">
        <v>6</v>
      </c>
      <c r="C3605" t="s">
        <v>1645</v>
      </c>
      <c r="G3605" s="1" t="s">
        <v>1988</v>
      </c>
      <c r="I3605" s="1" t="s">
        <v>587</v>
      </c>
      <c r="J3605">
        <v>11</v>
      </c>
      <c r="K3605" t="s">
        <v>954</v>
      </c>
      <c r="W3605" s="1" t="s">
        <v>1184</v>
      </c>
      <c r="X3605" s="8">
        <v>43542</v>
      </c>
      <c r="AB3605" t="s">
        <v>86</v>
      </c>
      <c r="AC3605" t="s">
        <v>1991</v>
      </c>
      <c r="AD3605" s="85">
        <v>43616</v>
      </c>
      <c r="AE3605" s="83" t="s">
        <v>1827</v>
      </c>
      <c r="AF3605" t="s">
        <v>239</v>
      </c>
      <c r="AG3605" t="s">
        <v>956</v>
      </c>
      <c r="AH3605" s="8">
        <v>43616</v>
      </c>
      <c r="AI3605">
        <v>6</v>
      </c>
      <c r="AJ3605">
        <v>1</v>
      </c>
      <c r="AK3605" s="53">
        <v>0.78819444444444453</v>
      </c>
      <c r="AL3605" s="8">
        <v>43621</v>
      </c>
      <c r="AM3605" s="53">
        <v>0.6875</v>
      </c>
      <c r="AR3605" s="53"/>
      <c r="AV3605" s="8">
        <v>43621</v>
      </c>
      <c r="AW3605">
        <v>0</v>
      </c>
    </row>
    <row r="3606" spans="1:49" x14ac:dyDescent="0.25">
      <c r="A3606">
        <v>7</v>
      </c>
      <c r="C3606" t="s">
        <v>1645</v>
      </c>
      <c r="G3606" s="1" t="s">
        <v>78</v>
      </c>
      <c r="I3606" s="1" t="s">
        <v>587</v>
      </c>
      <c r="J3606">
        <v>11</v>
      </c>
      <c r="K3606" t="s">
        <v>954</v>
      </c>
      <c r="W3606" s="1" t="s">
        <v>1184</v>
      </c>
      <c r="X3606" s="8">
        <v>43542</v>
      </c>
      <c r="AB3606" t="s">
        <v>86</v>
      </c>
      <c r="AC3606" t="s">
        <v>1996</v>
      </c>
      <c r="AD3606" s="85">
        <v>43619</v>
      </c>
      <c r="AE3606" s="83" t="s">
        <v>1994</v>
      </c>
      <c r="AF3606" t="s">
        <v>160</v>
      </c>
      <c r="AG3606" t="s">
        <v>956</v>
      </c>
      <c r="AH3606" s="8">
        <v>43619</v>
      </c>
      <c r="AI3606">
        <v>8</v>
      </c>
      <c r="AJ3606">
        <v>1</v>
      </c>
      <c r="AK3606" s="53">
        <v>0.84027777777777779</v>
      </c>
      <c r="AL3606" s="8">
        <v>43624</v>
      </c>
      <c r="AM3606" s="53">
        <v>0.60416666666666663</v>
      </c>
      <c r="AN3606" t="s">
        <v>1917</v>
      </c>
      <c r="AR3606" s="53"/>
      <c r="AV3606" s="8">
        <v>43624</v>
      </c>
      <c r="AW3606">
        <v>1</v>
      </c>
    </row>
    <row r="3607" spans="1:49" x14ac:dyDescent="0.25">
      <c r="A3607">
        <v>8</v>
      </c>
      <c r="C3607" t="s">
        <v>1645</v>
      </c>
      <c r="G3607" s="1" t="s">
        <v>78</v>
      </c>
      <c r="I3607" s="1" t="s">
        <v>587</v>
      </c>
      <c r="J3607">
        <v>11</v>
      </c>
      <c r="K3607" t="s">
        <v>954</v>
      </c>
      <c r="W3607" s="1" t="s">
        <v>1184</v>
      </c>
      <c r="X3607" s="8">
        <v>43542</v>
      </c>
      <c r="AB3607" t="s">
        <v>86</v>
      </c>
      <c r="AC3607" t="s">
        <v>2007</v>
      </c>
      <c r="AD3607" s="85">
        <v>43623</v>
      </c>
      <c r="AE3607" s="83" t="s">
        <v>2008</v>
      </c>
      <c r="AF3607" t="s">
        <v>289</v>
      </c>
      <c r="AG3607" t="s">
        <v>956</v>
      </c>
      <c r="AH3607" s="8">
        <v>43623</v>
      </c>
      <c r="AI3607">
        <v>18</v>
      </c>
      <c r="AJ3607">
        <v>2</v>
      </c>
      <c r="AK3607" s="53">
        <v>0.75694444444444453</v>
      </c>
      <c r="AL3607" s="8">
        <v>43633</v>
      </c>
      <c r="AM3607" s="53">
        <v>0.84722222222222221</v>
      </c>
      <c r="AO3607">
        <v>7</v>
      </c>
      <c r="AP3607">
        <v>16</v>
      </c>
      <c r="AQ3607" s="8">
        <v>43633</v>
      </c>
      <c r="AR3607" s="53">
        <v>0.84722222222222221</v>
      </c>
    </row>
    <row r="3608" spans="1:49" x14ac:dyDescent="0.25">
      <c r="A3608">
        <v>9</v>
      </c>
      <c r="C3608" t="s">
        <v>1645</v>
      </c>
      <c r="G3608" s="1" t="s">
        <v>1992</v>
      </c>
      <c r="I3608" s="1" t="s">
        <v>587</v>
      </c>
      <c r="J3608">
        <v>11</v>
      </c>
      <c r="K3608" t="s">
        <v>954</v>
      </c>
      <c r="W3608" s="1" t="s">
        <v>1184</v>
      </c>
      <c r="X3608" s="8">
        <v>43542</v>
      </c>
      <c r="AB3608" t="s">
        <v>86</v>
      </c>
      <c r="AC3608" t="s">
        <v>2018</v>
      </c>
      <c r="AD3608" s="85">
        <v>43628</v>
      </c>
      <c r="AE3608" s="83" t="s">
        <v>2019</v>
      </c>
      <c r="AF3608" t="s">
        <v>136</v>
      </c>
      <c r="AG3608" t="s">
        <v>956</v>
      </c>
      <c r="AH3608" s="8">
        <v>43628</v>
      </c>
      <c r="AI3608">
        <v>30</v>
      </c>
      <c r="AJ3608">
        <v>1</v>
      </c>
      <c r="AK3608" s="53">
        <v>0.5</v>
      </c>
      <c r="AM3608" s="53"/>
      <c r="AR3608" s="53"/>
    </row>
    <row r="3609" spans="1:49" x14ac:dyDescent="0.25">
      <c r="A3609">
        <v>1</v>
      </c>
      <c r="C3609" t="s">
        <v>1645</v>
      </c>
      <c r="G3609" s="1" t="s">
        <v>78</v>
      </c>
      <c r="I3609" s="1" t="s">
        <v>588</v>
      </c>
      <c r="J3609">
        <v>12</v>
      </c>
      <c r="K3609" t="s">
        <v>954</v>
      </c>
      <c r="W3609" s="1" t="s">
        <v>1185</v>
      </c>
      <c r="AB3609" t="s">
        <v>85</v>
      </c>
      <c r="AC3609" t="s">
        <v>1707</v>
      </c>
      <c r="AD3609" s="8">
        <v>43407</v>
      </c>
      <c r="AE3609" s="84">
        <v>32</v>
      </c>
      <c r="AF3609" t="s">
        <v>173</v>
      </c>
      <c r="AG3609" t="s">
        <v>956</v>
      </c>
      <c r="AN3609" t="s">
        <v>1765</v>
      </c>
    </row>
    <row r="3610" spans="1:49" x14ac:dyDescent="0.25">
      <c r="A3610">
        <v>2</v>
      </c>
      <c r="C3610" t="s">
        <v>1645</v>
      </c>
      <c r="G3610" s="1" t="s">
        <v>78</v>
      </c>
      <c r="I3610" s="1" t="s">
        <v>588</v>
      </c>
      <c r="J3610">
        <v>12</v>
      </c>
      <c r="K3610" t="s">
        <v>954</v>
      </c>
      <c r="W3610" s="1" t="s">
        <v>1185</v>
      </c>
      <c r="AB3610" t="s">
        <v>85</v>
      </c>
      <c r="AC3610" t="s">
        <v>1708</v>
      </c>
      <c r="AD3610" s="8">
        <v>43407</v>
      </c>
      <c r="AE3610" s="84">
        <v>32</v>
      </c>
      <c r="AF3610" t="s">
        <v>239</v>
      </c>
      <c r="AG3610" t="s">
        <v>956</v>
      </c>
      <c r="AN3610" t="s">
        <v>1765</v>
      </c>
    </row>
    <row r="3611" spans="1:49" x14ac:dyDescent="0.25">
      <c r="A3611">
        <v>1</v>
      </c>
      <c r="C3611" t="s">
        <v>58</v>
      </c>
      <c r="G3611" s="1" t="s">
        <v>78</v>
      </c>
      <c r="I3611" s="1" t="s">
        <v>588</v>
      </c>
      <c r="J3611">
        <v>12</v>
      </c>
      <c r="K3611" t="s">
        <v>60</v>
      </c>
      <c r="W3611" s="1" t="s">
        <v>1185</v>
      </c>
      <c r="AB3611" t="s">
        <v>85</v>
      </c>
      <c r="AC3611" t="s">
        <v>1816</v>
      </c>
      <c r="AD3611" s="8">
        <v>43437</v>
      </c>
      <c r="AE3611" s="83" t="s">
        <v>1780</v>
      </c>
      <c r="AF3611" t="s">
        <v>120</v>
      </c>
      <c r="AG3611" t="s">
        <v>956</v>
      </c>
      <c r="AM3611" s="53"/>
      <c r="AN3611" t="s">
        <v>1830</v>
      </c>
      <c r="AV3611" s="8">
        <v>43474</v>
      </c>
      <c r="AW3611">
        <v>1</v>
      </c>
    </row>
    <row r="3612" spans="1:49" x14ac:dyDescent="0.25">
      <c r="A3612">
        <v>2</v>
      </c>
      <c r="C3612" t="s">
        <v>58</v>
      </c>
      <c r="G3612" s="1" t="s">
        <v>78</v>
      </c>
      <c r="I3612" s="1" t="s">
        <v>588</v>
      </c>
      <c r="J3612">
        <v>12</v>
      </c>
      <c r="K3612" t="s">
        <v>60</v>
      </c>
      <c r="W3612" s="1" t="s">
        <v>1185</v>
      </c>
      <c r="AB3612" t="s">
        <v>85</v>
      </c>
      <c r="AC3612" t="s">
        <v>1828</v>
      </c>
      <c r="AD3612" s="8">
        <v>43449</v>
      </c>
      <c r="AE3612" s="83" t="s">
        <v>1827</v>
      </c>
      <c r="AF3612" t="s">
        <v>170</v>
      </c>
      <c r="AG3612" t="s">
        <v>956</v>
      </c>
      <c r="AH3612" s="8">
        <v>43454</v>
      </c>
      <c r="AI3612">
        <v>26</v>
      </c>
      <c r="AJ3612">
        <v>1</v>
      </c>
      <c r="AK3612" s="53">
        <v>0.47916666666666669</v>
      </c>
      <c r="AL3612" s="8">
        <v>43468</v>
      </c>
      <c r="AM3612" s="53">
        <v>0.83333333333333337</v>
      </c>
      <c r="AO3612">
        <v>3</v>
      </c>
      <c r="AP3612">
        <v>21</v>
      </c>
      <c r="AQ3612" s="8">
        <v>43468</v>
      </c>
      <c r="AR3612" s="53">
        <v>0.83333333333333337</v>
      </c>
      <c r="AS3612" s="8">
        <v>43516</v>
      </c>
      <c r="AT3612" s="53">
        <v>0.83333333333333337</v>
      </c>
      <c r="AV3612" s="8">
        <v>43516</v>
      </c>
      <c r="AW3612">
        <v>0</v>
      </c>
    </row>
    <row r="3613" spans="1:49" x14ac:dyDescent="0.25">
      <c r="A3613">
        <v>1</v>
      </c>
      <c r="C3613" t="s">
        <v>201</v>
      </c>
      <c r="G3613" s="1" t="s">
        <v>78</v>
      </c>
      <c r="I3613" s="1" t="s">
        <v>588</v>
      </c>
      <c r="J3613">
        <v>12</v>
      </c>
      <c r="K3613" t="s">
        <v>60</v>
      </c>
      <c r="W3613" s="1" t="s">
        <v>1185</v>
      </c>
      <c r="AB3613" t="s">
        <v>85</v>
      </c>
      <c r="AC3613" t="s">
        <v>1832</v>
      </c>
      <c r="AD3613" s="8">
        <v>43447</v>
      </c>
      <c r="AE3613" s="83" t="s">
        <v>1824</v>
      </c>
      <c r="AF3613" t="s">
        <v>159</v>
      </c>
      <c r="AG3613" t="s">
        <v>956</v>
      </c>
      <c r="AM3613" s="53"/>
    </row>
    <row r="3614" spans="1:49" x14ac:dyDescent="0.25">
      <c r="A3614">
        <v>1</v>
      </c>
      <c r="C3614" t="s">
        <v>1645</v>
      </c>
      <c r="G3614" s="1" t="s">
        <v>78</v>
      </c>
      <c r="I3614" s="1" t="s">
        <v>588</v>
      </c>
      <c r="J3614">
        <v>12</v>
      </c>
      <c r="K3614" t="s">
        <v>954</v>
      </c>
      <c r="W3614" s="1" t="s">
        <v>1185</v>
      </c>
      <c r="X3614" s="8">
        <v>43542</v>
      </c>
      <c r="AB3614" t="s">
        <v>86</v>
      </c>
      <c r="AC3614" t="s">
        <v>1977</v>
      </c>
      <c r="AD3614" s="8">
        <v>43611</v>
      </c>
      <c r="AE3614" s="83" t="s">
        <v>1775</v>
      </c>
      <c r="AF3614" t="s">
        <v>159</v>
      </c>
      <c r="AG3614" t="s">
        <v>956</v>
      </c>
      <c r="AH3614" s="8">
        <v>43611</v>
      </c>
      <c r="AI3614">
        <v>24</v>
      </c>
      <c r="AJ3614">
        <v>2</v>
      </c>
      <c r="AK3614" s="53">
        <v>0.94791666666666663</v>
      </c>
      <c r="AL3614" s="8">
        <v>43613</v>
      </c>
      <c r="AM3614" s="53">
        <v>0.70486111111111116</v>
      </c>
      <c r="AV3614" s="8">
        <v>43613</v>
      </c>
      <c r="AW3614">
        <v>0</v>
      </c>
    </row>
    <row r="3615" spans="1:49" x14ac:dyDescent="0.25">
      <c r="A3615">
        <v>2</v>
      </c>
      <c r="C3615" t="s">
        <v>1645</v>
      </c>
      <c r="G3615" s="1" t="s">
        <v>78</v>
      </c>
      <c r="I3615" s="1" t="s">
        <v>588</v>
      </c>
      <c r="J3615">
        <v>12</v>
      </c>
      <c r="K3615" t="s">
        <v>954</v>
      </c>
      <c r="W3615" s="1" t="s">
        <v>1185</v>
      </c>
      <c r="X3615" s="8">
        <v>43542</v>
      </c>
      <c r="AB3615" t="s">
        <v>86</v>
      </c>
      <c r="AC3615" t="s">
        <v>1993</v>
      </c>
      <c r="AD3615" s="8">
        <v>43619</v>
      </c>
      <c r="AE3615" s="83" t="s">
        <v>1994</v>
      </c>
      <c r="AF3615" t="s">
        <v>173</v>
      </c>
      <c r="AG3615" t="s">
        <v>956</v>
      </c>
      <c r="AH3615" s="8">
        <v>43619</v>
      </c>
      <c r="AI3615">
        <v>4</v>
      </c>
      <c r="AJ3615">
        <v>2</v>
      </c>
      <c r="AK3615" s="53">
        <v>0.84027777777777779</v>
      </c>
      <c r="AL3615" s="8">
        <v>43630</v>
      </c>
      <c r="AM3615" s="53">
        <v>0.94791666666666663</v>
      </c>
      <c r="AN3615" t="s">
        <v>1995</v>
      </c>
      <c r="AO3615">
        <v>7</v>
      </c>
      <c r="AP3615">
        <v>4</v>
      </c>
      <c r="AQ3615" s="8">
        <v>43630</v>
      </c>
      <c r="AR3615" s="53">
        <v>0.94791666666666663</v>
      </c>
    </row>
    <row r="3616" spans="1:49" x14ac:dyDescent="0.25">
      <c r="A3616">
        <v>3</v>
      </c>
      <c r="C3616" t="s">
        <v>1645</v>
      </c>
      <c r="G3616" s="1" t="s">
        <v>78</v>
      </c>
      <c r="I3616" s="1" t="s">
        <v>588</v>
      </c>
      <c r="J3616">
        <v>12</v>
      </c>
      <c r="K3616" t="s">
        <v>954</v>
      </c>
      <c r="W3616" s="1" t="s">
        <v>1185</v>
      </c>
      <c r="X3616" s="8">
        <v>43542</v>
      </c>
      <c r="AB3616" t="s">
        <v>86</v>
      </c>
      <c r="AC3616" t="s">
        <v>2009</v>
      </c>
      <c r="AD3616" s="8">
        <v>43624</v>
      </c>
      <c r="AE3616" s="83" t="s">
        <v>2010</v>
      </c>
      <c r="AF3616" t="s">
        <v>145</v>
      </c>
      <c r="AG3616" t="s">
        <v>956</v>
      </c>
      <c r="AH3616" s="8">
        <v>43624</v>
      </c>
      <c r="AI3616">
        <v>9</v>
      </c>
      <c r="AJ3616">
        <v>2</v>
      </c>
      <c r="AK3616" s="53">
        <v>0.66319444444444442</v>
      </c>
      <c r="AL3616" s="8">
        <v>43633</v>
      </c>
      <c r="AM3616" s="53">
        <v>0.8125</v>
      </c>
      <c r="AN3616" t="s">
        <v>1917</v>
      </c>
      <c r="AV3616" s="8">
        <v>43633</v>
      </c>
      <c r="AW3616">
        <v>1</v>
      </c>
    </row>
    <row r="3617" spans="1:49" x14ac:dyDescent="0.25">
      <c r="A3617">
        <v>4</v>
      </c>
      <c r="C3617" t="s">
        <v>1645</v>
      </c>
      <c r="G3617" s="1" t="s">
        <v>78</v>
      </c>
      <c r="I3617" s="1" t="s">
        <v>588</v>
      </c>
      <c r="J3617">
        <v>12</v>
      </c>
      <c r="K3617" t="s">
        <v>954</v>
      </c>
      <c r="W3617" s="1" t="s">
        <v>1185</v>
      </c>
      <c r="X3617" s="8">
        <v>43542</v>
      </c>
      <c r="AB3617" t="s">
        <v>86</v>
      </c>
      <c r="AC3617" t="s">
        <v>2013</v>
      </c>
      <c r="AD3617" s="8">
        <v>43625</v>
      </c>
      <c r="AE3617" s="83" t="s">
        <v>2014</v>
      </c>
      <c r="AF3617" t="s">
        <v>149</v>
      </c>
      <c r="AG3617" t="s">
        <v>956</v>
      </c>
      <c r="AH3617" s="8">
        <v>43625</v>
      </c>
      <c r="AI3617">
        <v>3</v>
      </c>
      <c r="AJ3617">
        <v>2</v>
      </c>
      <c r="AK3617" s="53">
        <v>0.55555555555555558</v>
      </c>
      <c r="AL3617" s="8">
        <v>43633</v>
      </c>
      <c r="AM3617" s="53">
        <v>0.94791666666666663</v>
      </c>
      <c r="AO3617">
        <v>4</v>
      </c>
      <c r="AP3617">
        <v>11</v>
      </c>
      <c r="AQ3617" s="8">
        <v>43633</v>
      </c>
      <c r="AR3617" s="53">
        <v>0.84722222222222221</v>
      </c>
    </row>
    <row r="3618" spans="1:49" x14ac:dyDescent="0.25">
      <c r="A3618">
        <v>5</v>
      </c>
      <c r="C3618" t="s">
        <v>1645</v>
      </c>
      <c r="G3618" s="1" t="s">
        <v>78</v>
      </c>
      <c r="I3618" s="1" t="s">
        <v>588</v>
      </c>
      <c r="J3618">
        <v>12</v>
      </c>
      <c r="K3618" t="s">
        <v>954</v>
      </c>
      <c r="W3618" s="1" t="s">
        <v>1185</v>
      </c>
      <c r="X3618" s="8">
        <v>43542</v>
      </c>
      <c r="AB3618" t="s">
        <v>86</v>
      </c>
      <c r="AC3618" t="s">
        <v>2016</v>
      </c>
      <c r="AD3618" s="8">
        <v>43626</v>
      </c>
      <c r="AE3618" s="83" t="s">
        <v>2015</v>
      </c>
      <c r="AF3618" t="s">
        <v>304</v>
      </c>
      <c r="AG3618" t="s">
        <v>956</v>
      </c>
      <c r="AH3618" s="8">
        <v>43626</v>
      </c>
      <c r="AI3618">
        <v>11</v>
      </c>
      <c r="AJ3618">
        <v>2</v>
      </c>
      <c r="AK3618" s="53">
        <v>0.83333333333333337</v>
      </c>
      <c r="AM3618" s="53"/>
    </row>
    <row r="3619" spans="1:49" x14ac:dyDescent="0.25">
      <c r="A3619">
        <v>1</v>
      </c>
      <c r="C3619" t="s">
        <v>58</v>
      </c>
      <c r="G3619" s="1" t="s">
        <v>78</v>
      </c>
      <c r="I3619" s="1" t="s">
        <v>620</v>
      </c>
      <c r="J3619">
        <v>13</v>
      </c>
      <c r="K3619" t="s">
        <v>60</v>
      </c>
      <c r="W3619" s="1" t="s">
        <v>1186</v>
      </c>
      <c r="AB3619" t="s">
        <v>85</v>
      </c>
      <c r="AC3619" t="s">
        <v>1798</v>
      </c>
      <c r="AD3619" s="8">
        <v>43430</v>
      </c>
      <c r="AE3619" s="83" t="s">
        <v>1802</v>
      </c>
      <c r="AF3619" t="s">
        <v>124</v>
      </c>
      <c r="AG3619" t="s">
        <v>956</v>
      </c>
    </row>
    <row r="3620" spans="1:49" x14ac:dyDescent="0.25">
      <c r="A3620">
        <v>2</v>
      </c>
      <c r="C3620" t="s">
        <v>58</v>
      </c>
      <c r="G3620" s="1" t="s">
        <v>78</v>
      </c>
      <c r="I3620" s="1" t="s">
        <v>620</v>
      </c>
      <c r="J3620">
        <v>13</v>
      </c>
      <c r="K3620" t="s">
        <v>60</v>
      </c>
      <c r="W3620" s="1" t="s">
        <v>1186</v>
      </c>
      <c r="AB3620" t="s">
        <v>85</v>
      </c>
      <c r="AC3620" t="s">
        <v>1799</v>
      </c>
      <c r="AD3620" s="8">
        <v>43430</v>
      </c>
      <c r="AE3620" s="83" t="s">
        <v>1802</v>
      </c>
      <c r="AF3620" t="s">
        <v>157</v>
      </c>
      <c r="AG3620" t="s">
        <v>593</v>
      </c>
      <c r="AH3620" s="8">
        <v>43430</v>
      </c>
      <c r="AI3620">
        <v>32</v>
      </c>
      <c r="AJ3620">
        <v>1</v>
      </c>
      <c r="AK3620" s="53">
        <v>0.63194444444444442</v>
      </c>
      <c r="AL3620" s="8">
        <v>43439</v>
      </c>
      <c r="AM3620" s="53">
        <v>0.83333333333333337</v>
      </c>
      <c r="AN3620" t="s">
        <v>1806</v>
      </c>
      <c r="AO3620">
        <v>3</v>
      </c>
      <c r="AP3620">
        <v>3</v>
      </c>
      <c r="AQ3620" s="8">
        <v>43439</v>
      </c>
      <c r="AR3620" s="53">
        <v>0.83333333333333337</v>
      </c>
      <c r="AS3620" s="8">
        <v>43483</v>
      </c>
      <c r="AT3620" s="53">
        <v>0.85416666666666663</v>
      </c>
      <c r="AV3620" s="8">
        <v>43483</v>
      </c>
      <c r="AW3620">
        <v>0</v>
      </c>
    </row>
    <row r="3621" spans="1:49" x14ac:dyDescent="0.25">
      <c r="A3621">
        <v>3</v>
      </c>
      <c r="C3621" t="s">
        <v>58</v>
      </c>
      <c r="G3621" s="1" t="s">
        <v>78</v>
      </c>
      <c r="I3621" s="1" t="s">
        <v>620</v>
      </c>
      <c r="J3621">
        <v>13</v>
      </c>
      <c r="K3621" t="s">
        <v>60</v>
      </c>
      <c r="W3621" s="1" t="s">
        <v>1186</v>
      </c>
      <c r="AB3621" t="s">
        <v>85</v>
      </c>
      <c r="AC3621" t="s">
        <v>1810</v>
      </c>
      <c r="AD3621" s="8">
        <v>43431</v>
      </c>
      <c r="AE3621" s="83" t="s">
        <v>1770</v>
      </c>
      <c r="AF3621" t="s">
        <v>289</v>
      </c>
      <c r="AG3621" t="s">
        <v>956</v>
      </c>
      <c r="AK3621" s="53"/>
      <c r="AN3621" t="s">
        <v>1811</v>
      </c>
      <c r="AV3621" s="8">
        <v>43431</v>
      </c>
      <c r="AW3621">
        <v>0</v>
      </c>
    </row>
    <row r="3622" spans="1:49" x14ac:dyDescent="0.25">
      <c r="A3622">
        <v>4</v>
      </c>
      <c r="C3622" t="s">
        <v>58</v>
      </c>
      <c r="G3622" s="1" t="s">
        <v>78</v>
      </c>
      <c r="I3622" s="1" t="s">
        <v>620</v>
      </c>
      <c r="J3622">
        <v>13</v>
      </c>
      <c r="K3622" t="s">
        <v>60</v>
      </c>
      <c r="W3622" s="1" t="s">
        <v>1186</v>
      </c>
      <c r="AB3622" t="s">
        <v>85</v>
      </c>
      <c r="AC3622" t="s">
        <v>1819</v>
      </c>
      <c r="AD3622" s="8">
        <v>43441</v>
      </c>
      <c r="AE3622" s="83" t="s">
        <v>1778</v>
      </c>
      <c r="AF3622" t="s">
        <v>169</v>
      </c>
      <c r="AG3622" t="s">
        <v>956</v>
      </c>
      <c r="AK3622" s="53"/>
      <c r="AN3622" t="s">
        <v>1820</v>
      </c>
      <c r="AV3622" s="8">
        <v>43442</v>
      </c>
      <c r="AW3622">
        <v>0</v>
      </c>
    </row>
    <row r="3623" spans="1:49" x14ac:dyDescent="0.25">
      <c r="A3623">
        <v>5</v>
      </c>
      <c r="C3623" t="s">
        <v>58</v>
      </c>
      <c r="G3623" s="1" t="s">
        <v>78</v>
      </c>
      <c r="I3623" s="1" t="s">
        <v>620</v>
      </c>
      <c r="J3623">
        <v>13</v>
      </c>
      <c r="K3623" t="s">
        <v>60</v>
      </c>
      <c r="W3623" s="1" t="s">
        <v>1186</v>
      </c>
      <c r="X3623" s="8">
        <v>43542</v>
      </c>
      <c r="AB3623" t="s">
        <v>86</v>
      </c>
      <c r="AC3623" t="s">
        <v>1981</v>
      </c>
      <c r="AD3623" s="8">
        <v>43613</v>
      </c>
      <c r="AE3623" s="83" t="s">
        <v>209</v>
      </c>
      <c r="AF3623" t="s">
        <v>124</v>
      </c>
      <c r="AG3623" t="s">
        <v>956</v>
      </c>
      <c r="AK3623" s="53"/>
    </row>
    <row r="3624" spans="1:49" x14ac:dyDescent="0.25">
      <c r="A3624">
        <v>6</v>
      </c>
      <c r="C3624" t="s">
        <v>58</v>
      </c>
      <c r="G3624" s="1" t="s">
        <v>78</v>
      </c>
      <c r="I3624" s="1" t="s">
        <v>620</v>
      </c>
      <c r="J3624">
        <v>13</v>
      </c>
      <c r="K3624" t="s">
        <v>60</v>
      </c>
      <c r="W3624" s="1" t="s">
        <v>1186</v>
      </c>
      <c r="X3624" s="8">
        <v>43542</v>
      </c>
      <c r="AB3624" t="s">
        <v>86</v>
      </c>
      <c r="AC3624" t="s">
        <v>1946</v>
      </c>
      <c r="AD3624" s="8">
        <v>43597</v>
      </c>
      <c r="AE3624" s="83" t="s">
        <v>1770</v>
      </c>
      <c r="AF3624" t="s">
        <v>242</v>
      </c>
      <c r="AG3624" t="s">
        <v>956</v>
      </c>
      <c r="AK3624" s="53"/>
      <c r="AN3624" t="s">
        <v>1765</v>
      </c>
      <c r="AV3624" s="8">
        <v>43597</v>
      </c>
      <c r="AW3624">
        <v>1</v>
      </c>
    </row>
    <row r="3625" spans="1:49" x14ac:dyDescent="0.25">
      <c r="A3625">
        <v>7</v>
      </c>
      <c r="C3625" t="s">
        <v>58</v>
      </c>
      <c r="G3625" s="1" t="s">
        <v>78</v>
      </c>
      <c r="I3625" s="1" t="s">
        <v>620</v>
      </c>
      <c r="J3625">
        <v>13</v>
      </c>
      <c r="K3625" t="s">
        <v>60</v>
      </c>
      <c r="W3625" s="1" t="s">
        <v>1186</v>
      </c>
      <c r="X3625" s="8">
        <v>43542</v>
      </c>
      <c r="AB3625" t="s">
        <v>86</v>
      </c>
      <c r="AC3625" t="s">
        <v>1947</v>
      </c>
      <c r="AD3625" s="8">
        <v>43597</v>
      </c>
      <c r="AE3625" s="83" t="s">
        <v>1770</v>
      </c>
      <c r="AF3625" t="s">
        <v>130</v>
      </c>
      <c r="AG3625" t="s">
        <v>956</v>
      </c>
      <c r="AK3625" s="53"/>
      <c r="AN3625" t="s">
        <v>1765</v>
      </c>
      <c r="AV3625" s="8">
        <v>43597</v>
      </c>
      <c r="AW3625">
        <v>1</v>
      </c>
    </row>
    <row r="3626" spans="1:49" x14ac:dyDescent="0.25">
      <c r="A3626">
        <v>8</v>
      </c>
      <c r="C3626" t="s">
        <v>58</v>
      </c>
      <c r="G3626" s="1" t="s">
        <v>78</v>
      </c>
      <c r="I3626" s="1" t="s">
        <v>620</v>
      </c>
      <c r="J3626">
        <v>13</v>
      </c>
      <c r="K3626" t="s">
        <v>60</v>
      </c>
      <c r="W3626" s="1" t="s">
        <v>1186</v>
      </c>
      <c r="X3626" s="8">
        <v>43542</v>
      </c>
      <c r="AB3626" t="s">
        <v>86</v>
      </c>
      <c r="AC3626" t="s">
        <v>1961</v>
      </c>
      <c r="AD3626" s="8">
        <v>43606</v>
      </c>
      <c r="AE3626" s="83" t="s">
        <v>1962</v>
      </c>
      <c r="AF3626" t="s">
        <v>146</v>
      </c>
      <c r="AG3626" t="s">
        <v>956</v>
      </c>
      <c r="AK3626" s="53"/>
      <c r="AN3626" t="s">
        <v>1765</v>
      </c>
      <c r="AV3626" s="8">
        <v>43606</v>
      </c>
      <c r="AW3626">
        <v>1</v>
      </c>
    </row>
    <row r="3627" spans="1:49" x14ac:dyDescent="0.25">
      <c r="A3627">
        <v>9</v>
      </c>
      <c r="C3627" t="s">
        <v>58</v>
      </c>
      <c r="G3627" s="1" t="s">
        <v>78</v>
      </c>
      <c r="I3627" s="1" t="s">
        <v>620</v>
      </c>
      <c r="J3627">
        <v>13</v>
      </c>
      <c r="K3627" t="s">
        <v>60</v>
      </c>
      <c r="W3627" s="1" t="s">
        <v>1186</v>
      </c>
      <c r="X3627" s="8">
        <v>43542</v>
      </c>
      <c r="AB3627" t="s">
        <v>86</v>
      </c>
      <c r="AC3627" t="s">
        <v>1989</v>
      </c>
      <c r="AD3627" s="8">
        <v>43615</v>
      </c>
      <c r="AE3627" s="83" t="s">
        <v>1784</v>
      </c>
      <c r="AF3627" t="s">
        <v>163</v>
      </c>
      <c r="AG3627" t="s">
        <v>956</v>
      </c>
      <c r="AK3627" s="53"/>
      <c r="AN3627" t="s">
        <v>1765</v>
      </c>
      <c r="AV3627" s="8">
        <v>43615</v>
      </c>
      <c r="AW3627">
        <v>1</v>
      </c>
    </row>
    <row r="3628" spans="1:49" x14ac:dyDescent="0.25">
      <c r="A3628">
        <v>1</v>
      </c>
      <c r="C3628" t="s">
        <v>58</v>
      </c>
      <c r="G3628" s="1" t="s">
        <v>78</v>
      </c>
      <c r="I3628" s="1" t="s">
        <v>621</v>
      </c>
      <c r="J3628">
        <v>14</v>
      </c>
      <c r="K3628" t="s">
        <v>60</v>
      </c>
      <c r="W3628" s="1" t="s">
        <v>1187</v>
      </c>
      <c r="AB3628" t="s">
        <v>85</v>
      </c>
      <c r="AC3628" t="s">
        <v>1814</v>
      </c>
      <c r="AD3628" s="8">
        <v>43435</v>
      </c>
      <c r="AE3628" s="83" t="s">
        <v>1815</v>
      </c>
      <c r="AF3628" t="s">
        <v>247</v>
      </c>
      <c r="AG3628" t="s">
        <v>956</v>
      </c>
      <c r="AK3628" s="53"/>
      <c r="AN3628" t="s">
        <v>1812</v>
      </c>
      <c r="AV3628" s="8">
        <v>43444</v>
      </c>
      <c r="AW3628">
        <v>0</v>
      </c>
    </row>
    <row r="3629" spans="1:49" x14ac:dyDescent="0.25">
      <c r="A3629">
        <v>2</v>
      </c>
      <c r="C3629" t="s">
        <v>58</v>
      </c>
      <c r="G3629" s="1" t="s">
        <v>78</v>
      </c>
      <c r="I3629" s="1" t="s">
        <v>621</v>
      </c>
      <c r="J3629">
        <v>14</v>
      </c>
      <c r="K3629" t="s">
        <v>60</v>
      </c>
      <c r="W3629" s="1" t="s">
        <v>1187</v>
      </c>
      <c r="X3629" s="8">
        <v>43543</v>
      </c>
      <c r="AB3629" t="s">
        <v>86</v>
      </c>
      <c r="AC3629" t="s">
        <v>1943</v>
      </c>
      <c r="AD3629" s="8">
        <v>43593</v>
      </c>
      <c r="AE3629" s="83" t="s">
        <v>1935</v>
      </c>
      <c r="AF3629" t="s">
        <v>244</v>
      </c>
      <c r="AG3629" t="s">
        <v>956</v>
      </c>
      <c r="AH3629" s="8">
        <v>43593</v>
      </c>
      <c r="AI3629">
        <v>1</v>
      </c>
      <c r="AJ3629">
        <v>1</v>
      </c>
      <c r="AK3629" s="53">
        <v>0.61319444444444449</v>
      </c>
      <c r="AL3629" s="8">
        <v>43598</v>
      </c>
      <c r="AM3629" s="53">
        <v>0.68055555555555547</v>
      </c>
      <c r="AV3629" s="8">
        <v>43598</v>
      </c>
      <c r="AW3629">
        <v>0</v>
      </c>
    </row>
    <row r="3630" spans="1:49" x14ac:dyDescent="0.25">
      <c r="A3630">
        <v>3</v>
      </c>
      <c r="C3630" t="s">
        <v>201</v>
      </c>
      <c r="G3630" s="1" t="s">
        <v>78</v>
      </c>
      <c r="I3630" s="1" t="s">
        <v>621</v>
      </c>
      <c r="J3630">
        <v>14</v>
      </c>
      <c r="K3630" t="s">
        <v>60</v>
      </c>
      <c r="W3630" s="1" t="s">
        <v>1187</v>
      </c>
      <c r="X3630" s="8">
        <v>43543</v>
      </c>
      <c r="AB3630" t="s">
        <v>86</v>
      </c>
      <c r="AC3630" t="s">
        <v>1965</v>
      </c>
      <c r="AD3630" s="8">
        <v>43607</v>
      </c>
      <c r="AE3630" s="83" t="s">
        <v>1962</v>
      </c>
      <c r="AF3630" t="s">
        <v>169</v>
      </c>
      <c r="AG3630" t="s">
        <v>956</v>
      </c>
      <c r="AK3630" s="53"/>
      <c r="AM3630" s="53"/>
      <c r="AN3630" t="s">
        <v>1765</v>
      </c>
      <c r="AV3630" s="8">
        <v>43607</v>
      </c>
      <c r="AW3630">
        <v>1</v>
      </c>
    </row>
    <row r="3631" spans="1:49" x14ac:dyDescent="0.25">
      <c r="A3631">
        <v>4</v>
      </c>
      <c r="C3631" t="s">
        <v>58</v>
      </c>
      <c r="G3631" s="1" t="s">
        <v>78</v>
      </c>
      <c r="I3631" s="1" t="s">
        <v>621</v>
      </c>
      <c r="J3631">
        <v>14</v>
      </c>
      <c r="K3631" t="s">
        <v>60</v>
      </c>
      <c r="W3631" s="1" t="s">
        <v>1187</v>
      </c>
      <c r="X3631" s="8">
        <v>43543</v>
      </c>
      <c r="AB3631" t="s">
        <v>86</v>
      </c>
      <c r="AC3631" t="s">
        <v>1982</v>
      </c>
      <c r="AD3631" s="8">
        <v>43613</v>
      </c>
      <c r="AE3631" s="83" t="s">
        <v>218</v>
      </c>
      <c r="AG3631" t="s">
        <v>956</v>
      </c>
      <c r="AK3631" s="53"/>
      <c r="AM3631" s="53"/>
    </row>
    <row r="3632" spans="1:49" x14ac:dyDescent="0.25">
      <c r="A3632">
        <v>1</v>
      </c>
      <c r="C3632" t="s">
        <v>58</v>
      </c>
      <c r="G3632" s="1" t="s">
        <v>78</v>
      </c>
      <c r="I3632" s="1" t="s">
        <v>622</v>
      </c>
      <c r="J3632">
        <v>15</v>
      </c>
      <c r="K3632" t="s">
        <v>60</v>
      </c>
      <c r="W3632" s="1" t="s">
        <v>1188</v>
      </c>
      <c r="AB3632" t="s">
        <v>85</v>
      </c>
      <c r="AC3632" t="s">
        <v>1797</v>
      </c>
      <c r="AD3632" s="8">
        <v>43430</v>
      </c>
      <c r="AE3632" s="83" t="s">
        <v>1769</v>
      </c>
      <c r="AF3632" t="s">
        <v>146</v>
      </c>
      <c r="AG3632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2019-06-23T19:46:16Z</dcterms:modified>
</cp:coreProperties>
</file>