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ado58995_uga_edu/Documents/Research/Natural Gas and Net Zero/Data/"/>
    </mc:Choice>
  </mc:AlternateContent>
  <xr:revisionPtr revIDLastSave="97" documentId="13_ncr:40009_{952A7FC1-3AC0-4A8E-A691-E60BA98D1AD1}" xr6:coauthVersionLast="47" xr6:coauthVersionMax="47" xr10:uidLastSave="{873ADC8C-2F9D-49A6-A0A3-823A41119B85}"/>
  <bookViews>
    <workbookView xWindow="20" yWindow="20" windowWidth="19180" windowHeight="10060" xr2:uid="{00000000-000D-0000-FFFF-FFFF00000000}"/>
  </bookViews>
  <sheets>
    <sheet name="Sheet2" sheetId="3" r:id="rId1"/>
    <sheet name="Sheet3" sheetId="4" r:id="rId2"/>
  </sheets>
  <definedNames>
    <definedName name="ExternalData_1" localSheetId="0" hidden="1">Sheet2!$A$1:$AF$9</definedName>
    <definedName name="ExternalData_2" localSheetId="0" hidden="1">Sheet2!$A$11:$AF$19</definedName>
    <definedName name="ExternalData_3" localSheetId="0" hidden="1">Sheet2!$A$21:$AF$29</definedName>
    <definedName name="ExternalData_4" localSheetId="0" hidden="1">Sheet2!$A$31:$AF$39</definedName>
    <definedName name="ExternalData_5" localSheetId="0" hidden="1">Sheet2!$A$41:$AF$49</definedName>
    <definedName name="ExternalData_6" localSheetId="0" hidden="1">Sheet2!$A$51:$AF$59</definedName>
    <definedName name="ExternalData_7" localSheetId="0" hidden="1">Sheet2!$A$86:$AF$95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3" i="3" l="1"/>
  <c r="AI74" i="3"/>
  <c r="AI75" i="3"/>
  <c r="AI76" i="3"/>
  <c r="AI77" i="3"/>
  <c r="AI78" i="3"/>
  <c r="AI72" i="3"/>
  <c r="AH73" i="3"/>
  <c r="AH74" i="3"/>
  <c r="AH75" i="3"/>
  <c r="AH76" i="3"/>
  <c r="AH77" i="3"/>
  <c r="AH78" i="3"/>
  <c r="AH72" i="3"/>
  <c r="T81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F77" i="3"/>
  <c r="AE77" i="3"/>
  <c r="AK77" i="3" s="1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F73" i="3"/>
  <c r="AE73" i="3"/>
  <c r="AK73" i="3" s="1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8" i="3"/>
  <c r="B77" i="3"/>
  <c r="B76" i="3"/>
  <c r="B75" i="3"/>
  <c r="B73" i="3"/>
  <c r="B72" i="3"/>
  <c r="AK23" i="3"/>
  <c r="AK13" i="3"/>
  <c r="AK3" i="3"/>
  <c r="AJ23" i="3"/>
  <c r="AJ3" i="3"/>
  <c r="AJ13" i="3"/>
  <c r="AJ33" i="3"/>
  <c r="AJ43" i="3"/>
  <c r="AJ53" i="3"/>
  <c r="AI88" i="3"/>
  <c r="AJ88" i="3"/>
  <c r="AK88" i="3"/>
  <c r="AI89" i="3"/>
  <c r="AJ89" i="3"/>
  <c r="AK89" i="3"/>
  <c r="AI90" i="3"/>
  <c r="AJ90" i="3"/>
  <c r="AK90" i="3"/>
  <c r="AI91" i="3"/>
  <c r="AJ91" i="3"/>
  <c r="AK91" i="3"/>
  <c r="AI92" i="3"/>
  <c r="AJ92" i="3"/>
  <c r="AK92" i="3"/>
  <c r="AI93" i="3"/>
  <c r="AJ93" i="3"/>
  <c r="AK93" i="3"/>
  <c r="AI94" i="3"/>
  <c r="AJ94" i="3"/>
  <c r="AK94" i="3"/>
  <c r="AI95" i="3"/>
  <c r="AJ95" i="3"/>
  <c r="AK95" i="3"/>
  <c r="AH88" i="3"/>
  <c r="AH89" i="3"/>
  <c r="AH90" i="3"/>
  <c r="AH91" i="3"/>
  <c r="AH92" i="3"/>
  <c r="AH93" i="3"/>
  <c r="AH94" i="3"/>
  <c r="AH95" i="3"/>
  <c r="D11" i="4"/>
  <c r="F11" i="4" s="1"/>
  <c r="C11" i="4"/>
  <c r="F5" i="4"/>
  <c r="F6" i="4"/>
  <c r="F7" i="4"/>
  <c r="F8" i="4"/>
  <c r="F9" i="4"/>
  <c r="F4" i="4"/>
  <c r="B74" i="3"/>
  <c r="AJ77" i="3" l="1"/>
  <c r="AM77" i="3"/>
  <c r="AJ76" i="3"/>
  <c r="W80" i="3"/>
  <c r="O80" i="3"/>
  <c r="AB80" i="3"/>
  <c r="T80" i="3"/>
  <c r="L80" i="3"/>
  <c r="Z80" i="3"/>
  <c r="Y80" i="3"/>
  <c r="I80" i="3"/>
  <c r="D80" i="3"/>
  <c r="R80" i="3"/>
  <c r="AK76" i="3"/>
  <c r="AD80" i="3"/>
  <c r="V80" i="3"/>
  <c r="N80" i="3"/>
  <c r="F80" i="3"/>
  <c r="K80" i="3"/>
  <c r="AK74" i="3"/>
  <c r="Q80" i="3"/>
  <c r="X80" i="3"/>
  <c r="P80" i="3"/>
  <c r="H80" i="3"/>
  <c r="G80" i="3"/>
  <c r="AK75" i="3"/>
  <c r="AC80" i="3"/>
  <c r="U80" i="3"/>
  <c r="M80" i="3"/>
  <c r="E80" i="3"/>
  <c r="AJ72" i="3"/>
  <c r="AJ75" i="3"/>
  <c r="AA80" i="3"/>
  <c r="S80" i="3"/>
  <c r="AJ73" i="3"/>
  <c r="AK72" i="3"/>
  <c r="J80" i="3"/>
  <c r="AJ78" i="3"/>
  <c r="C80" i="3"/>
  <c r="AM74" i="3"/>
  <c r="AL75" i="3"/>
  <c r="AL74" i="3"/>
  <c r="AJ74" i="3"/>
  <c r="AF80" i="3"/>
  <c r="AM78" i="3"/>
  <c r="AL78" i="3"/>
  <c r="AE80" i="3"/>
  <c r="AK78" i="3"/>
  <c r="AL77" i="3"/>
  <c r="AL76" i="3"/>
  <c r="AM76" i="3"/>
  <c r="AM75" i="3"/>
  <c r="AM73" i="3"/>
  <c r="AL73" i="3"/>
  <c r="AM72" i="3"/>
  <c r="AL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 - AL" description="Connection to the 'data - AL' query in the workbook." type="5" refreshedVersion="6" background="1" saveData="1">
    <dbPr connection="Provider=Microsoft.Mashup.OleDb.1;Data Source=$Workbook$;Location=data - AL;Extended Properties=&quot;&quot;" command="SELECT * FROM [data - AL]"/>
  </connection>
  <connection id="2" xr16:uid="{00000000-0015-0000-FFFF-FFFF01000000}" keepAlive="1" name="Query - data - FL" description="Connection to the 'data - FL' query in the workbook." type="5" refreshedVersion="6" background="1">
    <dbPr connection="Provider=Microsoft.Mashup.OleDb.1;Data Source=$Workbook$;Location=data - FL;Extended Properties=&quot;&quot;" command="SELECT * FROM [data - FL]"/>
  </connection>
  <connection id="3" xr16:uid="{00000000-0015-0000-FFFF-FFFF02000000}" keepAlive="1" name="Query - data - FL (2)" description="Connection to the 'data - FL (2)' query in the workbook." type="5" refreshedVersion="6" background="1" saveData="1">
    <dbPr connection="Provider=Microsoft.Mashup.OleDb.1;Data Source=$Workbook$;Location=data - FL (2);Extended Properties=&quot;&quot;" command="SELECT * FROM [data - FL (2)]"/>
  </connection>
  <connection id="4" xr16:uid="{00000000-0015-0000-FFFF-FFFF03000000}" keepAlive="1" name="Query - data - GA" description="Connection to the 'data - GA' query in the workbook." type="5" refreshedVersion="6" background="1" saveData="1">
    <dbPr connection="Provider=Microsoft.Mashup.OleDb.1;Data Source=$Workbook$;Location=data - GA;Extended Properties=&quot;&quot;" command="SELECT * FROM [data - GA]"/>
  </connection>
  <connection id="5" xr16:uid="{00000000-0015-0000-FFFF-FFFF04000000}" keepAlive="1" name="Query - data - MS" description="Connection to the 'data - MS' query in the workbook." type="5" refreshedVersion="6" background="1" saveData="1">
    <dbPr connection="Provider=Microsoft.Mashup.OleDb.1;Data Source=$Workbook$;Location=data - MS;Extended Properties=&quot;&quot;" command="SELECT * FROM [data - MS]"/>
  </connection>
  <connection id="6" xr16:uid="{00000000-0015-0000-FFFF-FFFF05000000}" keepAlive="1" name="Query - data - NC" description="Connection to the 'data - NC' query in the workbook." type="5" refreshedVersion="6" background="1" saveData="1">
    <dbPr connection="Provider=Microsoft.Mashup.OleDb.1;Data Source=$Workbook$;Location=data - NC;Extended Properties=&quot;&quot;" command="SELECT * FROM [data - NC]"/>
  </connection>
  <connection id="7" xr16:uid="{00000000-0015-0000-FFFF-FFFF06000000}" keepAlive="1" name="Query - data - SC" description="Connection to the 'data - SC' query in the workbook." type="5" refreshedVersion="6" background="1" saveData="1">
    <dbPr connection="Provider=Microsoft.Mashup.OleDb.1;Data Source=$Workbook$;Location=data - SC;Extended Properties=&quot;&quot;" command="SELECT * FROM [data - SC]"/>
  </connection>
  <connection id="8" xr16:uid="{00000000-0015-0000-FFFF-FFFF07000000}" keepAlive="1" name="Query - data - US" description="Connection to the 'data - US' query in the workbook." type="5" refreshedVersion="6" background="1" saveData="1">
    <dbPr connection="Provider=Microsoft.Mashup.OleDb.1;Data Source=$Workbook$;Location=data - US;Extended Properties=&quot;&quot;" command="SELECT * FROM [data - US]"/>
  </connection>
</connections>
</file>

<file path=xl/sharedStrings.xml><?xml version="1.0" encoding="utf-8"?>
<sst xmlns="http://schemas.openxmlformats.org/spreadsheetml/2006/main" count="332" uniqueCount="62">
  <si>
    <t>Alabama Emissions by Economic Sector, MMT CO2 eq.</t>
  </si>
  <si>
    <t>Electricity generation</t>
  </si>
  <si>
    <t>Transportation</t>
  </si>
  <si>
    <t>Industry</t>
  </si>
  <si>
    <t>Commercial</t>
  </si>
  <si>
    <t>Agriculture</t>
  </si>
  <si>
    <t>Residential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</si>
  <si>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</si>
  <si>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</si>
  <si>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</si>
  <si>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</si>
  <si>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</si>
  <si>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</si>
  <si>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</si>
  <si>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</si>
  <si>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</si>
  <si>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</si>
  <si>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</si>
  <si>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</si>
  <si>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</si>
  <si>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</si>
  <si>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</si>
  <si>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</si>
  <si>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</si>
  <si>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</si>
  <si>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</si>
  <si>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</si>
  <si>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</si>
  <si>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</si>
  <si>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</si>
  <si>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</si>
  <si>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</si>
  <si>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</si>
  <si>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</si>
  <si>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</si>
  <si>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</si>
  <si>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</si>
  <si>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</si>
  <si>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</si>
  <si>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</si>
  <si>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Florida Emissions by Economic Sector, MMT CO2 eq.</t>
  </si>
  <si>
    <t>Georgia Emissions by Economic Sector, MMT CO2 eq.</t>
  </si>
  <si>
    <t>Alabama</t>
  </si>
  <si>
    <t>Georgia</t>
  </si>
  <si>
    <t>Florida</t>
  </si>
  <si>
    <t>Mississippi Emissions by Economic Sector, MMT CO2 eq.</t>
  </si>
  <si>
    <t>Mississippi</t>
  </si>
  <si>
    <t>North Carolina Emissions by Economic Sector, MMT CO2 eq.</t>
  </si>
  <si>
    <t>South Carolina Emissions by Economic Sector, MMT CO2 eq.</t>
  </si>
  <si>
    <t>South Carolina</t>
  </si>
  <si>
    <t>Southeast</t>
  </si>
  <si>
    <t>Percent Change Over Previous Year</t>
  </si>
  <si>
    <t>2005-2019</t>
  </si>
  <si>
    <t>1990-2019</t>
  </si>
  <si>
    <t>North Carolina</t>
  </si>
  <si>
    <t>BEA Data</t>
  </si>
  <si>
    <t>millions of dollars</t>
  </si>
  <si>
    <t>UNITED STATES TOTALS</t>
  </si>
  <si>
    <t>U.S. Emissions by Economic Sector, MMT CO2 eq.</t>
  </si>
  <si>
    <t>U.S. territories</t>
  </si>
  <si>
    <t>Tennessee Emissions by Economic Sector, MMT CO2 eq.</t>
  </si>
  <si>
    <t>1990-2005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</si>
</sst>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F4F4F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7E5E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9" fontId="0" fillId="0" borderId="0" xfId="1" applyFont="1"/>
    <xf numFmtId="0" fontId="19" fillId="33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left" vertical="center"/>
    </xf>
    <xf numFmtId="4" fontId="19" fillId="33" borderId="0" xfId="0" applyNumberFormat="1" applyFont="1" applyFill="1" applyAlignment="1">
      <alignment horizontal="right" vertical="center"/>
    </xf>
    <xf numFmtId="4" fontId="19" fillId="34" borderId="0" xfId="0" applyNumberFormat="1" applyFont="1" applyFill="1" applyAlignment="1">
      <alignment horizontal="right" vertical="center"/>
    </xf>
    <xf numFmtId="0" fontId="18" fillId="0" borderId="0" xfId="43"/>
    <xf numFmtId="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1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000-000002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0000-000003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0000000-0016-0000-0000-000004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0000000-0016-0000-0000-000005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00000000-0016-0000-0000-000006000000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___AL" displayName="data___AL" ref="A1:AF9" tableType="queryTable" totalsRowShown="0">
  <autoFilter ref="A1:AF9" xr:uid="{00000000-0009-0000-0100-000002000000}"/>
  <tableColumns count="32">
    <tableColumn id="1" xr3:uid="{00000000-0010-0000-0000-000001000000}" uniqueName="1" name="Alabama" queryTableFieldId="1" dataDxfId="6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ata___GA" displayName="data___GA" ref="A11:AF19" tableType="queryTable" totalsRowShown="0">
  <autoFilter ref="A11:AF19" xr:uid="{00000000-0009-0000-0100-000003000000}"/>
  <tableColumns count="32">
    <tableColumn id="1" xr3:uid="{00000000-0010-0000-0100-000001000000}" uniqueName="1" name="Georgia" queryTableFieldId="1" dataDxfId="5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ata___FL__2" displayName="data___FL__2" ref="A21:AF29" tableType="queryTable" totalsRowShown="0">
  <autoFilter ref="A21:AF29" xr:uid="{00000000-0009-0000-0100-000004000000}"/>
  <tableColumns count="32">
    <tableColumn id="1" xr3:uid="{00000000-0010-0000-0200-000001000000}" uniqueName="1" name="Florida" queryTableFieldId="1" dataDxfId="4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ata___MS" displayName="data___MS" ref="A31:AF39" tableType="queryTable" totalsRowShown="0">
  <autoFilter ref="A31:AF39" xr:uid="{00000000-0009-0000-0100-000005000000}"/>
  <tableColumns count="32">
    <tableColumn id="1" xr3:uid="{00000000-0010-0000-0300-000001000000}" uniqueName="1" name="Mississippi" queryTableFieldId="1" dataDxfId="3"/>
    <tableColumn id="2" xr3:uid="{00000000-0010-0000-0300-000002000000}" uniqueName="2" name="Column2" queryTableFieldId="2"/>
    <tableColumn id="3" xr3:uid="{00000000-0010-0000-0300-000003000000}" uniqueName="3" name="Column3" queryTableFieldId="3"/>
    <tableColumn id="4" xr3:uid="{00000000-0010-0000-0300-000004000000}" uniqueName="4" name="Column4" queryTableFieldId="4"/>
    <tableColumn id="5" xr3:uid="{00000000-0010-0000-0300-000005000000}" uniqueName="5" name="Column5" queryTableFieldId="5"/>
    <tableColumn id="6" xr3:uid="{00000000-0010-0000-0300-000006000000}" uniqueName="6" name="Column6" queryTableFieldId="6"/>
    <tableColumn id="7" xr3:uid="{00000000-0010-0000-0300-000007000000}" uniqueName="7" name="Column7" queryTableFieldId="7"/>
    <tableColumn id="8" xr3:uid="{00000000-0010-0000-0300-000008000000}" uniqueName="8" name="Column8" queryTableFieldId="8"/>
    <tableColumn id="9" xr3:uid="{00000000-0010-0000-0300-000009000000}" uniqueName="9" name="Column9" queryTableFieldId="9"/>
    <tableColumn id="10" xr3:uid="{00000000-0010-0000-0300-00000A000000}" uniqueName="10" name="Column10" queryTableFieldId="10"/>
    <tableColumn id="11" xr3:uid="{00000000-0010-0000-0300-00000B000000}" uniqueName="11" name="Column11" queryTableFieldId="11"/>
    <tableColumn id="12" xr3:uid="{00000000-0010-0000-0300-00000C000000}" uniqueName="12" name="Column12" queryTableFieldId="12"/>
    <tableColumn id="13" xr3:uid="{00000000-0010-0000-0300-00000D000000}" uniqueName="13" name="Column13" queryTableFieldId="13"/>
    <tableColumn id="14" xr3:uid="{00000000-0010-0000-0300-00000E000000}" uniqueName="14" name="Column14" queryTableFieldId="14"/>
    <tableColumn id="15" xr3:uid="{00000000-0010-0000-0300-00000F000000}" uniqueName="15" name="Column15" queryTableFieldId="15"/>
    <tableColumn id="16" xr3:uid="{00000000-0010-0000-0300-000010000000}" uniqueName="16" name="Column16" queryTableFieldId="16"/>
    <tableColumn id="17" xr3:uid="{00000000-0010-0000-0300-000011000000}" uniqueName="17" name="Column17" queryTableFieldId="17"/>
    <tableColumn id="18" xr3:uid="{00000000-0010-0000-0300-000012000000}" uniqueName="18" name="Column18" queryTableFieldId="18"/>
    <tableColumn id="19" xr3:uid="{00000000-0010-0000-0300-000013000000}" uniqueName="19" name="Column19" queryTableFieldId="19"/>
    <tableColumn id="20" xr3:uid="{00000000-0010-0000-0300-000014000000}" uniqueName="20" name="Column20" queryTableFieldId="20"/>
    <tableColumn id="21" xr3:uid="{00000000-0010-0000-0300-000015000000}" uniqueName="21" name="Column21" queryTableFieldId="21"/>
    <tableColumn id="22" xr3:uid="{00000000-0010-0000-0300-000016000000}" uniqueName="22" name="Column22" queryTableFieldId="22"/>
    <tableColumn id="23" xr3:uid="{00000000-0010-0000-0300-000017000000}" uniqueName="23" name="Column23" queryTableFieldId="23"/>
    <tableColumn id="24" xr3:uid="{00000000-0010-0000-0300-000018000000}" uniqueName="24" name="Column24" queryTableFieldId="24"/>
    <tableColumn id="25" xr3:uid="{00000000-0010-0000-0300-000019000000}" uniqueName="25" name="Column25" queryTableFieldId="25"/>
    <tableColumn id="26" xr3:uid="{00000000-0010-0000-0300-00001A000000}" uniqueName="26" name="Column26" queryTableFieldId="26"/>
    <tableColumn id="27" xr3:uid="{00000000-0010-0000-0300-00001B000000}" uniqueName="27" name="Column27" queryTableFieldId="27"/>
    <tableColumn id="28" xr3:uid="{00000000-0010-0000-0300-00001C000000}" uniqueName="28" name="Column28" queryTableFieldId="28"/>
    <tableColumn id="29" xr3:uid="{00000000-0010-0000-0300-00001D000000}" uniqueName="29" name="Column29" queryTableFieldId="29"/>
    <tableColumn id="30" xr3:uid="{00000000-0010-0000-0300-00001E000000}" uniqueName="30" name="Column30" queryTableFieldId="30"/>
    <tableColumn id="31" xr3:uid="{00000000-0010-0000-0300-00001F000000}" uniqueName="31" name="Column31" queryTableFieldId="31"/>
    <tableColumn id="32" xr3:uid="{00000000-0010-0000-0300-000020000000}" uniqueName="32" name="Column32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ata___NC" displayName="data___NC" ref="A41:AF49" tableType="queryTable" totalsRowShown="0">
  <autoFilter ref="A41:AF49" xr:uid="{00000000-0009-0000-0100-000006000000}"/>
  <tableColumns count="32">
    <tableColumn id="1" xr3:uid="{00000000-0010-0000-0400-000001000000}" uniqueName="1" name="North Carolina" queryTableFieldId="1" dataDxfId="2"/>
    <tableColumn id="2" xr3:uid="{00000000-0010-0000-0400-000002000000}" uniqueName="2" name="Column2" queryTableFieldId="2"/>
    <tableColumn id="3" xr3:uid="{00000000-0010-0000-0400-000003000000}" uniqueName="3" name="Column3" queryTableFieldId="3"/>
    <tableColumn id="4" xr3:uid="{00000000-0010-0000-0400-000004000000}" uniqueName="4" name="Column4" queryTableFieldId="4"/>
    <tableColumn id="5" xr3:uid="{00000000-0010-0000-0400-000005000000}" uniqueName="5" name="Column5" queryTableFieldId="5"/>
    <tableColumn id="6" xr3:uid="{00000000-0010-0000-0400-000006000000}" uniqueName="6" name="Column6" queryTableFieldId="6"/>
    <tableColumn id="7" xr3:uid="{00000000-0010-0000-0400-000007000000}" uniqueName="7" name="Column7" queryTableFieldId="7"/>
    <tableColumn id="8" xr3:uid="{00000000-0010-0000-0400-000008000000}" uniqueName="8" name="Column8" queryTableFieldId="8"/>
    <tableColumn id="9" xr3:uid="{00000000-0010-0000-0400-000009000000}" uniqueName="9" name="Column9" queryTableFieldId="9"/>
    <tableColumn id="10" xr3:uid="{00000000-0010-0000-0400-00000A000000}" uniqueName="10" name="Column10" queryTableFieldId="10"/>
    <tableColumn id="11" xr3:uid="{00000000-0010-0000-0400-00000B000000}" uniqueName="11" name="Column11" queryTableFieldId="11"/>
    <tableColumn id="12" xr3:uid="{00000000-0010-0000-0400-00000C000000}" uniqueName="12" name="Column12" queryTableFieldId="12"/>
    <tableColumn id="13" xr3:uid="{00000000-0010-0000-0400-00000D000000}" uniqueName="13" name="Column13" queryTableFieldId="13"/>
    <tableColumn id="14" xr3:uid="{00000000-0010-0000-0400-00000E000000}" uniqueName="14" name="Column14" queryTableFieldId="14"/>
    <tableColumn id="15" xr3:uid="{00000000-0010-0000-0400-00000F000000}" uniqueName="15" name="Column15" queryTableFieldId="15"/>
    <tableColumn id="16" xr3:uid="{00000000-0010-0000-0400-000010000000}" uniqueName="16" name="Column16" queryTableFieldId="16"/>
    <tableColumn id="17" xr3:uid="{00000000-0010-0000-0400-000011000000}" uniqueName="17" name="Column17" queryTableFieldId="17"/>
    <tableColumn id="18" xr3:uid="{00000000-0010-0000-0400-000012000000}" uniqueName="18" name="Column18" queryTableFieldId="18"/>
    <tableColumn id="19" xr3:uid="{00000000-0010-0000-0400-000013000000}" uniqueName="19" name="Column19" queryTableFieldId="19"/>
    <tableColumn id="20" xr3:uid="{00000000-0010-0000-0400-000014000000}" uniqueName="20" name="Column20" queryTableFieldId="20"/>
    <tableColumn id="21" xr3:uid="{00000000-0010-0000-0400-000015000000}" uniqueName="21" name="Column21" queryTableFieldId="21"/>
    <tableColumn id="22" xr3:uid="{00000000-0010-0000-0400-000016000000}" uniqueName="22" name="Column22" queryTableFieldId="22"/>
    <tableColumn id="23" xr3:uid="{00000000-0010-0000-0400-000017000000}" uniqueName="23" name="Column23" queryTableFieldId="23"/>
    <tableColumn id="24" xr3:uid="{00000000-0010-0000-0400-000018000000}" uniqueName="24" name="Column24" queryTableFieldId="24"/>
    <tableColumn id="25" xr3:uid="{00000000-0010-0000-0400-000019000000}" uniqueName="25" name="Column25" queryTableFieldId="25"/>
    <tableColumn id="26" xr3:uid="{00000000-0010-0000-0400-00001A000000}" uniqueName="26" name="Column26" queryTableFieldId="26"/>
    <tableColumn id="27" xr3:uid="{00000000-0010-0000-0400-00001B000000}" uniqueName="27" name="Column27" queryTableFieldId="27"/>
    <tableColumn id="28" xr3:uid="{00000000-0010-0000-0400-00001C000000}" uniqueName="28" name="Column28" queryTableFieldId="28"/>
    <tableColumn id="29" xr3:uid="{00000000-0010-0000-0400-00001D000000}" uniqueName="29" name="Column29" queryTableFieldId="29"/>
    <tableColumn id="30" xr3:uid="{00000000-0010-0000-0400-00001E000000}" uniqueName="30" name="Column30" queryTableFieldId="30"/>
    <tableColumn id="31" xr3:uid="{00000000-0010-0000-0400-00001F000000}" uniqueName="31" name="Column31" queryTableFieldId="31"/>
    <tableColumn id="32" xr3:uid="{00000000-0010-0000-0400-000020000000}" uniqueName="32" name="Column32" queryTableField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data___SC" displayName="data___SC" ref="A51:AF59" tableType="queryTable" totalsRowShown="0">
  <autoFilter ref="A51:AF59" xr:uid="{00000000-0009-0000-0100-000007000000}"/>
  <tableColumns count="32">
    <tableColumn id="1" xr3:uid="{00000000-0010-0000-0500-000001000000}" uniqueName="1" name="South Carolina" queryTableFieldId="1" dataDxfId="1"/>
    <tableColumn id="2" xr3:uid="{00000000-0010-0000-0500-000002000000}" uniqueName="2" name="Column2" queryTableFieldId="2"/>
    <tableColumn id="3" xr3:uid="{00000000-0010-0000-0500-000003000000}" uniqueName="3" name="Column3" queryTableFieldId="3"/>
    <tableColumn id="4" xr3:uid="{00000000-0010-0000-0500-000004000000}" uniqueName="4" name="Column4" queryTableFieldId="4"/>
    <tableColumn id="5" xr3:uid="{00000000-0010-0000-0500-000005000000}" uniqueName="5" name="Column5" queryTableFieldId="5"/>
    <tableColumn id="6" xr3:uid="{00000000-0010-0000-0500-000006000000}" uniqueName="6" name="Column6" queryTableFieldId="6"/>
    <tableColumn id="7" xr3:uid="{00000000-0010-0000-0500-000007000000}" uniqueName="7" name="Column7" queryTableFieldId="7"/>
    <tableColumn id="8" xr3:uid="{00000000-0010-0000-0500-000008000000}" uniqueName="8" name="Column8" queryTableFieldId="8"/>
    <tableColumn id="9" xr3:uid="{00000000-0010-0000-0500-000009000000}" uniqueName="9" name="Column9" queryTableFieldId="9"/>
    <tableColumn id="10" xr3:uid="{00000000-0010-0000-0500-00000A000000}" uniqueName="10" name="Column10" queryTableFieldId="10"/>
    <tableColumn id="11" xr3:uid="{00000000-0010-0000-0500-00000B000000}" uniqueName="11" name="Column11" queryTableFieldId="11"/>
    <tableColumn id="12" xr3:uid="{00000000-0010-0000-0500-00000C000000}" uniqueName="12" name="Column12" queryTableFieldId="12"/>
    <tableColumn id="13" xr3:uid="{00000000-0010-0000-0500-00000D000000}" uniqueName="13" name="Column13" queryTableFieldId="13"/>
    <tableColumn id="14" xr3:uid="{00000000-0010-0000-0500-00000E000000}" uniqueName="14" name="Column14" queryTableFieldId="14"/>
    <tableColumn id="15" xr3:uid="{00000000-0010-0000-0500-00000F000000}" uniqueName="15" name="Column15" queryTableFieldId="15"/>
    <tableColumn id="16" xr3:uid="{00000000-0010-0000-0500-000010000000}" uniqueName="16" name="Column16" queryTableFieldId="16"/>
    <tableColumn id="17" xr3:uid="{00000000-0010-0000-0500-000011000000}" uniqueName="17" name="Column17" queryTableFieldId="17"/>
    <tableColumn id="18" xr3:uid="{00000000-0010-0000-0500-000012000000}" uniqueName="18" name="Column18" queryTableFieldId="18"/>
    <tableColumn id="19" xr3:uid="{00000000-0010-0000-0500-000013000000}" uniqueName="19" name="Column19" queryTableFieldId="19"/>
    <tableColumn id="20" xr3:uid="{00000000-0010-0000-0500-000014000000}" uniqueName="20" name="Column20" queryTableFieldId="20"/>
    <tableColumn id="21" xr3:uid="{00000000-0010-0000-0500-000015000000}" uniqueName="21" name="Column21" queryTableFieldId="21"/>
    <tableColumn id="22" xr3:uid="{00000000-0010-0000-0500-000016000000}" uniqueName="22" name="Column22" queryTableFieldId="22"/>
    <tableColumn id="23" xr3:uid="{00000000-0010-0000-0500-000017000000}" uniqueName="23" name="Column23" queryTableFieldId="23"/>
    <tableColumn id="24" xr3:uid="{00000000-0010-0000-0500-000018000000}" uniqueName="24" name="Column24" queryTableFieldId="24"/>
    <tableColumn id="25" xr3:uid="{00000000-0010-0000-0500-000019000000}" uniqueName="25" name="Column25" queryTableFieldId="25"/>
    <tableColumn id="26" xr3:uid="{00000000-0010-0000-0500-00001A000000}" uniqueName="26" name="Column26" queryTableFieldId="26"/>
    <tableColumn id="27" xr3:uid="{00000000-0010-0000-0500-00001B000000}" uniqueName="27" name="Column27" queryTableFieldId="27"/>
    <tableColumn id="28" xr3:uid="{00000000-0010-0000-0500-00001C000000}" uniqueName="28" name="Column28" queryTableFieldId="28"/>
    <tableColumn id="29" xr3:uid="{00000000-0010-0000-0500-00001D000000}" uniqueName="29" name="Column29" queryTableFieldId="29"/>
    <tableColumn id="30" xr3:uid="{00000000-0010-0000-0500-00001E000000}" uniqueName="30" name="Column30" queryTableFieldId="30"/>
    <tableColumn id="31" xr3:uid="{00000000-0010-0000-0500-00001F000000}" uniqueName="31" name="Column31" queryTableFieldId="31"/>
    <tableColumn id="32" xr3:uid="{00000000-0010-0000-0500-000020000000}" uniqueName="32" name="Column32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data___US" displayName="data___US" ref="A86:AF95" tableType="queryTable" totalsRowShown="0">
  <autoFilter ref="A86:AF95" xr:uid="{00000000-0009-0000-0100-000008000000}"/>
  <tableColumns count="32">
    <tableColumn id="1" xr3:uid="{00000000-0010-0000-0600-000001000000}" uniqueName="1" name="Column1" queryTableFieldId="1" dataDxfId="0"/>
    <tableColumn id="2" xr3:uid="{00000000-0010-0000-0600-000002000000}" uniqueName="2" name="Column2" queryTableFieldId="2"/>
    <tableColumn id="3" xr3:uid="{00000000-0010-0000-0600-000003000000}" uniqueName="3" name="Column3" queryTableFieldId="3"/>
    <tableColumn id="4" xr3:uid="{00000000-0010-0000-0600-000004000000}" uniqueName="4" name="Column4" queryTableFieldId="4"/>
    <tableColumn id="5" xr3:uid="{00000000-0010-0000-0600-000005000000}" uniqueName="5" name="Column5" queryTableFieldId="5"/>
    <tableColumn id="6" xr3:uid="{00000000-0010-0000-0600-000006000000}" uniqueName="6" name="Column6" queryTableFieldId="6"/>
    <tableColumn id="7" xr3:uid="{00000000-0010-0000-0600-000007000000}" uniqueName="7" name="Column7" queryTableFieldId="7"/>
    <tableColumn id="8" xr3:uid="{00000000-0010-0000-0600-000008000000}" uniqueName="8" name="Column8" queryTableFieldId="8"/>
    <tableColumn id="9" xr3:uid="{00000000-0010-0000-0600-000009000000}" uniqueName="9" name="Column9" queryTableFieldId="9"/>
    <tableColumn id="10" xr3:uid="{00000000-0010-0000-0600-00000A000000}" uniqueName="10" name="Column10" queryTableFieldId="10"/>
    <tableColumn id="11" xr3:uid="{00000000-0010-0000-0600-00000B000000}" uniqueName="11" name="Column11" queryTableFieldId="11"/>
    <tableColumn id="12" xr3:uid="{00000000-0010-0000-0600-00000C000000}" uniqueName="12" name="Column12" queryTableFieldId="12"/>
    <tableColumn id="13" xr3:uid="{00000000-0010-0000-0600-00000D000000}" uniqueName="13" name="Column13" queryTableFieldId="13"/>
    <tableColumn id="14" xr3:uid="{00000000-0010-0000-0600-00000E000000}" uniqueName="14" name="Column14" queryTableFieldId="14"/>
    <tableColumn id="15" xr3:uid="{00000000-0010-0000-0600-00000F000000}" uniqueName="15" name="Column15" queryTableFieldId="15"/>
    <tableColumn id="16" xr3:uid="{00000000-0010-0000-0600-000010000000}" uniqueName="16" name="Column16" queryTableFieldId="16"/>
    <tableColumn id="17" xr3:uid="{00000000-0010-0000-0600-000011000000}" uniqueName="17" name="Column17" queryTableFieldId="17"/>
    <tableColumn id="18" xr3:uid="{00000000-0010-0000-0600-000012000000}" uniqueName="18" name="Column18" queryTableFieldId="18"/>
    <tableColumn id="19" xr3:uid="{00000000-0010-0000-0600-000013000000}" uniqueName="19" name="Column19" queryTableFieldId="19"/>
    <tableColumn id="20" xr3:uid="{00000000-0010-0000-0600-000014000000}" uniqueName="20" name="Column20" queryTableFieldId="20"/>
    <tableColumn id="21" xr3:uid="{00000000-0010-0000-0600-000015000000}" uniqueName="21" name="Column21" queryTableFieldId="21"/>
    <tableColumn id="22" xr3:uid="{00000000-0010-0000-0600-000016000000}" uniqueName="22" name="Column22" queryTableFieldId="22"/>
    <tableColumn id="23" xr3:uid="{00000000-0010-0000-0600-000017000000}" uniqueName="23" name="Column23" queryTableFieldId="23"/>
    <tableColumn id="24" xr3:uid="{00000000-0010-0000-0600-000018000000}" uniqueName="24" name="Column24" queryTableFieldId="24"/>
    <tableColumn id="25" xr3:uid="{00000000-0010-0000-0600-000019000000}" uniqueName="25" name="Column25" queryTableFieldId="25"/>
    <tableColumn id="26" xr3:uid="{00000000-0010-0000-0600-00001A000000}" uniqueName="26" name="Column26" queryTableFieldId="26"/>
    <tableColumn id="27" xr3:uid="{00000000-0010-0000-0600-00001B000000}" uniqueName="27" name="Column27" queryTableFieldId="27"/>
    <tableColumn id="28" xr3:uid="{00000000-0010-0000-0600-00001C000000}" uniqueName="28" name="Column28" queryTableFieldId="28"/>
    <tableColumn id="29" xr3:uid="{00000000-0010-0000-0600-00001D000000}" uniqueName="29" name="Column29" queryTableFieldId="29"/>
    <tableColumn id="30" xr3:uid="{00000000-0010-0000-0600-00001E000000}" uniqueName="30" name="Column30" queryTableFieldId="30"/>
    <tableColumn id="31" xr3:uid="{00000000-0010-0000-0600-00001F000000}" uniqueName="31" name="Column31" queryTableFieldId="31"/>
    <tableColumn id="32" xr3:uid="{00000000-0010-0000-0600-000020000000}" uniqueName="32" name="Column32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"/>
  <sheetViews>
    <sheetView tabSelected="1" topLeftCell="AB63" workbookViewId="0">
      <selection activeCell="AH72" sqref="AH72:AI78"/>
    </sheetView>
  </sheetViews>
  <sheetFormatPr defaultRowHeight="14.5" x14ac:dyDescent="0.35"/>
  <cols>
    <col min="1" max="1" width="42.36328125" bestFit="1" customWidth="1"/>
    <col min="2" max="32" width="16.453125" bestFit="1" customWidth="1"/>
    <col min="33" max="33" width="18.36328125" bestFit="1" customWidth="1"/>
    <col min="34" max="36" width="9.453125" bestFit="1" customWidth="1"/>
    <col min="37" max="37" width="10" customWidth="1"/>
  </cols>
  <sheetData>
    <row r="1" spans="1:37" x14ac:dyDescent="0.35">
      <c r="A1" t="s">
        <v>42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37" x14ac:dyDescent="0.35">
      <c r="A2" s="1" t="s">
        <v>0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</row>
    <row r="3" spans="1:37" x14ac:dyDescent="0.35">
      <c r="A3" s="1" t="s">
        <v>1</v>
      </c>
      <c r="B3" s="10">
        <v>52.718947157000002</v>
      </c>
      <c r="C3" s="10">
        <v>56.743618574500012</v>
      </c>
      <c r="D3" s="10">
        <v>59.741758602499999</v>
      </c>
      <c r="E3" s="10">
        <v>65.495613054000003</v>
      </c>
      <c r="F3" s="10">
        <v>61.368206442499996</v>
      </c>
      <c r="G3" s="10">
        <v>67.063188095499982</v>
      </c>
      <c r="H3" s="10">
        <v>72.381635856999978</v>
      </c>
      <c r="I3" s="10">
        <v>70.524031721</v>
      </c>
      <c r="J3" s="10">
        <v>72.55364523450001</v>
      </c>
      <c r="K3" s="10">
        <v>73.868296024000003</v>
      </c>
      <c r="L3" s="10">
        <v>78.858762597999998</v>
      </c>
      <c r="M3" s="10">
        <v>75.933006671000001</v>
      </c>
      <c r="N3" s="10">
        <v>79.602409060999989</v>
      </c>
      <c r="O3" s="10">
        <v>80.492256958000013</v>
      </c>
      <c r="P3" s="10">
        <v>79.927568938999997</v>
      </c>
      <c r="Q3" s="10">
        <v>83.757774486000002</v>
      </c>
      <c r="R3" s="10">
        <v>85.95813157149999</v>
      </c>
      <c r="S3" s="10">
        <v>88.256185379499982</v>
      </c>
      <c r="T3" s="10">
        <v>83.255274860500023</v>
      </c>
      <c r="U3" s="10">
        <v>68.172300362499996</v>
      </c>
      <c r="V3" s="10">
        <v>78.793055871500002</v>
      </c>
      <c r="W3" s="10">
        <v>75.907929521</v>
      </c>
      <c r="X3" s="10">
        <v>68.151827004000026</v>
      </c>
      <c r="Y3" s="10">
        <v>65.979711236999989</v>
      </c>
      <c r="Z3" s="10">
        <v>66.797062594499991</v>
      </c>
      <c r="AA3" s="10">
        <v>63.574564807499996</v>
      </c>
      <c r="AB3" s="10">
        <v>56.666580483500013</v>
      </c>
      <c r="AC3" s="10">
        <v>52.01275854899999</v>
      </c>
      <c r="AD3" s="10">
        <v>54.839172832500005</v>
      </c>
      <c r="AE3" s="10">
        <v>49.384573328499989</v>
      </c>
      <c r="AF3" s="10">
        <v>43.575073055000004</v>
      </c>
      <c r="AJ3" s="2">
        <f>AE3-Q3</f>
        <v>-34.373201157500013</v>
      </c>
      <c r="AK3" s="3">
        <f>(data___AL[[#This Row],[Column31]]/data___AL[[#This Row],[Column17]])-1</f>
        <v>-0.41038818627213458</v>
      </c>
    </row>
    <row r="4" spans="1:37" x14ac:dyDescent="0.35">
      <c r="A4" s="1" t="s">
        <v>2</v>
      </c>
      <c r="B4" s="10">
        <v>27.804661054</v>
      </c>
      <c r="C4" s="10">
        <v>27.669483894000003</v>
      </c>
      <c r="D4" s="10">
        <v>28.821505410000004</v>
      </c>
      <c r="E4" s="10">
        <v>29.279874268</v>
      </c>
      <c r="F4" s="10">
        <v>31.139179305999999</v>
      </c>
      <c r="G4" s="10">
        <v>32.959805438999993</v>
      </c>
      <c r="H4" s="10">
        <v>32.388120925999999</v>
      </c>
      <c r="I4" s="10">
        <v>32.080361238000009</v>
      </c>
      <c r="J4" s="10">
        <v>33.901591432999993</v>
      </c>
      <c r="K4" s="10">
        <v>34.127863334000011</v>
      </c>
      <c r="L4" s="10">
        <v>34.952157571000008</v>
      </c>
      <c r="M4" s="10">
        <v>33.053973640999999</v>
      </c>
      <c r="N4" s="10">
        <v>34.428389849000006</v>
      </c>
      <c r="O4" s="10">
        <v>34.191329613999997</v>
      </c>
      <c r="P4" s="10">
        <v>34.851024353999996</v>
      </c>
      <c r="Q4" s="10">
        <v>34.98671610200001</v>
      </c>
      <c r="R4" s="10">
        <v>35.054255713000003</v>
      </c>
      <c r="S4" s="10">
        <v>35.880724429999994</v>
      </c>
      <c r="T4" s="10">
        <v>33.088747968</v>
      </c>
      <c r="U4" s="10">
        <v>32.135470871999999</v>
      </c>
      <c r="V4" s="10">
        <v>33.181152507999997</v>
      </c>
      <c r="W4" s="10">
        <v>32.970983993000004</v>
      </c>
      <c r="X4" s="10">
        <v>32.148185733999995</v>
      </c>
      <c r="Y4" s="10">
        <v>31.566632870999996</v>
      </c>
      <c r="Z4" s="10">
        <v>32.228080409</v>
      </c>
      <c r="AA4" s="10">
        <v>32.750525463999992</v>
      </c>
      <c r="AB4" s="10">
        <v>34.533962444999993</v>
      </c>
      <c r="AC4" s="10">
        <v>33.437114584</v>
      </c>
      <c r="AD4" s="10">
        <v>33.525561728999996</v>
      </c>
      <c r="AE4" s="10">
        <v>33.919502557999991</v>
      </c>
      <c r="AF4" s="10">
        <v>33.904232232000005</v>
      </c>
    </row>
    <row r="5" spans="1:37" x14ac:dyDescent="0.35">
      <c r="A5" s="1" t="s">
        <v>3</v>
      </c>
      <c r="B5" s="10">
        <v>45.837078480999992</v>
      </c>
      <c r="C5" s="10">
        <v>45.919808944500012</v>
      </c>
      <c r="D5" s="10">
        <v>47.199270176500001</v>
      </c>
      <c r="E5" s="10">
        <v>43.499749453000007</v>
      </c>
      <c r="F5" s="10">
        <v>46.666057947500008</v>
      </c>
      <c r="G5" s="10">
        <v>49.631397609499992</v>
      </c>
      <c r="H5" s="10">
        <v>48.139723292000006</v>
      </c>
      <c r="I5" s="10">
        <v>46.248089245999999</v>
      </c>
      <c r="J5" s="10">
        <v>46.114228906499996</v>
      </c>
      <c r="K5" s="10">
        <v>46.351557709999994</v>
      </c>
      <c r="L5" s="10">
        <v>46.395893866999998</v>
      </c>
      <c r="M5" s="10">
        <v>42.185501147999993</v>
      </c>
      <c r="N5" s="10">
        <v>41.835957481000001</v>
      </c>
      <c r="O5" s="10">
        <v>42.677426248999993</v>
      </c>
      <c r="P5" s="10">
        <v>42.590580307000003</v>
      </c>
      <c r="Q5" s="10">
        <v>39.616972140999998</v>
      </c>
      <c r="R5" s="10">
        <v>39.300188300500004</v>
      </c>
      <c r="S5" s="10">
        <v>39.175183866500007</v>
      </c>
      <c r="T5" s="10">
        <v>40.793266091500001</v>
      </c>
      <c r="U5" s="10">
        <v>36.229602345499998</v>
      </c>
      <c r="V5" s="10">
        <v>35.374113699500001</v>
      </c>
      <c r="W5" s="10">
        <v>34.466274827000007</v>
      </c>
      <c r="X5" s="10">
        <v>35.97971943000001</v>
      </c>
      <c r="Y5" s="10">
        <v>36.66163271300001</v>
      </c>
      <c r="Z5" s="10">
        <v>37.2024911635</v>
      </c>
      <c r="AA5" s="10">
        <v>34.296966674500005</v>
      </c>
      <c r="AB5" s="10">
        <v>32.927047834500001</v>
      </c>
      <c r="AC5" s="10">
        <v>32.583445117999993</v>
      </c>
      <c r="AD5" s="10">
        <v>33.863799250499994</v>
      </c>
      <c r="AE5" s="10">
        <v>32.049879647499999</v>
      </c>
      <c r="AF5" s="10">
        <v>31.104413720999993</v>
      </c>
    </row>
    <row r="6" spans="1:37" x14ac:dyDescent="0.35">
      <c r="A6" s="1" t="s">
        <v>4</v>
      </c>
      <c r="B6" s="10">
        <v>4.734451183</v>
      </c>
      <c r="C6" s="10">
        <v>4.2250172279999996</v>
      </c>
      <c r="D6" s="10">
        <v>4.2399372049999995</v>
      </c>
      <c r="E6" s="10">
        <v>4.7891347959999999</v>
      </c>
      <c r="F6" s="10">
        <v>4.8410478599999998</v>
      </c>
      <c r="G6" s="10">
        <v>4.7862887190000007</v>
      </c>
      <c r="H6" s="10">
        <v>4.8944616700000001</v>
      </c>
      <c r="I6" s="10">
        <v>5.5439458139999997</v>
      </c>
      <c r="J6" s="10">
        <v>4.9623830189999998</v>
      </c>
      <c r="K6" s="10">
        <v>5.0488762490000001</v>
      </c>
      <c r="L6" s="10">
        <v>5.2435312830000003</v>
      </c>
      <c r="M6" s="10">
        <v>5.0690110659999998</v>
      </c>
      <c r="N6" s="10">
        <v>4.9554216999999996</v>
      </c>
      <c r="O6" s="10">
        <v>4.9632036089999998</v>
      </c>
      <c r="P6" s="10">
        <v>5.1074641100000004</v>
      </c>
      <c r="Q6" s="10">
        <v>4.816054681999999</v>
      </c>
      <c r="R6" s="10">
        <v>5.173047984000001</v>
      </c>
      <c r="S6" s="10">
        <v>5.1812229570000001</v>
      </c>
      <c r="T6" s="10">
        <v>5.2602470830000003</v>
      </c>
      <c r="U6" s="10">
        <v>5.9084642890000003</v>
      </c>
      <c r="V6" s="10">
        <v>6.4555804110000006</v>
      </c>
      <c r="W6" s="10">
        <v>6.6874565739999987</v>
      </c>
      <c r="X6" s="10">
        <v>6.355694379</v>
      </c>
      <c r="Y6" s="10">
        <v>6.500665109999999</v>
      </c>
      <c r="Z6" s="10">
        <v>6.9801129339999992</v>
      </c>
      <c r="AA6" s="10">
        <v>7.0067533949999987</v>
      </c>
      <c r="AB6" s="10">
        <v>7.0510862799999989</v>
      </c>
      <c r="AC6" s="10">
        <v>7.0769913539999996</v>
      </c>
      <c r="AD6" s="10">
        <v>7.5361222159999999</v>
      </c>
      <c r="AE6" s="10">
        <v>7.7096869110000004</v>
      </c>
      <c r="AF6" s="10">
        <v>7.7103247959999992</v>
      </c>
    </row>
    <row r="7" spans="1:37" x14ac:dyDescent="0.35">
      <c r="A7" s="1" t="s">
        <v>5</v>
      </c>
      <c r="B7" s="10">
        <v>6.6596469889999996</v>
      </c>
      <c r="C7" s="10">
        <v>6.7311147819999997</v>
      </c>
      <c r="D7" s="10">
        <v>6.7369099739999987</v>
      </c>
      <c r="E7" s="10">
        <v>6.6834537709999999</v>
      </c>
      <c r="F7" s="10">
        <v>7.1627339579999996</v>
      </c>
      <c r="G7" s="10">
        <v>6.987953430000001</v>
      </c>
      <c r="H7" s="10">
        <v>6.9578682699999996</v>
      </c>
      <c r="I7" s="10">
        <v>6.6687214359999984</v>
      </c>
      <c r="J7" s="10">
        <v>6.4371554580000003</v>
      </c>
      <c r="K7" s="10">
        <v>6.3084968869999996</v>
      </c>
      <c r="L7" s="10">
        <v>5.9846927809999997</v>
      </c>
      <c r="M7" s="10">
        <v>6.2691466690000004</v>
      </c>
      <c r="N7" s="10">
        <v>6.1897746289999995</v>
      </c>
      <c r="O7" s="10">
        <v>6.3252833289999995</v>
      </c>
      <c r="P7" s="10">
        <v>6.3025297769999993</v>
      </c>
      <c r="Q7" s="10">
        <v>6.2681730680000003</v>
      </c>
      <c r="R7" s="10">
        <v>5.9093820959999999</v>
      </c>
      <c r="S7" s="10">
        <v>6.0414181130000006</v>
      </c>
      <c r="T7" s="10">
        <v>6.2384215910000007</v>
      </c>
      <c r="U7" s="10">
        <v>6.1609737469999999</v>
      </c>
      <c r="V7" s="10">
        <v>5.539290447</v>
      </c>
      <c r="W7" s="10">
        <v>5.7424088490000003</v>
      </c>
      <c r="X7" s="10">
        <v>5.802444186999999</v>
      </c>
      <c r="Y7" s="10">
        <v>5.9211634789999996</v>
      </c>
      <c r="Z7" s="10">
        <v>5.6165617079999999</v>
      </c>
      <c r="AA7" s="10">
        <v>5.7293615559999997</v>
      </c>
      <c r="AB7" s="10">
        <v>5.5971905150000003</v>
      </c>
      <c r="AC7" s="10">
        <v>5.5978778260000004</v>
      </c>
      <c r="AD7" s="10">
        <v>5.807169742000001</v>
      </c>
      <c r="AE7" s="10">
        <v>5.8352720790000001</v>
      </c>
      <c r="AF7" s="10">
        <v>5.5501067579999992</v>
      </c>
    </row>
    <row r="8" spans="1:37" x14ac:dyDescent="0.35">
      <c r="A8" s="1" t="s">
        <v>6</v>
      </c>
      <c r="B8" s="10">
        <v>3.247218927</v>
      </c>
      <c r="C8" s="10">
        <v>3.1831171449999998</v>
      </c>
      <c r="D8" s="10">
        <v>3.3836827700000001</v>
      </c>
      <c r="E8" s="10">
        <v>3.5563325059999999</v>
      </c>
      <c r="F8" s="10">
        <v>3.4398627260000003</v>
      </c>
      <c r="G8" s="10">
        <v>3.6128401160000001</v>
      </c>
      <c r="H8" s="10">
        <v>4.0556788749999999</v>
      </c>
      <c r="I8" s="10">
        <v>3.634300095</v>
      </c>
      <c r="J8" s="10">
        <v>3.3876807080000004</v>
      </c>
      <c r="K8" s="10">
        <v>3.6097743610000004</v>
      </c>
      <c r="L8" s="10">
        <v>3.9780173560000001</v>
      </c>
      <c r="M8" s="10">
        <v>3.8085030880000001</v>
      </c>
      <c r="N8" s="10">
        <v>3.4966368219999997</v>
      </c>
      <c r="O8" s="10">
        <v>3.3162947389999999</v>
      </c>
      <c r="P8" s="10">
        <v>3.1954885289999999</v>
      </c>
      <c r="Q8" s="10">
        <v>2.905395741</v>
      </c>
      <c r="R8" s="10">
        <v>2.710514179</v>
      </c>
      <c r="S8" s="10">
        <v>2.5998783109999999</v>
      </c>
      <c r="T8" s="10">
        <v>2.7919585689999997</v>
      </c>
      <c r="U8" s="10">
        <v>2.8347297409999999</v>
      </c>
      <c r="V8" s="10">
        <v>3.26684061</v>
      </c>
      <c r="W8" s="10">
        <v>2.8603165500000003</v>
      </c>
      <c r="X8" s="10">
        <v>2.2375493880000001</v>
      </c>
      <c r="Y8" s="10">
        <v>2.743670952</v>
      </c>
      <c r="Z8" s="10">
        <v>3.08225718</v>
      </c>
      <c r="AA8" s="10">
        <v>2.8002084539999998</v>
      </c>
      <c r="AB8" s="10">
        <v>2.5687538009999997</v>
      </c>
      <c r="AC8" s="10">
        <v>2.4724344870000001</v>
      </c>
      <c r="AD8" s="10">
        <v>3.0383529660000002</v>
      </c>
      <c r="AE8" s="10">
        <v>2.9088602290000001</v>
      </c>
      <c r="AF8" s="10">
        <v>2.8538629850000001</v>
      </c>
    </row>
    <row r="9" spans="1:37" x14ac:dyDescent="0.35">
      <c r="A9" s="1" t="s">
        <v>7</v>
      </c>
      <c r="B9" s="10">
        <v>141.00200379100002</v>
      </c>
      <c r="C9" s="10">
        <v>144.47216056800005</v>
      </c>
      <c r="D9" s="10">
        <v>150.12306413799999</v>
      </c>
      <c r="E9" s="10">
        <v>153.30415784799999</v>
      </c>
      <c r="F9" s="10">
        <v>154.61708823999999</v>
      </c>
      <c r="G9" s="10">
        <v>165.04147340899996</v>
      </c>
      <c r="H9" s="10">
        <v>168.81748888999999</v>
      </c>
      <c r="I9" s="10">
        <v>164.69944955</v>
      </c>
      <c r="J9" s="10">
        <v>167.35668475899999</v>
      </c>
      <c r="K9" s="10">
        <v>169.31486456499999</v>
      </c>
      <c r="L9" s="10">
        <v>175.41305545600005</v>
      </c>
      <c r="M9" s="10">
        <v>166.31914228300002</v>
      </c>
      <c r="N9" s="10">
        <v>170.50858954199998</v>
      </c>
      <c r="O9" s="10">
        <v>171.96579449800001</v>
      </c>
      <c r="P9" s="10">
        <v>171.97465601599998</v>
      </c>
      <c r="Q9" s="10">
        <v>172.35108622000001</v>
      </c>
      <c r="R9" s="10">
        <v>174.10551984399999</v>
      </c>
      <c r="S9" s="10">
        <v>177.13461305699994</v>
      </c>
      <c r="T9" s="10">
        <v>171.42791616299999</v>
      </c>
      <c r="U9" s="10">
        <v>151.44154135700001</v>
      </c>
      <c r="V9" s="10">
        <v>162.61003354700003</v>
      </c>
      <c r="W9" s="10">
        <v>158.635370314</v>
      </c>
      <c r="X9" s="10">
        <v>150.67542012200002</v>
      </c>
      <c r="Y9" s="10">
        <v>149.37347636199999</v>
      </c>
      <c r="Z9" s="10">
        <v>151.906565989</v>
      </c>
      <c r="AA9" s="10">
        <v>146.15838035099998</v>
      </c>
      <c r="AB9" s="10">
        <v>139.34462135899997</v>
      </c>
      <c r="AC9" s="10">
        <v>133.18062191799996</v>
      </c>
      <c r="AD9" s="10">
        <v>138.61017873599999</v>
      </c>
      <c r="AE9" s="10">
        <v>131.80777475299999</v>
      </c>
      <c r="AF9" s="10">
        <v>124.698013547</v>
      </c>
    </row>
    <row r="11" spans="1:37" x14ac:dyDescent="0.35">
      <c r="A11" t="s">
        <v>43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28</v>
      </c>
      <c r="V11" t="s">
        <v>29</v>
      </c>
      <c r="W11" t="s">
        <v>30</v>
      </c>
      <c r="X11" t="s">
        <v>31</v>
      </c>
      <c r="Y11" t="s">
        <v>32</v>
      </c>
      <c r="Z11" t="s">
        <v>33</v>
      </c>
      <c r="AA11" t="s">
        <v>34</v>
      </c>
      <c r="AB11" t="s">
        <v>35</v>
      </c>
      <c r="AC11" t="s">
        <v>36</v>
      </c>
      <c r="AD11" t="s">
        <v>37</v>
      </c>
      <c r="AE11" t="s">
        <v>38</v>
      </c>
      <c r="AF11" t="s">
        <v>39</v>
      </c>
    </row>
    <row r="12" spans="1:37" x14ac:dyDescent="0.35">
      <c r="A12" s="1" t="s">
        <v>41</v>
      </c>
      <c r="B12">
        <v>1990</v>
      </c>
      <c r="C12">
        <v>1991</v>
      </c>
      <c r="D12">
        <v>1992</v>
      </c>
      <c r="E12">
        <v>1993</v>
      </c>
      <c r="F12">
        <v>1994</v>
      </c>
      <c r="G12">
        <v>1995</v>
      </c>
      <c r="H12">
        <v>1996</v>
      </c>
      <c r="I12">
        <v>1997</v>
      </c>
      <c r="J12">
        <v>1998</v>
      </c>
      <c r="K12">
        <v>1999</v>
      </c>
      <c r="L12">
        <v>2000</v>
      </c>
      <c r="M12">
        <v>2001</v>
      </c>
      <c r="N12">
        <v>2002</v>
      </c>
      <c r="O12">
        <v>2003</v>
      </c>
      <c r="P12">
        <v>2004</v>
      </c>
      <c r="Q12">
        <v>2005</v>
      </c>
      <c r="R12">
        <v>2006</v>
      </c>
      <c r="S12">
        <v>2007</v>
      </c>
      <c r="T12">
        <v>2008</v>
      </c>
      <c r="U12">
        <v>2009</v>
      </c>
      <c r="V12">
        <v>2010</v>
      </c>
      <c r="W12">
        <v>2011</v>
      </c>
      <c r="X12">
        <v>2012</v>
      </c>
      <c r="Y12">
        <v>2013</v>
      </c>
      <c r="Z12">
        <v>2014</v>
      </c>
      <c r="AA12">
        <v>2015</v>
      </c>
      <c r="AB12">
        <v>2016</v>
      </c>
      <c r="AC12">
        <v>2017</v>
      </c>
      <c r="AD12">
        <v>2018</v>
      </c>
      <c r="AE12">
        <v>2019</v>
      </c>
      <c r="AF12">
        <v>2020</v>
      </c>
    </row>
    <row r="13" spans="1:37" x14ac:dyDescent="0.35">
      <c r="A13" s="1" t="s">
        <v>2</v>
      </c>
      <c r="B13" s="10">
        <v>49.90184951900001</v>
      </c>
      <c r="C13" s="10">
        <v>48.247756163999995</v>
      </c>
      <c r="D13" s="10">
        <v>48.999174698999994</v>
      </c>
      <c r="E13" s="10">
        <v>54.407920019000002</v>
      </c>
      <c r="F13" s="10">
        <v>56.023872559999994</v>
      </c>
      <c r="G13" s="10">
        <v>58.752868226999993</v>
      </c>
      <c r="H13" s="10">
        <v>61.292324055000002</v>
      </c>
      <c r="I13" s="10">
        <v>60.599823014999991</v>
      </c>
      <c r="J13" s="10">
        <v>63.571029121999999</v>
      </c>
      <c r="K13" s="10">
        <v>66.226736056999982</v>
      </c>
      <c r="L13" s="10">
        <v>66.583006401999995</v>
      </c>
      <c r="M13" s="10">
        <v>66.200444406999992</v>
      </c>
      <c r="N13" s="10">
        <v>67.022350978000006</v>
      </c>
      <c r="O13" s="10">
        <v>68.01906160499999</v>
      </c>
      <c r="P13" s="10">
        <v>68.473119047000012</v>
      </c>
      <c r="Q13" s="10">
        <v>71.227036838999993</v>
      </c>
      <c r="R13" s="10">
        <v>67.971623974000011</v>
      </c>
      <c r="S13" s="10">
        <v>66.830729243999997</v>
      </c>
      <c r="T13" s="10">
        <v>61.456676051999992</v>
      </c>
      <c r="U13" s="10">
        <v>63.770232910000004</v>
      </c>
      <c r="V13" s="10">
        <v>65.592954043000006</v>
      </c>
      <c r="W13" s="10">
        <v>62.900387081000005</v>
      </c>
      <c r="X13" s="10">
        <v>60.756405099999988</v>
      </c>
      <c r="Y13" s="10">
        <v>62.147693917999995</v>
      </c>
      <c r="Z13" s="10">
        <v>60.863576534999993</v>
      </c>
      <c r="AA13" s="10">
        <v>65.008681752000001</v>
      </c>
      <c r="AB13" s="10">
        <v>61.819649809000005</v>
      </c>
      <c r="AC13" s="10">
        <v>65.773570194999991</v>
      </c>
      <c r="AD13" s="10">
        <v>64.313939546</v>
      </c>
      <c r="AE13" s="10">
        <v>62.804750778999995</v>
      </c>
      <c r="AF13" s="10">
        <v>56.975468221000007</v>
      </c>
      <c r="AJ13" s="2">
        <f>AE13-Q13</f>
        <v>-8.4222860599999976</v>
      </c>
      <c r="AK13" s="3">
        <f>(data___GA[[#This Row],[Column31]]/data___GA[[#This Row],[Column17]])-1</f>
        <v>-0.11824563303170321</v>
      </c>
    </row>
    <row r="14" spans="1:37" x14ac:dyDescent="0.35">
      <c r="A14" s="1" t="s">
        <v>1</v>
      </c>
      <c r="B14" s="10">
        <v>64.349066049000001</v>
      </c>
      <c r="C14" s="10">
        <v>57.769419440499995</v>
      </c>
      <c r="D14" s="10">
        <v>55.608611664000001</v>
      </c>
      <c r="E14" s="10">
        <v>59.854872352499996</v>
      </c>
      <c r="F14" s="10">
        <v>62.105571941499996</v>
      </c>
      <c r="G14" s="10">
        <v>66.288041313500003</v>
      </c>
      <c r="H14" s="10">
        <v>65.935294669499996</v>
      </c>
      <c r="I14" s="10">
        <v>70.617171738499991</v>
      </c>
      <c r="J14" s="10">
        <v>72.106991284000003</v>
      </c>
      <c r="K14" s="10">
        <v>73.527257784000014</v>
      </c>
      <c r="L14" s="10">
        <v>77.525629891999998</v>
      </c>
      <c r="M14" s="10">
        <v>72.101112124499991</v>
      </c>
      <c r="N14" s="10">
        <v>77.147237800999989</v>
      </c>
      <c r="O14" s="10">
        <v>77.379196096999991</v>
      </c>
      <c r="P14" s="10">
        <v>79.546519380999996</v>
      </c>
      <c r="Q14" s="10">
        <v>87.584670389499991</v>
      </c>
      <c r="R14" s="10">
        <v>88.113076549000013</v>
      </c>
      <c r="S14" s="10">
        <v>93.816542056999992</v>
      </c>
      <c r="T14" s="10">
        <v>87.826051987500009</v>
      </c>
      <c r="U14" s="10">
        <v>75.651948501999982</v>
      </c>
      <c r="V14" s="10">
        <v>81.179309427000007</v>
      </c>
      <c r="W14" s="10">
        <v>69.541627191000003</v>
      </c>
      <c r="X14" s="10">
        <v>56.978672439999997</v>
      </c>
      <c r="Y14" s="10">
        <v>54.874772585000002</v>
      </c>
      <c r="Z14" s="10">
        <v>60.872338861499998</v>
      </c>
      <c r="AA14" s="10">
        <v>56.913835184500009</v>
      </c>
      <c r="AB14" s="10">
        <v>58.780565203999998</v>
      </c>
      <c r="AC14" s="10">
        <v>53.226763835</v>
      </c>
      <c r="AD14" s="10">
        <v>53.046981445500002</v>
      </c>
      <c r="AE14" s="10">
        <v>49.270862729500003</v>
      </c>
      <c r="AF14" s="10">
        <v>37.854352492000004</v>
      </c>
    </row>
    <row r="15" spans="1:37" x14ac:dyDescent="0.35">
      <c r="A15" s="1" t="s">
        <v>3</v>
      </c>
      <c r="B15" s="10">
        <v>23.337764552999996</v>
      </c>
      <c r="C15" s="10">
        <v>23.279230573499998</v>
      </c>
      <c r="D15" s="10">
        <v>23.279403167000002</v>
      </c>
      <c r="E15" s="10">
        <v>22.9727296555</v>
      </c>
      <c r="F15" s="10">
        <v>23.848846915500001</v>
      </c>
      <c r="G15" s="10">
        <v>24.633888913499998</v>
      </c>
      <c r="H15" s="10">
        <v>24.848781457499999</v>
      </c>
      <c r="I15" s="10">
        <v>24.545408836500002</v>
      </c>
      <c r="J15" s="10">
        <v>23.257265824000005</v>
      </c>
      <c r="K15" s="10">
        <v>22.849891751999998</v>
      </c>
      <c r="L15" s="10">
        <v>24.074398683000002</v>
      </c>
      <c r="M15" s="10">
        <v>23.448867765500001</v>
      </c>
      <c r="N15" s="10">
        <v>23.965314294999999</v>
      </c>
      <c r="O15" s="10">
        <v>24.997011264999998</v>
      </c>
      <c r="P15" s="10">
        <v>25.188279684000005</v>
      </c>
      <c r="Q15" s="10">
        <v>25.445131013500003</v>
      </c>
      <c r="R15" s="10">
        <v>25.200449935000002</v>
      </c>
      <c r="S15" s="10">
        <v>23.709803164999997</v>
      </c>
      <c r="T15" s="10">
        <v>21.782240636499999</v>
      </c>
      <c r="U15" s="10">
        <v>18.866757629000002</v>
      </c>
      <c r="V15" s="10">
        <v>18.734525645999998</v>
      </c>
      <c r="W15" s="10">
        <v>17.626882418000001</v>
      </c>
      <c r="X15" s="10">
        <v>16.650182435999998</v>
      </c>
      <c r="Y15" s="10">
        <v>17.582112616000003</v>
      </c>
      <c r="Z15" s="10">
        <v>17.378368671500002</v>
      </c>
      <c r="AA15" s="10">
        <v>16.586507238500001</v>
      </c>
      <c r="AB15" s="10">
        <v>16.378550846999996</v>
      </c>
      <c r="AC15" s="10">
        <v>15.869187794000002</v>
      </c>
      <c r="AD15" s="10">
        <v>16.263908268500003</v>
      </c>
      <c r="AE15" s="10">
        <v>16.1101060855</v>
      </c>
      <c r="AF15" s="10">
        <v>15.699207111</v>
      </c>
    </row>
    <row r="16" spans="1:37" x14ac:dyDescent="0.35">
      <c r="A16" s="1" t="s">
        <v>4</v>
      </c>
      <c r="B16" s="10">
        <v>8.6479426710000009</v>
      </c>
      <c r="C16" s="10">
        <v>8.7107827469999997</v>
      </c>
      <c r="D16" s="10">
        <v>9.0957456039999993</v>
      </c>
      <c r="E16" s="10">
        <v>9.4992975069999996</v>
      </c>
      <c r="F16" s="10">
        <v>9.1487696300000003</v>
      </c>
      <c r="G16" s="10">
        <v>9.4028893149999995</v>
      </c>
      <c r="H16" s="10">
        <v>9.4155588740000002</v>
      </c>
      <c r="I16" s="10">
        <v>9.8242687759999985</v>
      </c>
      <c r="J16" s="10">
        <v>9.4451707560000013</v>
      </c>
      <c r="K16" s="10">
        <v>9.081884518999999</v>
      </c>
      <c r="L16" s="10">
        <v>10.073380151999999</v>
      </c>
      <c r="M16" s="10">
        <v>9.5073532220000008</v>
      </c>
      <c r="N16" s="10">
        <v>9.208711472000001</v>
      </c>
      <c r="O16" s="10">
        <v>9.5898360359999995</v>
      </c>
      <c r="P16" s="10">
        <v>9.8956419469999997</v>
      </c>
      <c r="Q16" s="10">
        <v>9.636735861</v>
      </c>
      <c r="R16" s="10">
        <v>9.5757156749999996</v>
      </c>
      <c r="S16" s="10">
        <v>9.9234772440000008</v>
      </c>
      <c r="T16" s="10">
        <v>10.296286815999999</v>
      </c>
      <c r="U16" s="10">
        <v>11.044115675999999</v>
      </c>
      <c r="V16" s="10">
        <v>11.713327645</v>
      </c>
      <c r="W16" s="10">
        <v>10.515506975000001</v>
      </c>
      <c r="X16" s="10">
        <v>11.222853097</v>
      </c>
      <c r="Y16" s="10">
        <v>12.126735482999999</v>
      </c>
      <c r="Z16" s="10">
        <v>12.769588942999999</v>
      </c>
      <c r="AA16" s="10">
        <v>13.31879401</v>
      </c>
      <c r="AB16" s="10">
        <v>13.027878846</v>
      </c>
      <c r="AC16" s="10">
        <v>13.050944088000001</v>
      </c>
      <c r="AD16" s="10">
        <v>13.731391940999998</v>
      </c>
      <c r="AE16" s="10">
        <v>13.847896657999998</v>
      </c>
      <c r="AF16" s="10">
        <v>13.986691865000001</v>
      </c>
    </row>
    <row r="17" spans="1:37" x14ac:dyDescent="0.35">
      <c r="A17" s="1" t="s">
        <v>6</v>
      </c>
      <c r="B17" s="10">
        <v>5.9537598760000003</v>
      </c>
      <c r="C17" s="10">
        <v>6.3377350889999997</v>
      </c>
      <c r="D17" s="10">
        <v>7.0550274549999994</v>
      </c>
      <c r="E17" s="10">
        <v>7.549553542</v>
      </c>
      <c r="F17" s="10">
        <v>6.9489703519999999</v>
      </c>
      <c r="G17" s="10">
        <v>7.7594568559999999</v>
      </c>
      <c r="H17" s="10">
        <v>8.4690622920000003</v>
      </c>
      <c r="I17" s="10">
        <v>7.8523042420000007</v>
      </c>
      <c r="J17" s="10">
        <v>7.3315128249999999</v>
      </c>
      <c r="K17" s="10">
        <v>6.9759975649999992</v>
      </c>
      <c r="L17" s="10">
        <v>9.372083872000001</v>
      </c>
      <c r="M17" s="10">
        <v>7.9318068239999997</v>
      </c>
      <c r="N17" s="10">
        <v>8.1567369929999991</v>
      </c>
      <c r="O17" s="10">
        <v>8.3711786929999992</v>
      </c>
      <c r="P17" s="10">
        <v>8.1992093389999994</v>
      </c>
      <c r="Q17" s="10">
        <v>7.9336893880000003</v>
      </c>
      <c r="R17" s="10">
        <v>7.0684649620000002</v>
      </c>
      <c r="S17" s="10">
        <v>7.1874401399999996</v>
      </c>
      <c r="T17" s="10">
        <v>7.700282992</v>
      </c>
      <c r="U17" s="10">
        <v>7.8437691479999998</v>
      </c>
      <c r="V17" s="10">
        <v>8.9713647059999992</v>
      </c>
      <c r="W17" s="10">
        <v>7.3996343909999993</v>
      </c>
      <c r="X17" s="10">
        <v>6.8554787290000005</v>
      </c>
      <c r="Y17" s="10">
        <v>8.1041156700000005</v>
      </c>
      <c r="Z17" s="10">
        <v>9.0862355289999996</v>
      </c>
      <c r="AA17" s="10">
        <v>8.2128579760000004</v>
      </c>
      <c r="AB17" s="10">
        <v>8.2019208070000005</v>
      </c>
      <c r="AC17" s="10">
        <v>7.9409366629999996</v>
      </c>
      <c r="AD17" s="10">
        <v>9.3623083149999999</v>
      </c>
      <c r="AE17" s="10">
        <v>8.9731086310000006</v>
      </c>
      <c r="AF17" s="10">
        <v>8.9681213110000009</v>
      </c>
    </row>
    <row r="18" spans="1:37" x14ac:dyDescent="0.35">
      <c r="A18" s="1" t="s">
        <v>5</v>
      </c>
      <c r="B18" s="10">
        <v>7.529386134000001</v>
      </c>
      <c r="C18" s="10">
        <v>7.5052973790000008</v>
      </c>
      <c r="D18" s="10">
        <v>7.5015739369999999</v>
      </c>
      <c r="E18" s="10">
        <v>7.472156655</v>
      </c>
      <c r="F18" s="10">
        <v>8.1765238149999995</v>
      </c>
      <c r="G18" s="10">
        <v>8.185202468</v>
      </c>
      <c r="H18" s="10">
        <v>8.1497605560000022</v>
      </c>
      <c r="I18" s="10">
        <v>8.034056563</v>
      </c>
      <c r="J18" s="10">
        <v>8.0088699550000015</v>
      </c>
      <c r="K18" s="10">
        <v>7.7929251129999999</v>
      </c>
      <c r="L18" s="10">
        <v>7.780815980999999</v>
      </c>
      <c r="M18" s="10">
        <v>7.7247451540000016</v>
      </c>
      <c r="N18" s="10">
        <v>8.0425224540000002</v>
      </c>
      <c r="O18" s="10">
        <v>7.7944529770000006</v>
      </c>
      <c r="P18" s="10">
        <v>7.8489688260000001</v>
      </c>
      <c r="Q18" s="10">
        <v>7.6449309789999997</v>
      </c>
      <c r="R18" s="10">
        <v>7.5428849060000003</v>
      </c>
      <c r="S18" s="10">
        <v>7.4658446240000007</v>
      </c>
      <c r="T18" s="10">
        <v>6.8238266479999998</v>
      </c>
      <c r="U18" s="10">
        <v>7.4122257329999997</v>
      </c>
      <c r="V18" s="10">
        <v>6.8501233750000008</v>
      </c>
      <c r="W18" s="10">
        <v>6.8585548750000003</v>
      </c>
      <c r="X18" s="10">
        <v>7.2883758159999994</v>
      </c>
      <c r="Y18" s="10">
        <v>7.2139160300000009</v>
      </c>
      <c r="Z18" s="10">
        <v>7.0495667820000003</v>
      </c>
      <c r="AA18" s="10">
        <v>7.144446136</v>
      </c>
      <c r="AB18" s="10">
        <v>7.1961337709999995</v>
      </c>
      <c r="AC18" s="10">
        <v>7.1485393619999993</v>
      </c>
      <c r="AD18" s="10">
        <v>7.2551114410000004</v>
      </c>
      <c r="AE18" s="10">
        <v>7.0159708900000011</v>
      </c>
      <c r="AF18" s="10">
        <v>6.7104964870000003</v>
      </c>
    </row>
    <row r="19" spans="1:37" x14ac:dyDescent="0.35">
      <c r="A19" s="1" t="s">
        <v>7</v>
      </c>
      <c r="B19" s="10">
        <v>159.719768802</v>
      </c>
      <c r="C19" s="10">
        <v>151.850221393</v>
      </c>
      <c r="D19" s="10">
        <v>151.53953652599998</v>
      </c>
      <c r="E19" s="10">
        <v>161.756529731</v>
      </c>
      <c r="F19" s="10">
        <v>166.25255521399998</v>
      </c>
      <c r="G19" s="10">
        <v>175.02234709300001</v>
      </c>
      <c r="H19" s="10">
        <v>178.11078190399996</v>
      </c>
      <c r="I19" s="10">
        <v>181.473033171</v>
      </c>
      <c r="J19" s="10">
        <v>183.72083976600001</v>
      </c>
      <c r="K19" s="10">
        <v>186.45469279</v>
      </c>
      <c r="L19" s="10">
        <v>195.40931498199998</v>
      </c>
      <c r="M19" s="10">
        <v>186.91432949700001</v>
      </c>
      <c r="N19" s="10">
        <v>193.54287399299997</v>
      </c>
      <c r="O19" s="10">
        <v>196.15073667299995</v>
      </c>
      <c r="P19" s="10">
        <v>199.15173822400001</v>
      </c>
      <c r="Q19" s="10">
        <v>209.47219447000001</v>
      </c>
      <c r="R19" s="10">
        <v>205.47221600100005</v>
      </c>
      <c r="S19" s="10">
        <v>208.93383647399997</v>
      </c>
      <c r="T19" s="10">
        <v>195.885365132</v>
      </c>
      <c r="U19" s="10">
        <v>184.58904959799997</v>
      </c>
      <c r="V19" s="10">
        <v>193.04160484200003</v>
      </c>
      <c r="W19" s="10">
        <v>174.84259293100001</v>
      </c>
      <c r="X19" s="10">
        <v>159.75196761800001</v>
      </c>
      <c r="Y19" s="10">
        <v>162.049346302</v>
      </c>
      <c r="Z19" s="10">
        <v>168.01967532199998</v>
      </c>
      <c r="AA19" s="10">
        <v>167.18512229700002</v>
      </c>
      <c r="AB19" s="10">
        <v>165.40469928399997</v>
      </c>
      <c r="AC19" s="10">
        <v>163.00994193700001</v>
      </c>
      <c r="AD19" s="10">
        <v>163.97364095700001</v>
      </c>
      <c r="AE19" s="10">
        <v>158.02269577300001</v>
      </c>
      <c r="AF19" s="10">
        <v>140.19433748699998</v>
      </c>
    </row>
    <row r="21" spans="1:37" x14ac:dyDescent="0.35">
      <c r="A21" t="s">
        <v>44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  <c r="L21" t="s">
        <v>19</v>
      </c>
      <c r="M21" t="s">
        <v>20</v>
      </c>
      <c r="N21" t="s">
        <v>21</v>
      </c>
      <c r="O21" t="s">
        <v>22</v>
      </c>
      <c r="P21" t="s">
        <v>23</v>
      </c>
      <c r="Q21" t="s">
        <v>24</v>
      </c>
      <c r="R21" t="s">
        <v>25</v>
      </c>
      <c r="S21" t="s">
        <v>26</v>
      </c>
      <c r="T21" t="s">
        <v>27</v>
      </c>
      <c r="U21" t="s">
        <v>28</v>
      </c>
      <c r="V21" t="s">
        <v>29</v>
      </c>
      <c r="W21" t="s">
        <v>30</v>
      </c>
      <c r="X21" t="s">
        <v>31</v>
      </c>
      <c r="Y21" t="s">
        <v>32</v>
      </c>
      <c r="Z21" t="s">
        <v>33</v>
      </c>
      <c r="AA21" t="s">
        <v>34</v>
      </c>
      <c r="AB21" t="s">
        <v>35</v>
      </c>
      <c r="AC21" t="s">
        <v>36</v>
      </c>
      <c r="AD21" t="s">
        <v>37</v>
      </c>
      <c r="AE21" t="s">
        <v>38</v>
      </c>
      <c r="AF21" t="s">
        <v>39</v>
      </c>
    </row>
    <row r="22" spans="1:37" x14ac:dyDescent="0.35">
      <c r="A22" s="1" t="s">
        <v>40</v>
      </c>
      <c r="B22">
        <v>1990</v>
      </c>
      <c r="C22">
        <v>1991</v>
      </c>
      <c r="D22">
        <v>1992</v>
      </c>
      <c r="E22">
        <v>1993</v>
      </c>
      <c r="F22">
        <v>1994</v>
      </c>
      <c r="G22">
        <v>1995</v>
      </c>
      <c r="H22">
        <v>1996</v>
      </c>
      <c r="I22">
        <v>1997</v>
      </c>
      <c r="J22">
        <v>1998</v>
      </c>
      <c r="K22">
        <v>1999</v>
      </c>
      <c r="L22">
        <v>2000</v>
      </c>
      <c r="M22">
        <v>2001</v>
      </c>
      <c r="N22">
        <v>2002</v>
      </c>
      <c r="O22">
        <v>2003</v>
      </c>
      <c r="P22">
        <v>2004</v>
      </c>
      <c r="Q22">
        <v>2005</v>
      </c>
      <c r="R22">
        <v>2006</v>
      </c>
      <c r="S22">
        <v>2007</v>
      </c>
      <c r="T22">
        <v>2008</v>
      </c>
      <c r="U22">
        <v>2009</v>
      </c>
      <c r="V22">
        <v>2010</v>
      </c>
      <c r="W22">
        <v>2011</v>
      </c>
      <c r="X22">
        <v>2012</v>
      </c>
      <c r="Y22">
        <v>2013</v>
      </c>
      <c r="Z22">
        <v>2014</v>
      </c>
      <c r="AA22">
        <v>2015</v>
      </c>
      <c r="AB22">
        <v>2016</v>
      </c>
      <c r="AC22">
        <v>2017</v>
      </c>
      <c r="AD22">
        <v>2018</v>
      </c>
      <c r="AE22">
        <v>2019</v>
      </c>
      <c r="AF22">
        <v>2020</v>
      </c>
    </row>
    <row r="23" spans="1:37" x14ac:dyDescent="0.35">
      <c r="A23" s="1" t="s">
        <v>1</v>
      </c>
      <c r="B23" s="10">
        <v>90.122295352500032</v>
      </c>
      <c r="C23" s="10">
        <v>95.753107218000011</v>
      </c>
      <c r="D23" s="10">
        <v>94.250339737499999</v>
      </c>
      <c r="E23" s="10">
        <v>98.173295380499994</v>
      </c>
      <c r="F23" s="10">
        <v>100.46106160150001</v>
      </c>
      <c r="G23" s="10">
        <v>102.79040095200003</v>
      </c>
      <c r="H23" s="10">
        <v>107.84961402100001</v>
      </c>
      <c r="I23" s="10">
        <v>111.10914905299998</v>
      </c>
      <c r="J23" s="10">
        <v>121.66041960250001</v>
      </c>
      <c r="K23" s="10">
        <v>118.32962181799999</v>
      </c>
      <c r="L23" s="10">
        <v>120.78015392500005</v>
      </c>
      <c r="M23" s="10">
        <v>122.10206003399998</v>
      </c>
      <c r="N23" s="10">
        <v>125.53031839600001</v>
      </c>
      <c r="O23" s="10">
        <v>130.31965410449999</v>
      </c>
      <c r="P23" s="10">
        <v>130.64541322349999</v>
      </c>
      <c r="Q23" s="10">
        <v>130.99184986950002</v>
      </c>
      <c r="R23" s="10">
        <v>127.57269731299999</v>
      </c>
      <c r="S23" s="10">
        <v>128.83171436500004</v>
      </c>
      <c r="T23" s="10">
        <v>121.34681191050002</v>
      </c>
      <c r="U23" s="10">
        <v>114.70523130750001</v>
      </c>
      <c r="V23" s="10">
        <v>123.87247182900001</v>
      </c>
      <c r="W23" s="10">
        <v>115.02961804050001</v>
      </c>
      <c r="X23" s="10">
        <v>111.65487848400001</v>
      </c>
      <c r="Y23" s="10">
        <v>109.47284717950004</v>
      </c>
      <c r="Z23" s="10">
        <v>114.17755037399996</v>
      </c>
      <c r="AA23" s="10">
        <v>112.47897282849999</v>
      </c>
      <c r="AB23" s="10">
        <v>110.80665878799999</v>
      </c>
      <c r="AC23" s="10">
        <v>107.82587514599999</v>
      </c>
      <c r="AD23" s="10">
        <v>105.04230826099997</v>
      </c>
      <c r="AE23" s="10">
        <v>98.578275706500008</v>
      </c>
      <c r="AF23" s="10">
        <v>96.559729834999999</v>
      </c>
      <c r="AJ23" s="2">
        <f>AE23-Q23</f>
        <v>-32.413574163000007</v>
      </c>
      <c r="AK23" s="3">
        <f>(data___FL__2[[#This Row],[Column31]]/data___FL__2[[#This Row],[Column17]])-1</f>
        <v>-0.2474472587057277</v>
      </c>
    </row>
    <row r="24" spans="1:37" x14ac:dyDescent="0.35">
      <c r="A24" s="1" t="s">
        <v>2</v>
      </c>
      <c r="B24" s="10">
        <v>76.66380856699999</v>
      </c>
      <c r="C24" s="10">
        <v>72.62384663200001</v>
      </c>
      <c r="D24" s="10">
        <v>75.987038577000021</v>
      </c>
      <c r="E24" s="10">
        <v>79.873842035999999</v>
      </c>
      <c r="F24" s="10">
        <v>82.149294092999995</v>
      </c>
      <c r="G24" s="10">
        <v>84.030142584000004</v>
      </c>
      <c r="H24" s="10">
        <v>86.548862236000019</v>
      </c>
      <c r="I24" s="10">
        <v>88.737250626000019</v>
      </c>
      <c r="J24" s="10">
        <v>90.943627708999998</v>
      </c>
      <c r="K24" s="10">
        <v>95.336916867999989</v>
      </c>
      <c r="L24" s="10">
        <v>101.19330757600001</v>
      </c>
      <c r="M24" s="10">
        <v>99.476844726999985</v>
      </c>
      <c r="N24" s="10">
        <v>102.043483532</v>
      </c>
      <c r="O24" s="10">
        <v>102.99421503400001</v>
      </c>
      <c r="P24" s="10">
        <v>109.33445157099997</v>
      </c>
      <c r="Q24" s="10">
        <v>111.38567227999999</v>
      </c>
      <c r="R24" s="10">
        <v>112.18610115600001</v>
      </c>
      <c r="S24" s="10">
        <v>109.625101735</v>
      </c>
      <c r="T24" s="10">
        <v>102.50404594999999</v>
      </c>
      <c r="U24" s="10">
        <v>98.286584071999997</v>
      </c>
      <c r="V24" s="10">
        <v>100.50986054800002</v>
      </c>
      <c r="W24" s="10">
        <v>97.994358774999995</v>
      </c>
      <c r="X24" s="10">
        <v>97.86956333900001</v>
      </c>
      <c r="Y24" s="10">
        <v>97.930371042000019</v>
      </c>
      <c r="Z24" s="10">
        <v>99.443254510999978</v>
      </c>
      <c r="AA24" s="10">
        <v>101.726730995</v>
      </c>
      <c r="AB24" s="10">
        <v>104.29186675899999</v>
      </c>
      <c r="AC24" s="10">
        <v>107.02087003800001</v>
      </c>
      <c r="AD24" s="10">
        <v>110.972800577</v>
      </c>
      <c r="AE24" s="10">
        <v>109.53797576299999</v>
      </c>
      <c r="AF24" s="10">
        <v>93.343729781999969</v>
      </c>
    </row>
    <row r="25" spans="1:37" x14ac:dyDescent="0.35">
      <c r="A25" s="1" t="s">
        <v>3</v>
      </c>
      <c r="B25" s="10">
        <v>20.076745903499997</v>
      </c>
      <c r="C25" s="10">
        <v>19.373601387999997</v>
      </c>
      <c r="D25" s="10">
        <v>20.745875419499999</v>
      </c>
      <c r="E25" s="10">
        <v>22.009383646499998</v>
      </c>
      <c r="F25" s="10">
        <v>23.0262350705</v>
      </c>
      <c r="G25" s="10">
        <v>24.429845390000001</v>
      </c>
      <c r="H25" s="10">
        <v>24.531057878999999</v>
      </c>
      <c r="I25" s="10">
        <v>23.423051510000004</v>
      </c>
      <c r="J25" s="10">
        <v>23.3579441055</v>
      </c>
      <c r="K25" s="10">
        <v>22.949679728</v>
      </c>
      <c r="L25" s="10">
        <v>22.697962777999997</v>
      </c>
      <c r="M25" s="10">
        <v>21.966350877</v>
      </c>
      <c r="N25" s="10">
        <v>21.021634929000001</v>
      </c>
      <c r="O25" s="10">
        <v>21.686217996499998</v>
      </c>
      <c r="P25" s="10">
        <v>22.025247517499999</v>
      </c>
      <c r="Q25" s="10">
        <v>25.1528450325</v>
      </c>
      <c r="R25" s="10">
        <v>28.123942664000005</v>
      </c>
      <c r="S25" s="10">
        <v>30.768758785000003</v>
      </c>
      <c r="T25" s="10">
        <v>23.017122550500002</v>
      </c>
      <c r="U25" s="10">
        <v>21.204569875499999</v>
      </c>
      <c r="V25" s="10">
        <v>21.101015817</v>
      </c>
      <c r="W25" s="10">
        <v>25.862137117500005</v>
      </c>
      <c r="X25" s="10">
        <v>21.468750088999997</v>
      </c>
      <c r="Y25" s="10">
        <v>21.633238524500001</v>
      </c>
      <c r="Z25" s="10">
        <v>21.573504210000003</v>
      </c>
      <c r="AA25" s="10">
        <v>22.597115484500005</v>
      </c>
      <c r="AB25" s="10">
        <v>26.359585774999996</v>
      </c>
      <c r="AC25" s="10">
        <v>27.174383029999998</v>
      </c>
      <c r="AD25" s="10">
        <v>30.293434335000008</v>
      </c>
      <c r="AE25" s="10">
        <v>26.348367739499999</v>
      </c>
      <c r="AF25" s="10">
        <v>28.233519470999997</v>
      </c>
    </row>
    <row r="26" spans="1:37" x14ac:dyDescent="0.35">
      <c r="A26" s="1" t="s">
        <v>4</v>
      </c>
      <c r="B26" s="10">
        <v>15.394599927</v>
      </c>
      <c r="C26" s="10">
        <v>14.395032084999999</v>
      </c>
      <c r="D26" s="10">
        <v>14.280277782000001</v>
      </c>
      <c r="E26" s="10">
        <v>12.873274683</v>
      </c>
      <c r="F26" s="10">
        <v>12.409984879</v>
      </c>
      <c r="G26" s="10">
        <v>12.130422868</v>
      </c>
      <c r="H26" s="10">
        <v>12.081391177</v>
      </c>
      <c r="I26" s="10">
        <v>11.179771994999999</v>
      </c>
      <c r="J26" s="10">
        <v>10.980579955</v>
      </c>
      <c r="K26" s="10">
        <v>11.319542139999999</v>
      </c>
      <c r="L26" s="10">
        <v>12.848266251999998</v>
      </c>
      <c r="M26" s="10">
        <v>12.972271017999999</v>
      </c>
      <c r="N26" s="10">
        <v>13.440273817</v>
      </c>
      <c r="O26" s="10">
        <v>14.197089065</v>
      </c>
      <c r="P26" s="10">
        <v>15.823227983000001</v>
      </c>
      <c r="Q26" s="10">
        <v>16.509640100999999</v>
      </c>
      <c r="R26" s="10">
        <v>16.356036315000001</v>
      </c>
      <c r="S26" s="10">
        <v>15.088467141000001</v>
      </c>
      <c r="T26" s="10">
        <v>14.639166213999998</v>
      </c>
      <c r="U26" s="10">
        <v>15.411435640999999</v>
      </c>
      <c r="V26" s="10">
        <v>17.821180594000001</v>
      </c>
      <c r="W26" s="10">
        <v>15.723825977999999</v>
      </c>
      <c r="X26" s="10">
        <v>16.770031338000003</v>
      </c>
      <c r="Y26" s="10">
        <v>17.568123723999996</v>
      </c>
      <c r="Z26" s="10">
        <v>18.323649324999995</v>
      </c>
      <c r="AA26" s="10">
        <v>20.370010203</v>
      </c>
      <c r="AB26" s="10">
        <v>21.008858346</v>
      </c>
      <c r="AC26" s="10">
        <v>21.098555142000002</v>
      </c>
      <c r="AD26" s="10">
        <v>20.864546072</v>
      </c>
      <c r="AE26" s="10">
        <v>21.645515543000002</v>
      </c>
      <c r="AF26" s="10">
        <v>20.364709954000002</v>
      </c>
    </row>
    <row r="27" spans="1:37" x14ac:dyDescent="0.35">
      <c r="A27" s="1" t="s">
        <v>5</v>
      </c>
      <c r="B27" s="10">
        <v>11.056130149000001</v>
      </c>
      <c r="C27" s="10">
        <v>11.115641534000002</v>
      </c>
      <c r="D27" s="10">
        <v>11.064511379999999</v>
      </c>
      <c r="E27" s="10">
        <v>11.392520351000002</v>
      </c>
      <c r="F27" s="10">
        <v>11.616128867</v>
      </c>
      <c r="G27" s="10">
        <v>11.54263548</v>
      </c>
      <c r="H27" s="10">
        <v>11.212734416000002</v>
      </c>
      <c r="I27" s="10">
        <v>11.483708718999999</v>
      </c>
      <c r="J27" s="10">
        <v>11.588990039000002</v>
      </c>
      <c r="K27" s="10">
        <v>11.812551735000001</v>
      </c>
      <c r="L27" s="10">
        <v>11.532661523</v>
      </c>
      <c r="M27" s="10">
        <v>11.501100439000004</v>
      </c>
      <c r="N27" s="10">
        <v>11.821182316000002</v>
      </c>
      <c r="O27" s="10">
        <v>11.882393362000002</v>
      </c>
      <c r="P27" s="10">
        <v>11.138420910999999</v>
      </c>
      <c r="Q27" s="10">
        <v>11.313210140000001</v>
      </c>
      <c r="R27" s="10">
        <v>10.806718583</v>
      </c>
      <c r="S27" s="10">
        <v>10.555191036</v>
      </c>
      <c r="T27" s="10">
        <v>10.167797903</v>
      </c>
      <c r="U27" s="10">
        <v>10.177611014999998</v>
      </c>
      <c r="V27" s="10">
        <v>11.788009467999998</v>
      </c>
      <c r="W27" s="10">
        <v>10.686077041000001</v>
      </c>
      <c r="X27" s="10">
        <v>10.734421752999999</v>
      </c>
      <c r="Y27" s="10">
        <v>10.988276378000002</v>
      </c>
      <c r="Z27" s="10">
        <v>10.616831020999999</v>
      </c>
      <c r="AA27" s="10">
        <v>10.377690617000001</v>
      </c>
      <c r="AB27" s="10">
        <v>10.210168624</v>
      </c>
      <c r="AC27" s="10">
        <v>10.163995739000001</v>
      </c>
      <c r="AD27" s="10">
        <v>10.253045615000001</v>
      </c>
      <c r="AE27" s="10">
        <v>10.128242395999999</v>
      </c>
      <c r="AF27" s="10">
        <v>9.8176320059999984</v>
      </c>
    </row>
    <row r="28" spans="1:37" x14ac:dyDescent="0.35">
      <c r="A28" s="1" t="s">
        <v>6</v>
      </c>
      <c r="B28" s="10">
        <v>1.7663082989999999</v>
      </c>
      <c r="C28" s="10">
        <v>1.8352774940000001</v>
      </c>
      <c r="D28" s="10">
        <v>2.006185398</v>
      </c>
      <c r="E28" s="10">
        <v>1.777739365</v>
      </c>
      <c r="F28" s="10">
        <v>1.676062704</v>
      </c>
      <c r="G28" s="10">
        <v>2.2687491660000001</v>
      </c>
      <c r="H28" s="10">
        <v>2.5477978920000002</v>
      </c>
      <c r="I28" s="10">
        <v>2.2869304120000002</v>
      </c>
      <c r="J28" s="10">
        <v>2.3516874960000003</v>
      </c>
      <c r="K28" s="10">
        <v>2.3477335090000002</v>
      </c>
      <c r="L28" s="10">
        <v>2.4736348990000003</v>
      </c>
      <c r="M28" s="10">
        <v>2.3014048699999998</v>
      </c>
      <c r="N28" s="10">
        <v>2.1791882229999997</v>
      </c>
      <c r="O28" s="10">
        <v>2.135827248</v>
      </c>
      <c r="P28" s="10">
        <v>2.2021074990000002</v>
      </c>
      <c r="Q28" s="10">
        <v>2.0540779800000002</v>
      </c>
      <c r="R28" s="10">
        <v>2.057643997</v>
      </c>
      <c r="S28" s="10">
        <v>2.0253498030000001</v>
      </c>
      <c r="T28" s="10">
        <v>2.1531785299999999</v>
      </c>
      <c r="U28" s="10">
        <v>2.6738680290000003</v>
      </c>
      <c r="V28" s="10">
        <v>2.717625451</v>
      </c>
      <c r="W28" s="10">
        <v>2.5108453769999999</v>
      </c>
      <c r="X28" s="10">
        <v>2.7033145899999997</v>
      </c>
      <c r="Y28" s="10">
        <v>3.0830504360000002</v>
      </c>
      <c r="Z28" s="10">
        <v>3.5651790439999997</v>
      </c>
      <c r="AA28" s="10">
        <v>3.6285673789999997</v>
      </c>
      <c r="AB28" s="10">
        <v>3.8570537550000004</v>
      </c>
      <c r="AC28" s="10">
        <v>4.0916379210000002</v>
      </c>
      <c r="AD28" s="10">
        <v>4.4662653360000002</v>
      </c>
      <c r="AE28" s="10">
        <v>4.7472890449999996</v>
      </c>
      <c r="AF28" s="10">
        <v>5.2045214309999999</v>
      </c>
    </row>
    <row r="29" spans="1:37" x14ac:dyDescent="0.35">
      <c r="A29" s="1" t="s">
        <v>7</v>
      </c>
      <c r="B29" s="10">
        <v>215.07988819800005</v>
      </c>
      <c r="C29" s="10">
        <v>215.09650635099999</v>
      </c>
      <c r="D29" s="10">
        <v>218.33422829400004</v>
      </c>
      <c r="E29" s="10">
        <v>226.100055462</v>
      </c>
      <c r="F29" s="10">
        <v>231.33876721500002</v>
      </c>
      <c r="G29" s="10">
        <v>237.19219644000003</v>
      </c>
      <c r="H29" s="10">
        <v>244.77145762100002</v>
      </c>
      <c r="I29" s="10">
        <v>248.219862315</v>
      </c>
      <c r="J29" s="10">
        <v>260.883248907</v>
      </c>
      <c r="K29" s="10">
        <v>262.09604579800003</v>
      </c>
      <c r="L29" s="10">
        <v>271.52598695300003</v>
      </c>
      <c r="M29" s="10">
        <v>270.320031965</v>
      </c>
      <c r="N29" s="10">
        <v>276.03608121299999</v>
      </c>
      <c r="O29" s="10">
        <v>283.21539681000002</v>
      </c>
      <c r="P29" s="10">
        <v>291.16886870500002</v>
      </c>
      <c r="Q29" s="10">
        <v>297.40729540300003</v>
      </c>
      <c r="R29" s="10">
        <v>297.10314002800004</v>
      </c>
      <c r="S29" s="10">
        <v>296.89458286500002</v>
      </c>
      <c r="T29" s="10">
        <v>273.82812305800002</v>
      </c>
      <c r="U29" s="10">
        <v>262.45929993999999</v>
      </c>
      <c r="V29" s="10">
        <v>277.81016370700002</v>
      </c>
      <c r="W29" s="10">
        <v>267.80686232900001</v>
      </c>
      <c r="X29" s="10">
        <v>261.20095959299999</v>
      </c>
      <c r="Y29" s="10">
        <v>260.67590728400006</v>
      </c>
      <c r="Z29" s="10">
        <v>267.69996848499994</v>
      </c>
      <c r="AA29" s="10">
        <v>271.17908750699996</v>
      </c>
      <c r="AB29" s="10">
        <v>276.53419204699998</v>
      </c>
      <c r="AC29" s="10">
        <v>277.37531701600005</v>
      </c>
      <c r="AD29" s="10">
        <v>281.89240019599998</v>
      </c>
      <c r="AE29" s="10">
        <v>270.98566619300004</v>
      </c>
      <c r="AF29" s="10">
        <v>253.52384247899994</v>
      </c>
    </row>
    <row r="31" spans="1:37" x14ac:dyDescent="0.35">
      <c r="A31" t="s">
        <v>46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17</v>
      </c>
      <c r="K31" t="s">
        <v>18</v>
      </c>
      <c r="L31" t="s">
        <v>19</v>
      </c>
      <c r="M31" t="s">
        <v>20</v>
      </c>
      <c r="N31" t="s">
        <v>21</v>
      </c>
      <c r="O31" t="s">
        <v>22</v>
      </c>
      <c r="P31" t="s">
        <v>23</v>
      </c>
      <c r="Q31" t="s">
        <v>24</v>
      </c>
      <c r="R31" t="s">
        <v>25</v>
      </c>
      <c r="S31" t="s">
        <v>26</v>
      </c>
      <c r="T31" t="s">
        <v>27</v>
      </c>
      <c r="U31" t="s">
        <v>28</v>
      </c>
      <c r="V31" t="s">
        <v>29</v>
      </c>
      <c r="W31" t="s">
        <v>30</v>
      </c>
      <c r="X31" t="s">
        <v>31</v>
      </c>
      <c r="Y31" t="s">
        <v>32</v>
      </c>
      <c r="Z31" t="s">
        <v>33</v>
      </c>
      <c r="AA31" t="s">
        <v>34</v>
      </c>
      <c r="AB31" t="s">
        <v>35</v>
      </c>
      <c r="AC31" t="s">
        <v>36</v>
      </c>
      <c r="AD31" t="s">
        <v>37</v>
      </c>
      <c r="AE31" t="s">
        <v>38</v>
      </c>
      <c r="AF31" t="s">
        <v>39</v>
      </c>
    </row>
    <row r="32" spans="1:37" x14ac:dyDescent="0.35">
      <c r="A32" s="1" t="s">
        <v>45</v>
      </c>
      <c r="B32">
        <v>1990</v>
      </c>
      <c r="C32">
        <v>1991</v>
      </c>
      <c r="D32">
        <v>1992</v>
      </c>
      <c r="E32">
        <v>1993</v>
      </c>
      <c r="F32">
        <v>1994</v>
      </c>
      <c r="G32">
        <v>1995</v>
      </c>
      <c r="H32">
        <v>1996</v>
      </c>
      <c r="I32">
        <v>1997</v>
      </c>
      <c r="J32">
        <v>1998</v>
      </c>
      <c r="K32">
        <v>1999</v>
      </c>
      <c r="L32">
        <v>2000</v>
      </c>
      <c r="M32">
        <v>2001</v>
      </c>
      <c r="N32">
        <v>2002</v>
      </c>
      <c r="O32">
        <v>2003</v>
      </c>
      <c r="P32">
        <v>2004</v>
      </c>
      <c r="Q32">
        <v>2005</v>
      </c>
      <c r="R32">
        <v>2006</v>
      </c>
      <c r="S32">
        <v>2007</v>
      </c>
      <c r="T32">
        <v>2008</v>
      </c>
      <c r="U32">
        <v>2009</v>
      </c>
      <c r="V32">
        <v>2010</v>
      </c>
      <c r="W32">
        <v>2011</v>
      </c>
      <c r="X32">
        <v>2012</v>
      </c>
      <c r="Y32">
        <v>2013</v>
      </c>
      <c r="Z32">
        <v>2014</v>
      </c>
      <c r="AA32">
        <v>2015</v>
      </c>
      <c r="AB32">
        <v>2016</v>
      </c>
      <c r="AC32">
        <v>2017</v>
      </c>
      <c r="AD32">
        <v>2018</v>
      </c>
      <c r="AE32">
        <v>2019</v>
      </c>
      <c r="AF32">
        <v>2020</v>
      </c>
    </row>
    <row r="33" spans="1:37" x14ac:dyDescent="0.35">
      <c r="A33" s="1" t="s">
        <v>1</v>
      </c>
      <c r="B33" s="10">
        <v>13.949409388000001</v>
      </c>
      <c r="C33" s="10">
        <v>12.719860511499999</v>
      </c>
      <c r="D33" s="10">
        <v>11.4307099665</v>
      </c>
      <c r="E33" s="10">
        <v>14.0783662035</v>
      </c>
      <c r="F33" s="10">
        <v>14.3698770315</v>
      </c>
      <c r="G33" s="10">
        <v>15.7693095365</v>
      </c>
      <c r="H33" s="10">
        <v>17.467382304000001</v>
      </c>
      <c r="I33" s="10">
        <v>18.407292946999998</v>
      </c>
      <c r="J33" s="10">
        <v>20.058888615000004</v>
      </c>
      <c r="K33" s="10">
        <v>21.210183838499997</v>
      </c>
      <c r="L33" s="10">
        <v>21.731064740000001</v>
      </c>
      <c r="M33" s="10">
        <v>31.078462050000002</v>
      </c>
      <c r="N33" s="10">
        <v>23.7060919105</v>
      </c>
      <c r="O33" s="10">
        <v>23.6936844425</v>
      </c>
      <c r="P33" s="10">
        <v>25.7641254525</v>
      </c>
      <c r="Q33" s="10">
        <v>25.578557492999998</v>
      </c>
      <c r="R33" s="10">
        <v>26.188507406500001</v>
      </c>
      <c r="S33" s="10">
        <v>28.082419312999999</v>
      </c>
      <c r="T33" s="10">
        <v>26.171205370499997</v>
      </c>
      <c r="U33" s="10">
        <v>23.538728774500001</v>
      </c>
      <c r="V33" s="10">
        <v>26.962758386499999</v>
      </c>
      <c r="W33" s="10">
        <v>23.414141692999998</v>
      </c>
      <c r="X33" s="10">
        <v>23.554655584999999</v>
      </c>
      <c r="Y33" s="10">
        <v>22.023404148499999</v>
      </c>
      <c r="Z33" s="10">
        <v>24.156001254</v>
      </c>
      <c r="AA33" s="10">
        <v>24.999023103999999</v>
      </c>
      <c r="AB33" s="10">
        <v>26.265975107000003</v>
      </c>
      <c r="AC33" s="10">
        <v>24.059143241999998</v>
      </c>
      <c r="AD33" s="10">
        <v>26.044831757499999</v>
      </c>
      <c r="AE33" s="10">
        <v>24.819664263</v>
      </c>
      <c r="AF33" s="10">
        <v>26.601102565999998</v>
      </c>
      <c r="AJ33" s="2">
        <f>AE33-Q33</f>
        <v>-0.7588932299999982</v>
      </c>
      <c r="AK33" s="3"/>
    </row>
    <row r="34" spans="1:37" x14ac:dyDescent="0.35">
      <c r="A34" s="1" t="s">
        <v>2</v>
      </c>
      <c r="B34" s="10">
        <v>19.635837762000005</v>
      </c>
      <c r="C34" s="10">
        <v>20.103559483000005</v>
      </c>
      <c r="D34" s="10">
        <v>21.697186746</v>
      </c>
      <c r="E34" s="10">
        <v>21.751810617000004</v>
      </c>
      <c r="F34" s="10">
        <v>22.127183498000004</v>
      </c>
      <c r="G34" s="10">
        <v>23.001435901999997</v>
      </c>
      <c r="H34" s="10">
        <v>23.753983148000003</v>
      </c>
      <c r="I34" s="10">
        <v>24.289715318000002</v>
      </c>
      <c r="J34" s="10">
        <v>25.264002785999999</v>
      </c>
      <c r="K34" s="10">
        <v>27.057448714</v>
      </c>
      <c r="L34" s="10">
        <v>25.842100072000001</v>
      </c>
      <c r="M34" s="10">
        <v>24.911338322999999</v>
      </c>
      <c r="N34" s="10">
        <v>25.086243062000005</v>
      </c>
      <c r="O34" s="10">
        <v>26.549566930999998</v>
      </c>
      <c r="P34" s="10">
        <v>25.219529133999998</v>
      </c>
      <c r="Q34" s="10">
        <v>24.933097741000001</v>
      </c>
      <c r="R34" s="10">
        <v>25.651879446999999</v>
      </c>
      <c r="S34" s="10">
        <v>24.961829976000004</v>
      </c>
      <c r="T34" s="10">
        <v>24.274257829</v>
      </c>
      <c r="U34" s="10">
        <v>22.856678806999998</v>
      </c>
      <c r="V34" s="10">
        <v>22.291408764000003</v>
      </c>
      <c r="W34" s="10">
        <v>21.909868039000006</v>
      </c>
      <c r="X34" s="10">
        <v>23.245878182000006</v>
      </c>
      <c r="Y34" s="10">
        <v>21.136350702000001</v>
      </c>
      <c r="Z34" s="10">
        <v>22.020549925000001</v>
      </c>
      <c r="AA34" s="10">
        <v>22.416525896</v>
      </c>
      <c r="AB34" s="10">
        <v>23.316803712999999</v>
      </c>
      <c r="AC34" s="10">
        <v>22.843980853000001</v>
      </c>
      <c r="AD34" s="10">
        <v>23.298197693000006</v>
      </c>
      <c r="AE34" s="10">
        <v>23.534669594000004</v>
      </c>
      <c r="AF34" s="10">
        <v>22.591551267</v>
      </c>
    </row>
    <row r="35" spans="1:37" x14ac:dyDescent="0.35">
      <c r="A35" s="1" t="s">
        <v>3</v>
      </c>
      <c r="B35" s="10">
        <v>16.529730273999999</v>
      </c>
      <c r="C35" s="10">
        <v>15.971602671499999</v>
      </c>
      <c r="D35" s="10">
        <v>16.517326121499998</v>
      </c>
      <c r="E35" s="10">
        <v>15.912237223499998</v>
      </c>
      <c r="F35" s="10">
        <v>15.151008223499998</v>
      </c>
      <c r="G35" s="10">
        <v>14.960487160500001</v>
      </c>
      <c r="H35" s="10">
        <v>15.359223028000001</v>
      </c>
      <c r="I35" s="10">
        <v>15.244531504999999</v>
      </c>
      <c r="J35" s="10">
        <v>14.010766836999998</v>
      </c>
      <c r="K35" s="10">
        <v>16.337965972499997</v>
      </c>
      <c r="L35" s="10">
        <v>15.820642207999999</v>
      </c>
      <c r="M35" s="10">
        <v>15.484439126</v>
      </c>
      <c r="N35" s="10">
        <v>15.6661642925</v>
      </c>
      <c r="O35" s="10">
        <v>15.718655873500001</v>
      </c>
      <c r="P35" s="10">
        <v>16.5842967745</v>
      </c>
      <c r="Q35" s="10">
        <v>15.823059534999999</v>
      </c>
      <c r="R35" s="10">
        <v>17.031872168500001</v>
      </c>
      <c r="S35" s="10">
        <v>17.220850151</v>
      </c>
      <c r="T35" s="10">
        <v>16.3173352425</v>
      </c>
      <c r="U35" s="10">
        <v>14.707967489500003</v>
      </c>
      <c r="V35" s="10">
        <v>16.594308859500003</v>
      </c>
      <c r="W35" s="10">
        <v>15.407260106999997</v>
      </c>
      <c r="X35" s="10">
        <v>15.506947139999999</v>
      </c>
      <c r="Y35" s="10">
        <v>15.7263890115</v>
      </c>
      <c r="Z35" s="10">
        <v>15.381086572999999</v>
      </c>
      <c r="AA35" s="10">
        <v>15.824583552999998</v>
      </c>
      <c r="AB35" s="10">
        <v>15.132110544</v>
      </c>
      <c r="AC35" s="10">
        <v>15.814871455</v>
      </c>
      <c r="AD35" s="10">
        <v>15.796090079499999</v>
      </c>
      <c r="AE35" s="10">
        <v>16.113294436999997</v>
      </c>
      <c r="AF35" s="10">
        <v>16.25529714</v>
      </c>
    </row>
    <row r="36" spans="1:37" x14ac:dyDescent="0.35">
      <c r="A36" s="1" t="s">
        <v>5</v>
      </c>
      <c r="B36" s="10">
        <v>8.2693432610000013</v>
      </c>
      <c r="C36" s="10">
        <v>8.5358752150000008</v>
      </c>
      <c r="D36" s="10">
        <v>7.9936092529999998</v>
      </c>
      <c r="E36" s="10">
        <v>7.8923054320000006</v>
      </c>
      <c r="F36" s="10">
        <v>8.2628877329999995</v>
      </c>
      <c r="G36" s="10">
        <v>8.0371831690000004</v>
      </c>
      <c r="H36" s="10">
        <v>8.3042738810000021</v>
      </c>
      <c r="I36" s="10">
        <v>8.2486908040000007</v>
      </c>
      <c r="J36" s="10">
        <v>8.1959234050000003</v>
      </c>
      <c r="K36" s="10">
        <v>8.107881085999999</v>
      </c>
      <c r="L36" s="10">
        <v>7.7555899300000002</v>
      </c>
      <c r="M36" s="10">
        <v>8.2331951310000004</v>
      </c>
      <c r="N36" s="10">
        <v>8.2020976329999993</v>
      </c>
      <c r="O36" s="10">
        <v>8.3349222109999985</v>
      </c>
      <c r="P36" s="10">
        <v>8.2624379210000001</v>
      </c>
      <c r="Q36" s="10">
        <v>7.705708489</v>
      </c>
      <c r="R36" s="10">
        <v>7.793442820000001</v>
      </c>
      <c r="S36" s="10">
        <v>7.7202507870000003</v>
      </c>
      <c r="T36" s="10">
        <v>7.5579293280000002</v>
      </c>
      <c r="U36" s="10">
        <v>7.7375964849999992</v>
      </c>
      <c r="V36" s="10">
        <v>7.3907391350000005</v>
      </c>
      <c r="W36" s="10">
        <v>7.6475157550000006</v>
      </c>
      <c r="X36" s="10">
        <v>8.2112929450000003</v>
      </c>
      <c r="Y36" s="10">
        <v>8.096229202</v>
      </c>
      <c r="Z36" s="10">
        <v>8.1932048020000003</v>
      </c>
      <c r="AA36" s="10">
        <v>7.6918366790000006</v>
      </c>
      <c r="AB36" s="10">
        <v>7.3083876069999993</v>
      </c>
      <c r="AC36" s="10">
        <v>7.3644007589999996</v>
      </c>
      <c r="AD36" s="10">
        <v>7.3670578300000003</v>
      </c>
      <c r="AE36" s="10">
        <v>7.425424252</v>
      </c>
      <c r="AF36" s="10">
        <v>6.9748498449999996</v>
      </c>
    </row>
    <row r="37" spans="1:37" x14ac:dyDescent="0.35">
      <c r="A37" s="1" t="s">
        <v>4</v>
      </c>
      <c r="B37" s="10">
        <v>2.731614253</v>
      </c>
      <c r="C37" s="10">
        <v>2.811376235</v>
      </c>
      <c r="D37" s="10">
        <v>2.9096725560000003</v>
      </c>
      <c r="E37" s="10">
        <v>2.9133692570000003</v>
      </c>
      <c r="F37" s="10">
        <v>3.3270017090000001</v>
      </c>
      <c r="G37" s="10">
        <v>3.2994885470000002</v>
      </c>
      <c r="H37" s="10">
        <v>3.81200312</v>
      </c>
      <c r="I37" s="10">
        <v>3.6313496710000002</v>
      </c>
      <c r="J37" s="10">
        <v>3.5332425129999994</v>
      </c>
      <c r="K37" s="10">
        <v>3.2048884279999998</v>
      </c>
      <c r="L37" s="10">
        <v>3.2840453580000002</v>
      </c>
      <c r="M37" s="10">
        <v>3.3474480360000003</v>
      </c>
      <c r="N37" s="10">
        <v>3.1834353919999998</v>
      </c>
      <c r="O37" s="10">
        <v>3.4775316629999997</v>
      </c>
      <c r="P37" s="10">
        <v>3.2570443549999997</v>
      </c>
      <c r="Q37" s="10">
        <v>3.3093857209999999</v>
      </c>
      <c r="R37" s="10">
        <v>3.276186499</v>
      </c>
      <c r="S37" s="10">
        <v>3.6654419779999996</v>
      </c>
      <c r="T37" s="10">
        <v>3.5274935319999998</v>
      </c>
      <c r="U37" s="10">
        <v>3.6344494689999998</v>
      </c>
      <c r="V37" s="10">
        <v>4.2924014869999993</v>
      </c>
      <c r="W37" s="10">
        <v>4.1802712460000002</v>
      </c>
      <c r="X37" s="10">
        <v>3.955123049</v>
      </c>
      <c r="Y37" s="10">
        <v>4.127735854</v>
      </c>
      <c r="Z37" s="10">
        <v>4.3307898399999996</v>
      </c>
      <c r="AA37" s="10">
        <v>4.2985659869999999</v>
      </c>
      <c r="AB37" s="10">
        <v>4.2005903559999993</v>
      </c>
      <c r="AC37" s="10">
        <v>4.1766850279999996</v>
      </c>
      <c r="AD37" s="10">
        <v>4.4065692579999993</v>
      </c>
      <c r="AE37" s="10">
        <v>4.3032828209999998</v>
      </c>
      <c r="AF37" s="10">
        <v>4.014544356</v>
      </c>
    </row>
    <row r="38" spans="1:37" x14ac:dyDescent="0.35">
      <c r="A38" s="1" t="s">
        <v>6</v>
      </c>
      <c r="B38" s="10">
        <v>1.9293712439999999</v>
      </c>
      <c r="C38" s="10">
        <v>1.9153111870000001</v>
      </c>
      <c r="D38" s="10">
        <v>1.9624033730000001</v>
      </c>
      <c r="E38" s="10">
        <v>2.0994118040000003</v>
      </c>
      <c r="F38" s="10">
        <v>2.0315562460000001</v>
      </c>
      <c r="G38" s="10">
        <v>2.0661671479999999</v>
      </c>
      <c r="H38" s="10">
        <v>2.3683541620000002</v>
      </c>
      <c r="I38" s="10">
        <v>2.1841720439999999</v>
      </c>
      <c r="J38" s="10">
        <v>2.0232334079999998</v>
      </c>
      <c r="K38" s="10">
        <v>2.0435308590000001</v>
      </c>
      <c r="L38" s="10">
        <v>2.5615431099999997</v>
      </c>
      <c r="M38" s="10">
        <v>2.5872885120000002</v>
      </c>
      <c r="N38" s="10">
        <v>2.2450437570000004</v>
      </c>
      <c r="O38" s="10">
        <v>2.0994896189999999</v>
      </c>
      <c r="P38" s="10">
        <v>1.9238315110000002</v>
      </c>
      <c r="Q38" s="10">
        <v>1.892866881</v>
      </c>
      <c r="R38" s="10">
        <v>1.708488797</v>
      </c>
      <c r="S38" s="10">
        <v>1.7713756700000001</v>
      </c>
      <c r="T38" s="10">
        <v>1.961101038</v>
      </c>
      <c r="U38" s="10">
        <v>1.9922568109999998</v>
      </c>
      <c r="V38" s="10">
        <v>2.2225115039999999</v>
      </c>
      <c r="W38" s="10">
        <v>2.0620835569999998</v>
      </c>
      <c r="X38" s="10">
        <v>1.6650563540000001</v>
      </c>
      <c r="Y38" s="10">
        <v>2.0608763460000001</v>
      </c>
      <c r="Z38" s="10">
        <v>2.3849162770000003</v>
      </c>
      <c r="AA38" s="10">
        <v>2.0204396189999998</v>
      </c>
      <c r="AB38" s="10">
        <v>1.8619796530000001</v>
      </c>
      <c r="AC38" s="10">
        <v>1.764372517</v>
      </c>
      <c r="AD38" s="10">
        <v>2.1560223330000001</v>
      </c>
      <c r="AE38" s="10">
        <v>2.1574308129999999</v>
      </c>
      <c r="AF38" s="10">
        <v>2.0104258660000003</v>
      </c>
    </row>
    <row r="39" spans="1:37" x14ac:dyDescent="0.35">
      <c r="A39" s="1" t="s">
        <v>7</v>
      </c>
      <c r="B39" s="10">
        <v>63.045306182000012</v>
      </c>
      <c r="C39" s="10">
        <v>62.057585302999996</v>
      </c>
      <c r="D39" s="10">
        <v>62.510908016000002</v>
      </c>
      <c r="E39" s="10">
        <v>64.647500536999999</v>
      </c>
      <c r="F39" s="10">
        <v>65.269514440999998</v>
      </c>
      <c r="G39" s="10">
        <v>67.134071463000012</v>
      </c>
      <c r="H39" s="10">
        <v>71.065219643000006</v>
      </c>
      <c r="I39" s="10">
        <v>72.005752288999986</v>
      </c>
      <c r="J39" s="10">
        <v>73.086057564000001</v>
      </c>
      <c r="K39" s="10">
        <v>77.961898898000001</v>
      </c>
      <c r="L39" s="10">
        <v>76.994985417999999</v>
      </c>
      <c r="M39" s="10">
        <v>85.642171178000012</v>
      </c>
      <c r="N39" s="10">
        <v>78.089076047000006</v>
      </c>
      <c r="O39" s="10">
        <v>79.87385073999998</v>
      </c>
      <c r="P39" s="10">
        <v>81.011265148000007</v>
      </c>
      <c r="Q39" s="10">
        <v>79.242675860000006</v>
      </c>
      <c r="R39" s="10">
        <v>81.65037713800001</v>
      </c>
      <c r="S39" s="10">
        <v>83.422167875</v>
      </c>
      <c r="T39" s="10">
        <v>79.80932233999998</v>
      </c>
      <c r="U39" s="10">
        <v>74.467677836000007</v>
      </c>
      <c r="V39" s="10">
        <v>79.754128136000006</v>
      </c>
      <c r="W39" s="10">
        <v>74.621140397000005</v>
      </c>
      <c r="X39" s="10">
        <v>76.138953255000004</v>
      </c>
      <c r="Y39" s="10">
        <v>73.170985263999995</v>
      </c>
      <c r="Z39" s="10">
        <v>76.466548670999998</v>
      </c>
      <c r="AA39" s="10">
        <v>77.250974838000005</v>
      </c>
      <c r="AB39" s="10">
        <v>78.085846979999999</v>
      </c>
      <c r="AC39" s="10">
        <v>76.023453853999996</v>
      </c>
      <c r="AD39" s="10">
        <v>79.06876895100001</v>
      </c>
      <c r="AE39" s="10">
        <v>78.353766179999994</v>
      </c>
      <c r="AF39" s="10">
        <v>78.447771039999992</v>
      </c>
    </row>
    <row r="41" spans="1:37" x14ac:dyDescent="0.35">
      <c r="A41" t="s">
        <v>54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17</v>
      </c>
      <c r="K41" t="s">
        <v>18</v>
      </c>
      <c r="L41" t="s">
        <v>19</v>
      </c>
      <c r="M41" t="s">
        <v>20</v>
      </c>
      <c r="N41" t="s">
        <v>21</v>
      </c>
      <c r="O41" t="s">
        <v>22</v>
      </c>
      <c r="P41" t="s">
        <v>23</v>
      </c>
      <c r="Q41" t="s">
        <v>24</v>
      </c>
      <c r="R41" t="s">
        <v>25</v>
      </c>
      <c r="S41" t="s">
        <v>26</v>
      </c>
      <c r="T41" t="s">
        <v>27</v>
      </c>
      <c r="U41" t="s">
        <v>28</v>
      </c>
      <c r="V41" t="s">
        <v>29</v>
      </c>
      <c r="W41" t="s">
        <v>30</v>
      </c>
      <c r="X41" t="s">
        <v>31</v>
      </c>
      <c r="Y41" t="s">
        <v>32</v>
      </c>
      <c r="Z41" t="s">
        <v>33</v>
      </c>
      <c r="AA41" t="s">
        <v>34</v>
      </c>
      <c r="AB41" t="s">
        <v>35</v>
      </c>
      <c r="AC41" t="s">
        <v>36</v>
      </c>
      <c r="AD41" t="s">
        <v>37</v>
      </c>
      <c r="AE41" t="s">
        <v>38</v>
      </c>
      <c r="AF41" t="s">
        <v>39</v>
      </c>
    </row>
    <row r="42" spans="1:37" x14ac:dyDescent="0.35">
      <c r="A42" s="1" t="s">
        <v>47</v>
      </c>
      <c r="B42">
        <v>1990</v>
      </c>
      <c r="C42">
        <v>1991</v>
      </c>
      <c r="D42">
        <v>1992</v>
      </c>
      <c r="E42">
        <v>1993</v>
      </c>
      <c r="F42">
        <v>1994</v>
      </c>
      <c r="G42">
        <v>1995</v>
      </c>
      <c r="H42">
        <v>1996</v>
      </c>
      <c r="I42">
        <v>1997</v>
      </c>
      <c r="J42">
        <v>1998</v>
      </c>
      <c r="K42">
        <v>1999</v>
      </c>
      <c r="L42">
        <v>2000</v>
      </c>
      <c r="M42">
        <v>2001</v>
      </c>
      <c r="N42">
        <v>2002</v>
      </c>
      <c r="O42">
        <v>2003</v>
      </c>
      <c r="P42">
        <v>2004</v>
      </c>
      <c r="Q42">
        <v>2005</v>
      </c>
      <c r="R42">
        <v>2006</v>
      </c>
      <c r="S42">
        <v>2007</v>
      </c>
      <c r="T42">
        <v>2008</v>
      </c>
      <c r="U42">
        <v>2009</v>
      </c>
      <c r="V42">
        <v>2010</v>
      </c>
      <c r="W42">
        <v>2011</v>
      </c>
      <c r="X42">
        <v>2012</v>
      </c>
      <c r="Y42">
        <v>2013</v>
      </c>
      <c r="Z42">
        <v>2014</v>
      </c>
      <c r="AA42">
        <v>2015</v>
      </c>
      <c r="AB42">
        <v>2016</v>
      </c>
      <c r="AC42">
        <v>2017</v>
      </c>
      <c r="AD42">
        <v>2018</v>
      </c>
      <c r="AE42">
        <v>2019</v>
      </c>
      <c r="AF42">
        <v>2020</v>
      </c>
    </row>
    <row r="43" spans="1:37" x14ac:dyDescent="0.35">
      <c r="A43" s="1" t="s">
        <v>2</v>
      </c>
      <c r="B43" s="10">
        <v>40.087465216000005</v>
      </c>
      <c r="C43" s="10">
        <v>39.034967159000011</v>
      </c>
      <c r="D43" s="10">
        <v>40.397198015000001</v>
      </c>
      <c r="E43" s="10">
        <v>41.927583118999998</v>
      </c>
      <c r="F43" s="10">
        <v>44.111977496000002</v>
      </c>
      <c r="G43" s="10">
        <v>45.517213680000005</v>
      </c>
      <c r="H43" s="10">
        <v>48.481093288000004</v>
      </c>
      <c r="I43" s="10">
        <v>49.465754826000001</v>
      </c>
      <c r="J43" s="10">
        <v>51.353791068999996</v>
      </c>
      <c r="K43" s="10">
        <v>52.881076040999993</v>
      </c>
      <c r="L43" s="10">
        <v>54.884798769999996</v>
      </c>
      <c r="M43" s="10">
        <v>53.474558805999997</v>
      </c>
      <c r="N43" s="10">
        <v>53.90767366299999</v>
      </c>
      <c r="O43" s="10">
        <v>55.670300689999998</v>
      </c>
      <c r="P43" s="10">
        <v>56.29333183899999</v>
      </c>
      <c r="Q43" s="10">
        <v>56.412416273000005</v>
      </c>
      <c r="R43" s="10">
        <v>55.635294356999999</v>
      </c>
      <c r="S43" s="10">
        <v>56.252862362999991</v>
      </c>
      <c r="T43" s="10">
        <v>53.131424335999995</v>
      </c>
      <c r="U43" s="10">
        <v>50.905713785000003</v>
      </c>
      <c r="V43" s="10">
        <v>53.589810549999996</v>
      </c>
      <c r="W43" s="10">
        <v>51.98772142899999</v>
      </c>
      <c r="X43" s="10">
        <v>50.290839465000005</v>
      </c>
      <c r="Y43" s="10">
        <v>50.615190904999992</v>
      </c>
      <c r="Z43" s="10">
        <v>52.285945664000003</v>
      </c>
      <c r="AA43" s="10">
        <v>53.015567501000007</v>
      </c>
      <c r="AB43" s="10">
        <v>54.927683053999992</v>
      </c>
      <c r="AC43" s="10">
        <v>55.390295108000011</v>
      </c>
      <c r="AD43" s="10">
        <v>56.390203274000008</v>
      </c>
      <c r="AE43" s="10">
        <v>57.142320321</v>
      </c>
      <c r="AF43" s="10">
        <v>51.700201731999996</v>
      </c>
      <c r="AJ43" s="2">
        <f>AE43-Q43</f>
        <v>0.72990404799999453</v>
      </c>
    </row>
    <row r="44" spans="1:37" x14ac:dyDescent="0.35">
      <c r="A44" s="1" t="s">
        <v>1</v>
      </c>
      <c r="B44" s="10">
        <v>48.196339464499999</v>
      </c>
      <c r="C44" s="10">
        <v>49.059086078500002</v>
      </c>
      <c r="D44" s="10">
        <v>56.249913954500009</v>
      </c>
      <c r="E44" s="10">
        <v>60.7362128205</v>
      </c>
      <c r="F44" s="10">
        <v>55.305242354999997</v>
      </c>
      <c r="G44" s="10">
        <v>58.501151602</v>
      </c>
      <c r="H44" s="10">
        <v>66.541459884999995</v>
      </c>
      <c r="I44" s="10">
        <v>69.069393760999986</v>
      </c>
      <c r="J44" s="10">
        <v>69.10485088850001</v>
      </c>
      <c r="K44" s="10">
        <v>68.395414592499989</v>
      </c>
      <c r="L44" s="10">
        <v>72.674416950999998</v>
      </c>
      <c r="M44" s="10">
        <v>69.953846842499999</v>
      </c>
      <c r="N44" s="10">
        <v>72.626906639999987</v>
      </c>
      <c r="O44" s="10">
        <v>71.984175852000007</v>
      </c>
      <c r="P44" s="10">
        <v>73.088848496499978</v>
      </c>
      <c r="Q44" s="10">
        <v>76.761119257499999</v>
      </c>
      <c r="R44" s="10">
        <v>73.902883208999995</v>
      </c>
      <c r="S44" s="10">
        <v>79.776214600999992</v>
      </c>
      <c r="T44" s="10">
        <v>75.980749082000003</v>
      </c>
      <c r="U44" s="10">
        <v>65.568082740999998</v>
      </c>
      <c r="V44" s="10">
        <v>74.240845154500008</v>
      </c>
      <c r="W44" s="10">
        <v>63.501250104500002</v>
      </c>
      <c r="X44" s="10">
        <v>58.327829872500004</v>
      </c>
      <c r="Y44" s="10">
        <v>57.016546408000004</v>
      </c>
      <c r="Z44" s="10">
        <v>58.533554434000003</v>
      </c>
      <c r="AA44" s="10">
        <v>53.0128616525</v>
      </c>
      <c r="AB44" s="10">
        <v>52.149165599</v>
      </c>
      <c r="AC44" s="10">
        <v>48.422270906000001</v>
      </c>
      <c r="AD44" s="10">
        <v>49.213541464999992</v>
      </c>
      <c r="AE44" s="10">
        <v>46.931596962500002</v>
      </c>
      <c r="AF44" s="10">
        <v>37.841648486499999</v>
      </c>
    </row>
    <row r="45" spans="1:37" x14ac:dyDescent="0.35">
      <c r="A45" s="1" t="s">
        <v>3</v>
      </c>
      <c r="B45" s="10">
        <v>20.764195087499999</v>
      </c>
      <c r="C45" s="10">
        <v>19.9203260785</v>
      </c>
      <c r="D45" s="10">
        <v>21.366682770500002</v>
      </c>
      <c r="E45" s="10">
        <v>20.487899527499998</v>
      </c>
      <c r="F45" s="10">
        <v>19.767113395999999</v>
      </c>
      <c r="G45" s="10">
        <v>21.011397116000001</v>
      </c>
      <c r="H45" s="10">
        <v>20.876107333</v>
      </c>
      <c r="I45" s="10">
        <v>20.398662954999999</v>
      </c>
      <c r="J45" s="10">
        <v>19.756617003500001</v>
      </c>
      <c r="K45" s="10">
        <v>18.395802936499997</v>
      </c>
      <c r="L45" s="10">
        <v>19.367777683000003</v>
      </c>
      <c r="M45" s="10">
        <v>18.936378214500003</v>
      </c>
      <c r="N45" s="10">
        <v>18.872765282</v>
      </c>
      <c r="O45" s="10">
        <v>18.118658147000005</v>
      </c>
      <c r="P45" s="10">
        <v>17.8792222515</v>
      </c>
      <c r="Q45" s="10">
        <v>18.030636295499999</v>
      </c>
      <c r="R45" s="10">
        <v>17.460157603999999</v>
      </c>
      <c r="S45" s="10">
        <v>16.288406202000004</v>
      </c>
      <c r="T45" s="10">
        <v>15.260392711000001</v>
      </c>
      <c r="U45" s="10">
        <v>12.850653776</v>
      </c>
      <c r="V45" s="10">
        <v>13.315058402500002</v>
      </c>
      <c r="W45" s="10">
        <v>13.344923554500001</v>
      </c>
      <c r="X45" s="10">
        <v>12.6349972275</v>
      </c>
      <c r="Y45" s="10">
        <v>13.875323870000001</v>
      </c>
      <c r="Z45" s="10">
        <v>12.886769769000001</v>
      </c>
      <c r="AA45" s="10">
        <v>13.169383561500002</v>
      </c>
      <c r="AB45" s="10">
        <v>13.281679860000001</v>
      </c>
      <c r="AC45" s="10">
        <v>13.326496085</v>
      </c>
      <c r="AD45" s="10">
        <v>13.698382690999999</v>
      </c>
      <c r="AE45" s="10">
        <v>13.909101717499999</v>
      </c>
      <c r="AF45" s="10">
        <v>13.514596379499999</v>
      </c>
    </row>
    <row r="46" spans="1:37" x14ac:dyDescent="0.35">
      <c r="A46" s="1" t="s">
        <v>4</v>
      </c>
      <c r="B46" s="10">
        <v>6.4885479060000009</v>
      </c>
      <c r="C46" s="10">
        <v>6.3591513339999999</v>
      </c>
      <c r="D46" s="10">
        <v>7.4640277620000006</v>
      </c>
      <c r="E46" s="10">
        <v>7.8777974019999997</v>
      </c>
      <c r="F46" s="10">
        <v>8.3439978759999995</v>
      </c>
      <c r="G46" s="10">
        <v>8.0519395110000005</v>
      </c>
      <c r="H46" s="10">
        <v>8.5697888730000003</v>
      </c>
      <c r="I46" s="10">
        <v>8.8443833529999996</v>
      </c>
      <c r="J46" s="10">
        <v>8.4388089710000003</v>
      </c>
      <c r="K46" s="10">
        <v>7.9266619489999997</v>
      </c>
      <c r="L46" s="10">
        <v>8.7169724339999988</v>
      </c>
      <c r="M46" s="10">
        <v>8.5740647459999995</v>
      </c>
      <c r="N46" s="10">
        <v>8.3002072479999995</v>
      </c>
      <c r="O46" s="10">
        <v>9.4616114899999992</v>
      </c>
      <c r="P46" s="10">
        <v>9.9524785720000004</v>
      </c>
      <c r="Q46" s="10">
        <v>10.071434904</v>
      </c>
      <c r="R46" s="10">
        <v>9.9951187770000001</v>
      </c>
      <c r="S46" s="10">
        <v>9.5397470660000003</v>
      </c>
      <c r="T46" s="10">
        <v>10.781473397000001</v>
      </c>
      <c r="U46" s="10">
        <v>12.019816482</v>
      </c>
      <c r="V46" s="10">
        <v>11.721310226</v>
      </c>
      <c r="W46" s="10">
        <v>10.645520544</v>
      </c>
      <c r="X46" s="10">
        <v>10.859219374</v>
      </c>
      <c r="Y46" s="10">
        <v>10.972835485000001</v>
      </c>
      <c r="Z46" s="10">
        <v>11.871603037</v>
      </c>
      <c r="AA46" s="10">
        <v>12.659046017000001</v>
      </c>
      <c r="AB46" s="10">
        <v>12.852032803</v>
      </c>
      <c r="AC46" s="10">
        <v>12.646450343000001</v>
      </c>
      <c r="AD46" s="10">
        <v>12.819347273999998</v>
      </c>
      <c r="AE46" s="10">
        <v>12.714570375000001</v>
      </c>
      <c r="AF46" s="10">
        <v>12.496975620000001</v>
      </c>
    </row>
    <row r="47" spans="1:37" x14ac:dyDescent="0.35">
      <c r="A47" s="1" t="s">
        <v>5</v>
      </c>
      <c r="B47" s="10">
        <v>7.7994816600000005</v>
      </c>
      <c r="C47" s="10">
        <v>8.1718244379999998</v>
      </c>
      <c r="D47" s="10">
        <v>8.9018524620000008</v>
      </c>
      <c r="E47" s="10">
        <v>9.1333274479999993</v>
      </c>
      <c r="F47" s="10">
        <v>10.386074361</v>
      </c>
      <c r="G47" s="10">
        <v>11.304257822000002</v>
      </c>
      <c r="H47" s="10">
        <v>11.975313881000002</v>
      </c>
      <c r="I47" s="10">
        <v>11.868284387000001</v>
      </c>
      <c r="J47" s="10">
        <v>12.238870332999999</v>
      </c>
      <c r="K47" s="10">
        <v>11.938231281</v>
      </c>
      <c r="L47" s="10">
        <v>11.571621180999999</v>
      </c>
      <c r="M47" s="10">
        <v>11.941221195999999</v>
      </c>
      <c r="N47" s="10">
        <v>12.315781668000001</v>
      </c>
      <c r="O47" s="10">
        <v>12.048815474000001</v>
      </c>
      <c r="P47" s="10">
        <v>12.258418334</v>
      </c>
      <c r="Q47" s="10">
        <v>12.020021831000001</v>
      </c>
      <c r="R47" s="10">
        <v>11.932795708999999</v>
      </c>
      <c r="S47" s="10">
        <v>11.844351783000002</v>
      </c>
      <c r="T47" s="10">
        <v>11.781967595999998</v>
      </c>
      <c r="U47" s="10">
        <v>11.692806879999999</v>
      </c>
      <c r="V47" s="10">
        <v>11.359730606999999</v>
      </c>
      <c r="W47" s="10">
        <v>11.410206202000001</v>
      </c>
      <c r="X47" s="10">
        <v>11.434023532999998</v>
      </c>
      <c r="Y47" s="10">
        <v>11.234795104</v>
      </c>
      <c r="Z47" s="10">
        <v>10.692848496999998</v>
      </c>
      <c r="AA47" s="10">
        <v>11.225229103</v>
      </c>
      <c r="AB47" s="10">
        <v>11.195507660000002</v>
      </c>
      <c r="AC47" s="10">
        <v>11.068214691000001</v>
      </c>
      <c r="AD47" s="10">
        <v>11.188673658999997</v>
      </c>
      <c r="AE47" s="10">
        <v>11.430204565000002</v>
      </c>
      <c r="AF47" s="10">
        <v>11.009394034</v>
      </c>
    </row>
    <row r="48" spans="1:37" x14ac:dyDescent="0.35">
      <c r="A48" s="1" t="s">
        <v>6</v>
      </c>
      <c r="B48" s="10">
        <v>5.3797536539999999</v>
      </c>
      <c r="C48" s="10">
        <v>5.5515849240000001</v>
      </c>
      <c r="D48" s="10">
        <v>6.1253644139999999</v>
      </c>
      <c r="E48" s="10">
        <v>6.3596932779999999</v>
      </c>
      <c r="F48" s="10">
        <v>5.9834760620000003</v>
      </c>
      <c r="G48" s="10">
        <v>6.9052819940000001</v>
      </c>
      <c r="H48" s="10">
        <v>7.9855304619999998</v>
      </c>
      <c r="I48" s="10">
        <v>7.3277950199999999</v>
      </c>
      <c r="J48" s="10">
        <v>7.1032717010000006</v>
      </c>
      <c r="K48" s="10">
        <v>6.7746935929999994</v>
      </c>
      <c r="L48" s="10">
        <v>7.6158751880000004</v>
      </c>
      <c r="M48" s="10">
        <v>7.2805882070000001</v>
      </c>
      <c r="N48" s="10">
        <v>6.7313496869999998</v>
      </c>
      <c r="O48" s="10">
        <v>7.6013164340000001</v>
      </c>
      <c r="P48" s="10">
        <v>7.543430646</v>
      </c>
      <c r="Q48" s="10">
        <v>6.9515843109999995</v>
      </c>
      <c r="R48" s="10">
        <v>6.105909853</v>
      </c>
      <c r="S48" s="10">
        <v>6.0082375490000004</v>
      </c>
      <c r="T48" s="10">
        <v>6.4090523630000007</v>
      </c>
      <c r="U48" s="10">
        <v>6.4356908669999999</v>
      </c>
      <c r="V48" s="10">
        <v>7.0556066929999997</v>
      </c>
      <c r="W48" s="10">
        <v>5.8467619190000004</v>
      </c>
      <c r="X48" s="10">
        <v>5.2066723750000001</v>
      </c>
      <c r="Y48" s="10">
        <v>6.2215149500000004</v>
      </c>
      <c r="Z48" s="10">
        <v>6.9380818800000004</v>
      </c>
      <c r="AA48" s="10">
        <v>6.5944574920000001</v>
      </c>
      <c r="AB48" s="10">
        <v>6.4090701809999997</v>
      </c>
      <c r="AC48" s="10">
        <v>5.9322719399999997</v>
      </c>
      <c r="AD48" s="10">
        <v>7.1066170789999994</v>
      </c>
      <c r="AE48" s="10">
        <v>6.8994143970000001</v>
      </c>
      <c r="AF48" s="10">
        <v>6.7138264470000006</v>
      </c>
    </row>
    <row r="49" spans="1:36" x14ac:dyDescent="0.35">
      <c r="A49" s="1" t="s">
        <v>7</v>
      </c>
      <c r="B49" s="10">
        <v>128.715782988</v>
      </c>
      <c r="C49" s="10">
        <v>128.09694001200003</v>
      </c>
      <c r="D49" s="10">
        <v>140.50503937799999</v>
      </c>
      <c r="E49" s="10">
        <v>146.52251359499999</v>
      </c>
      <c r="F49" s="10">
        <v>143.89788154600001</v>
      </c>
      <c r="G49" s="10">
        <v>151.29124172500002</v>
      </c>
      <c r="H49" s="10">
        <v>164.42929372200001</v>
      </c>
      <c r="I49" s="10">
        <v>166.97427430199997</v>
      </c>
      <c r="J49" s="10">
        <v>167.99620996600004</v>
      </c>
      <c r="K49" s="10">
        <v>166.31188039299997</v>
      </c>
      <c r="L49" s="10">
        <v>174.83146220699999</v>
      </c>
      <c r="M49" s="10">
        <v>170.16065801199997</v>
      </c>
      <c r="N49" s="10">
        <v>172.75468418799997</v>
      </c>
      <c r="O49" s="10">
        <v>174.88487808700003</v>
      </c>
      <c r="P49" s="10">
        <v>177.01573013899997</v>
      </c>
      <c r="Q49" s="10">
        <v>180.24721287200001</v>
      </c>
      <c r="R49" s="10">
        <v>175.032159509</v>
      </c>
      <c r="S49" s="10">
        <v>179.70981956399999</v>
      </c>
      <c r="T49" s="10">
        <v>173.34505948500001</v>
      </c>
      <c r="U49" s="10">
        <v>159.47276453100002</v>
      </c>
      <c r="V49" s="10">
        <v>171.28236163299999</v>
      </c>
      <c r="W49" s="10">
        <v>156.73638375299998</v>
      </c>
      <c r="X49" s="10">
        <v>148.75358184699999</v>
      </c>
      <c r="Y49" s="10">
        <v>149.93620672200001</v>
      </c>
      <c r="Z49" s="10">
        <v>153.208803281</v>
      </c>
      <c r="AA49" s="10">
        <v>149.67654532700001</v>
      </c>
      <c r="AB49" s="10">
        <v>150.815139157</v>
      </c>
      <c r="AC49" s="10">
        <v>146.78599907300003</v>
      </c>
      <c r="AD49" s="10">
        <v>150.41676544199998</v>
      </c>
      <c r="AE49" s="10">
        <v>149.02720833799998</v>
      </c>
      <c r="AF49" s="10">
        <v>133.27664269900001</v>
      </c>
    </row>
    <row r="51" spans="1:36" x14ac:dyDescent="0.35">
      <c r="A51" t="s">
        <v>49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17</v>
      </c>
      <c r="K51" t="s">
        <v>18</v>
      </c>
      <c r="L51" t="s">
        <v>19</v>
      </c>
      <c r="M51" t="s">
        <v>20</v>
      </c>
      <c r="N51" t="s">
        <v>21</v>
      </c>
      <c r="O51" t="s">
        <v>22</v>
      </c>
      <c r="P51" t="s">
        <v>23</v>
      </c>
      <c r="Q51" t="s">
        <v>24</v>
      </c>
      <c r="R51" t="s">
        <v>25</v>
      </c>
      <c r="S51" t="s">
        <v>26</v>
      </c>
      <c r="T51" t="s">
        <v>27</v>
      </c>
      <c r="U51" t="s">
        <v>28</v>
      </c>
      <c r="V51" t="s">
        <v>29</v>
      </c>
      <c r="W51" t="s">
        <v>30</v>
      </c>
      <c r="X51" t="s">
        <v>31</v>
      </c>
      <c r="Y51" t="s">
        <v>32</v>
      </c>
      <c r="Z51" t="s">
        <v>33</v>
      </c>
      <c r="AA51" t="s">
        <v>34</v>
      </c>
      <c r="AB51" t="s">
        <v>35</v>
      </c>
      <c r="AC51" t="s">
        <v>36</v>
      </c>
      <c r="AD51" t="s">
        <v>37</v>
      </c>
      <c r="AE51" t="s">
        <v>38</v>
      </c>
      <c r="AF51" t="s">
        <v>39</v>
      </c>
    </row>
    <row r="52" spans="1:36" x14ac:dyDescent="0.35">
      <c r="A52" s="1" t="s">
        <v>48</v>
      </c>
      <c r="B52">
        <v>1990</v>
      </c>
      <c r="C52">
        <v>1991</v>
      </c>
      <c r="D52">
        <v>1992</v>
      </c>
      <c r="E52">
        <v>1993</v>
      </c>
      <c r="F52">
        <v>1994</v>
      </c>
      <c r="G52">
        <v>1995</v>
      </c>
      <c r="H52">
        <v>1996</v>
      </c>
      <c r="I52">
        <v>1997</v>
      </c>
      <c r="J52">
        <v>1998</v>
      </c>
      <c r="K52">
        <v>1999</v>
      </c>
      <c r="L52">
        <v>2000</v>
      </c>
      <c r="M52">
        <v>2001</v>
      </c>
      <c r="N52">
        <v>2002</v>
      </c>
      <c r="O52">
        <v>2003</v>
      </c>
      <c r="P52">
        <v>2004</v>
      </c>
      <c r="Q52">
        <v>2005</v>
      </c>
      <c r="R52">
        <v>2006</v>
      </c>
      <c r="S52">
        <v>2007</v>
      </c>
      <c r="T52">
        <v>2008</v>
      </c>
      <c r="U52">
        <v>2009</v>
      </c>
      <c r="V52">
        <v>2010</v>
      </c>
      <c r="W52">
        <v>2011</v>
      </c>
      <c r="X52">
        <v>2012</v>
      </c>
      <c r="Y52">
        <v>2013</v>
      </c>
      <c r="Z52">
        <v>2014</v>
      </c>
      <c r="AA52">
        <v>2015</v>
      </c>
      <c r="AB52">
        <v>2016</v>
      </c>
      <c r="AC52">
        <v>2017</v>
      </c>
      <c r="AD52">
        <v>2018</v>
      </c>
      <c r="AE52">
        <v>2019</v>
      </c>
      <c r="AF52">
        <v>2020</v>
      </c>
    </row>
    <row r="53" spans="1:36" x14ac:dyDescent="0.35">
      <c r="A53" s="1" t="s">
        <v>2</v>
      </c>
      <c r="B53" s="10">
        <v>22.928130837000001</v>
      </c>
      <c r="C53" s="10">
        <v>21.887657018000002</v>
      </c>
      <c r="D53" s="10">
        <v>22.638489890999999</v>
      </c>
      <c r="E53" s="10">
        <v>23.478912256000001</v>
      </c>
      <c r="F53" s="10">
        <v>24.84982591</v>
      </c>
      <c r="G53" s="10">
        <v>24.669773300999999</v>
      </c>
      <c r="H53" s="10">
        <v>25.254710569</v>
      </c>
      <c r="I53" s="10">
        <v>26.263653977999997</v>
      </c>
      <c r="J53" s="10">
        <v>28.083788337000001</v>
      </c>
      <c r="K53" s="10">
        <v>29.238520697999999</v>
      </c>
      <c r="L53" s="10">
        <v>29.810895815000002</v>
      </c>
      <c r="M53" s="10">
        <v>29.680307977999998</v>
      </c>
      <c r="N53" s="10">
        <v>29.976265243</v>
      </c>
      <c r="O53" s="10">
        <v>30.417147966000002</v>
      </c>
      <c r="P53" s="10">
        <v>33.187171823</v>
      </c>
      <c r="Q53" s="10">
        <v>31.653574766000002</v>
      </c>
      <c r="R53" s="10">
        <v>32.410329351999998</v>
      </c>
      <c r="S53" s="10">
        <v>32.265659962999997</v>
      </c>
      <c r="T53" s="10">
        <v>31.205805913999995</v>
      </c>
      <c r="U53" s="10">
        <v>31.589351545000003</v>
      </c>
      <c r="V53" s="10">
        <v>31.280733972</v>
      </c>
      <c r="W53" s="10">
        <v>31.205753972</v>
      </c>
      <c r="X53" s="10">
        <v>30.592894882</v>
      </c>
      <c r="Y53" s="10">
        <v>31.382046754999998</v>
      </c>
      <c r="Z53" s="10">
        <v>30.622454687999998</v>
      </c>
      <c r="AA53" s="10">
        <v>31.997981126000003</v>
      </c>
      <c r="AB53" s="10">
        <v>33.117052068999996</v>
      </c>
      <c r="AC53" s="10">
        <v>33.480606370000004</v>
      </c>
      <c r="AD53" s="10">
        <v>33.361439085000001</v>
      </c>
      <c r="AE53" s="10">
        <v>33.133963467000001</v>
      </c>
      <c r="AF53" s="10">
        <v>29.720210695000002</v>
      </c>
      <c r="AJ53" s="2">
        <f>AE53-Q53</f>
        <v>1.480388700999999</v>
      </c>
    </row>
    <row r="54" spans="1:36" x14ac:dyDescent="0.35">
      <c r="A54" s="1" t="s">
        <v>1</v>
      </c>
      <c r="B54" s="10">
        <v>23.302935990999998</v>
      </c>
      <c r="C54" s="10">
        <v>23.856584518000002</v>
      </c>
      <c r="D54" s="10">
        <v>23.241353083</v>
      </c>
      <c r="E54" s="10">
        <v>26.417177695999996</v>
      </c>
      <c r="F54" s="10">
        <v>26.898947554500001</v>
      </c>
      <c r="G54" s="10">
        <v>25.941993261</v>
      </c>
      <c r="H54" s="10">
        <v>29.743344672499997</v>
      </c>
      <c r="I54" s="10">
        <v>30.762012441999996</v>
      </c>
      <c r="J54" s="10">
        <v>32.412255216999995</v>
      </c>
      <c r="K54" s="10">
        <v>35.034728206500006</v>
      </c>
      <c r="L54" s="10">
        <v>38.088888249</v>
      </c>
      <c r="M54" s="10">
        <v>36.141151488999995</v>
      </c>
      <c r="N54" s="10">
        <v>36.850624105000001</v>
      </c>
      <c r="O54" s="10">
        <v>37.012966516500001</v>
      </c>
      <c r="P54" s="10">
        <v>40.233168486000011</v>
      </c>
      <c r="Q54" s="10">
        <v>41.250457804</v>
      </c>
      <c r="R54" s="10">
        <v>41.229890390500003</v>
      </c>
      <c r="S54" s="10">
        <v>43.031675311499995</v>
      </c>
      <c r="T54" s="10">
        <v>43.149154938999999</v>
      </c>
      <c r="U54" s="10">
        <v>38.551594098499997</v>
      </c>
      <c r="V54" s="10">
        <v>42.005998484000003</v>
      </c>
      <c r="W54" s="10">
        <v>39.065185229499996</v>
      </c>
      <c r="X54" s="10">
        <v>34.309239050499997</v>
      </c>
      <c r="Y54" s="10">
        <v>29.005559425000001</v>
      </c>
      <c r="Z54" s="10">
        <v>33.4404884745</v>
      </c>
      <c r="AA54" s="10">
        <v>30.094218229500001</v>
      </c>
      <c r="AB54" s="10">
        <v>28.399154013</v>
      </c>
      <c r="AC54" s="10">
        <v>25.818743790500001</v>
      </c>
      <c r="AD54" s="10">
        <v>29.363830441499999</v>
      </c>
      <c r="AE54" s="10">
        <v>25.488924061000002</v>
      </c>
      <c r="AF54" s="10">
        <v>23.333398911999996</v>
      </c>
    </row>
    <row r="55" spans="1:36" x14ac:dyDescent="0.35">
      <c r="A55" s="1" t="s">
        <v>3</v>
      </c>
      <c r="B55" s="10">
        <v>18.515551650999999</v>
      </c>
      <c r="C55" s="10">
        <v>17.750611539000001</v>
      </c>
      <c r="D55" s="10">
        <v>18.234160142</v>
      </c>
      <c r="E55" s="10">
        <v>18.448131930000002</v>
      </c>
      <c r="F55" s="10">
        <v>18.044932167500001</v>
      </c>
      <c r="G55" s="10">
        <v>17.880367847999999</v>
      </c>
      <c r="H55" s="10">
        <v>17.729371304500003</v>
      </c>
      <c r="I55" s="10">
        <v>18.122291667999999</v>
      </c>
      <c r="J55" s="10">
        <v>18.469794796000002</v>
      </c>
      <c r="K55" s="10">
        <v>18.037762862499999</v>
      </c>
      <c r="L55" s="10">
        <v>18.027729377</v>
      </c>
      <c r="M55" s="10">
        <v>18.032364673</v>
      </c>
      <c r="N55" s="10">
        <v>17.502898790999996</v>
      </c>
      <c r="O55" s="10">
        <v>17.9066897475</v>
      </c>
      <c r="P55" s="10">
        <v>18.852832909</v>
      </c>
      <c r="Q55" s="10">
        <v>18.484557779000003</v>
      </c>
      <c r="R55" s="10">
        <v>18.7551384175</v>
      </c>
      <c r="S55" s="10">
        <v>17.8657731415</v>
      </c>
      <c r="T55" s="10">
        <v>16.350386395000001</v>
      </c>
      <c r="U55" s="10">
        <v>14.344759050499999</v>
      </c>
      <c r="V55" s="10">
        <v>12.255525864999999</v>
      </c>
      <c r="W55" s="10">
        <v>12.077410823500001</v>
      </c>
      <c r="X55" s="10">
        <v>11.6157899905</v>
      </c>
      <c r="Y55" s="10">
        <v>11.297888481999999</v>
      </c>
      <c r="Z55" s="10">
        <v>11.420137195500001</v>
      </c>
      <c r="AA55" s="10">
        <v>12.028029990499999</v>
      </c>
      <c r="AB55" s="10">
        <v>11.423354353000001</v>
      </c>
      <c r="AC55" s="10">
        <v>11.1956753325</v>
      </c>
      <c r="AD55" s="10">
        <v>11.3220741825</v>
      </c>
      <c r="AE55" s="10">
        <v>11.285247463999999</v>
      </c>
      <c r="AF55" s="10">
        <v>10.999801646</v>
      </c>
    </row>
    <row r="56" spans="1:36" x14ac:dyDescent="0.35">
      <c r="A56" s="1" t="s">
        <v>4</v>
      </c>
      <c r="B56" s="10">
        <v>3.348398252</v>
      </c>
      <c r="C56" s="10">
        <v>3.5421059489999998</v>
      </c>
      <c r="D56" s="10">
        <v>3.6588362970000001</v>
      </c>
      <c r="E56" s="10">
        <v>3.8375153240000004</v>
      </c>
      <c r="F56" s="10">
        <v>4.8357963219999993</v>
      </c>
      <c r="G56" s="10">
        <v>4.6531701480000001</v>
      </c>
      <c r="H56" s="10">
        <v>4.3695943269999997</v>
      </c>
      <c r="I56" s="10">
        <v>4.2159026989999999</v>
      </c>
      <c r="J56" s="10">
        <v>4.5771018990000005</v>
      </c>
      <c r="K56" s="10">
        <v>4.8292192510000014</v>
      </c>
      <c r="L56" s="10">
        <v>4.3509068539999998</v>
      </c>
      <c r="M56" s="10">
        <v>4.1527125249999992</v>
      </c>
      <c r="N56" s="10">
        <v>4.2745207199999999</v>
      </c>
      <c r="O56" s="10">
        <v>4.4195785359999995</v>
      </c>
      <c r="P56" s="10">
        <v>4.3609829800000002</v>
      </c>
      <c r="Q56" s="10">
        <v>4.3668408389999991</v>
      </c>
      <c r="R56" s="10">
        <v>4.5426059470000002</v>
      </c>
      <c r="S56" s="10">
        <v>4.2861418969999994</v>
      </c>
      <c r="T56" s="10">
        <v>4.3961083079999996</v>
      </c>
      <c r="U56" s="10">
        <v>4.4039338369999994</v>
      </c>
      <c r="V56" s="10">
        <v>4.6679706330000004</v>
      </c>
      <c r="W56" s="10">
        <v>4.0797124330000001</v>
      </c>
      <c r="X56" s="10">
        <v>4.6161531770000002</v>
      </c>
      <c r="Y56" s="10">
        <v>4.6483036719999999</v>
      </c>
      <c r="Z56" s="10">
        <v>5.2342013959999996</v>
      </c>
      <c r="AA56" s="10">
        <v>5.5301841630000004</v>
      </c>
      <c r="AB56" s="10">
        <v>5.591734613999999</v>
      </c>
      <c r="AC56" s="10">
        <v>5.431100883</v>
      </c>
      <c r="AD56" s="10">
        <v>5.5017265169999998</v>
      </c>
      <c r="AE56" s="10">
        <v>5.438628263</v>
      </c>
      <c r="AF56" s="10">
        <v>5.4625878519999995</v>
      </c>
    </row>
    <row r="57" spans="1:36" x14ac:dyDescent="0.35">
      <c r="A57" s="1" t="s">
        <v>6</v>
      </c>
      <c r="B57" s="10">
        <v>2.124807782</v>
      </c>
      <c r="C57" s="10">
        <v>2.3274410969999999</v>
      </c>
      <c r="D57" s="10">
        <v>2.223747339</v>
      </c>
      <c r="E57" s="10">
        <v>2.4975386469999998</v>
      </c>
      <c r="F57" s="10">
        <v>2.2559795650000001</v>
      </c>
      <c r="G57" s="10">
        <v>2.4988794379999999</v>
      </c>
      <c r="H57" s="10">
        <v>2.7864526430000001</v>
      </c>
      <c r="I57" s="10">
        <v>2.5370172969999998</v>
      </c>
      <c r="J57" s="10">
        <v>2.461557456</v>
      </c>
      <c r="K57" s="10">
        <v>2.5577982499999998</v>
      </c>
      <c r="L57" s="10">
        <v>2.7153579489999999</v>
      </c>
      <c r="M57" s="10">
        <v>2.431334745</v>
      </c>
      <c r="N57" s="10">
        <v>2.3861042230000002</v>
      </c>
      <c r="O57" s="10">
        <v>2.5393524869999999</v>
      </c>
      <c r="P57" s="10">
        <v>2.5591647559999999</v>
      </c>
      <c r="Q57" s="10">
        <v>2.434871883</v>
      </c>
      <c r="R57" s="10">
        <v>2.1363299919999998</v>
      </c>
      <c r="S57" s="10">
        <v>2.0592634530000002</v>
      </c>
      <c r="T57" s="10">
        <v>2.1745233509999999</v>
      </c>
      <c r="U57" s="10">
        <v>2.2408852220000002</v>
      </c>
      <c r="V57" s="10">
        <v>2.5458215060000002</v>
      </c>
      <c r="W57" s="10">
        <v>2.1315881569999999</v>
      </c>
      <c r="X57" s="10">
        <v>1.9114226160000001</v>
      </c>
      <c r="Y57" s="10">
        <v>2.3234782410000001</v>
      </c>
      <c r="Z57" s="10">
        <v>2.6359224530000001</v>
      </c>
      <c r="AA57" s="10">
        <v>2.4586495749999999</v>
      </c>
      <c r="AB57" s="10">
        <v>2.4449799739999998</v>
      </c>
      <c r="AC57" s="10">
        <v>2.3842119740000003</v>
      </c>
      <c r="AD57" s="10">
        <v>2.8175497159999998</v>
      </c>
      <c r="AE57" s="10">
        <v>2.7717236430000001</v>
      </c>
      <c r="AF57" s="10">
        <v>2.8186136550000001</v>
      </c>
    </row>
    <row r="58" spans="1:36" x14ac:dyDescent="0.35">
      <c r="A58" s="1" t="s">
        <v>5</v>
      </c>
      <c r="B58" s="10">
        <v>3.1282151589999998</v>
      </c>
      <c r="C58" s="10">
        <v>3.1973594699999999</v>
      </c>
      <c r="D58" s="10">
        <v>3.0383065070000006</v>
      </c>
      <c r="E58" s="10">
        <v>2.8817187710000001</v>
      </c>
      <c r="F58" s="10">
        <v>3.1814885159999999</v>
      </c>
      <c r="G58" s="10">
        <v>3.0703927130000004</v>
      </c>
      <c r="H58" s="10">
        <v>3.0677448760000003</v>
      </c>
      <c r="I58" s="10">
        <v>3.1102626049999995</v>
      </c>
      <c r="J58" s="10">
        <v>2.8762471670000003</v>
      </c>
      <c r="K58" s="10">
        <v>3.0146666960000004</v>
      </c>
      <c r="L58" s="10">
        <v>2.9833348349999995</v>
      </c>
      <c r="M58" s="10">
        <v>2.9812399049999998</v>
      </c>
      <c r="N58" s="10">
        <v>3.1625283479999999</v>
      </c>
      <c r="O58" s="10">
        <v>3.2605979309999999</v>
      </c>
      <c r="P58" s="10">
        <v>3.2336271059999997</v>
      </c>
      <c r="Q58" s="10">
        <v>3.300715968</v>
      </c>
      <c r="R58" s="10">
        <v>3.1421535040000004</v>
      </c>
      <c r="S58" s="10">
        <v>2.8819020579999997</v>
      </c>
      <c r="T58" s="10">
        <v>2.9733650589999998</v>
      </c>
      <c r="U58" s="10">
        <v>2.8863990230000001</v>
      </c>
      <c r="V58" s="10">
        <v>2.6916219580000003</v>
      </c>
      <c r="W58" s="10">
        <v>2.7420579730000001</v>
      </c>
      <c r="X58" s="10">
        <v>2.8364883979999997</v>
      </c>
      <c r="Y58" s="10">
        <v>2.7415002329999996</v>
      </c>
      <c r="Z58" s="10">
        <v>2.6494193649999995</v>
      </c>
      <c r="AA58" s="10">
        <v>2.7412815080000001</v>
      </c>
      <c r="AB58" s="10">
        <v>2.6494773949999999</v>
      </c>
      <c r="AC58" s="10">
        <v>2.5987890709999997</v>
      </c>
      <c r="AD58" s="10">
        <v>2.7378639210000002</v>
      </c>
      <c r="AE58" s="10">
        <v>2.8243677550000004</v>
      </c>
      <c r="AF58" s="10">
        <v>2.5929805569999997</v>
      </c>
    </row>
    <row r="59" spans="1:36" x14ac:dyDescent="0.35">
      <c r="A59" s="1" t="s">
        <v>7</v>
      </c>
      <c r="B59" s="10">
        <v>73.348039671999999</v>
      </c>
      <c r="C59" s="10">
        <v>72.561759591000012</v>
      </c>
      <c r="D59" s="10">
        <v>73.034893258999986</v>
      </c>
      <c r="E59" s="10">
        <v>77.560994623999989</v>
      </c>
      <c r="F59" s="10">
        <v>80.066970035000011</v>
      </c>
      <c r="G59" s="10">
        <v>78.714576709000013</v>
      </c>
      <c r="H59" s="10">
        <v>82.951218392000015</v>
      </c>
      <c r="I59" s="10">
        <v>85.011140689000001</v>
      </c>
      <c r="J59" s="10">
        <v>88.880744871999994</v>
      </c>
      <c r="K59" s="10">
        <v>92.712695964000019</v>
      </c>
      <c r="L59" s="10">
        <v>95.977113078999992</v>
      </c>
      <c r="M59" s="10">
        <v>93.419111314999995</v>
      </c>
      <c r="N59" s="10">
        <v>94.152941429999998</v>
      </c>
      <c r="O59" s="10">
        <v>95.55633318400001</v>
      </c>
      <c r="P59" s="10">
        <v>102.42694806000002</v>
      </c>
      <c r="Q59" s="10">
        <v>101.49101903900001</v>
      </c>
      <c r="R59" s="10">
        <v>102.21644760300001</v>
      </c>
      <c r="S59" s="10">
        <v>102.39041582399999</v>
      </c>
      <c r="T59" s="10">
        <v>100.249343966</v>
      </c>
      <c r="U59" s="10">
        <v>94.016922776000001</v>
      </c>
      <c r="V59" s="10">
        <v>95.447672417999996</v>
      </c>
      <c r="W59" s="10">
        <v>91.301708587999997</v>
      </c>
      <c r="X59" s="10">
        <v>85.881988113999995</v>
      </c>
      <c r="Y59" s="10">
        <v>81.398776807999994</v>
      </c>
      <c r="Z59" s="10">
        <v>86.002623572000019</v>
      </c>
      <c r="AA59" s="10">
        <v>84.850344591999999</v>
      </c>
      <c r="AB59" s="10">
        <v>83.625752418000019</v>
      </c>
      <c r="AC59" s="10">
        <v>80.909127420999994</v>
      </c>
      <c r="AD59" s="10">
        <v>85.104483862999999</v>
      </c>
      <c r="AE59" s="10">
        <v>80.942854652999998</v>
      </c>
      <c r="AF59" s="10">
        <v>74.927593317000003</v>
      </c>
    </row>
    <row r="60" spans="1:36" x14ac:dyDescent="0.35">
      <c r="A60" s="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6" x14ac:dyDescent="0.35">
      <c r="A61" t="s">
        <v>60</v>
      </c>
      <c r="B61">
        <v>1990</v>
      </c>
      <c r="C61">
        <v>1991</v>
      </c>
      <c r="D61">
        <v>1992</v>
      </c>
      <c r="E61">
        <v>1993</v>
      </c>
      <c r="F61">
        <v>1994</v>
      </c>
      <c r="G61">
        <v>1995</v>
      </c>
      <c r="H61">
        <v>1996</v>
      </c>
      <c r="I61">
        <v>1997</v>
      </c>
      <c r="J61">
        <v>1998</v>
      </c>
      <c r="K61">
        <v>1999</v>
      </c>
      <c r="L61">
        <v>2000</v>
      </c>
      <c r="M61">
        <v>2001</v>
      </c>
      <c r="N61">
        <v>2002</v>
      </c>
      <c r="O61">
        <v>2003</v>
      </c>
      <c r="P61">
        <v>2004</v>
      </c>
      <c r="Q61">
        <v>2005</v>
      </c>
      <c r="R61">
        <v>2006</v>
      </c>
      <c r="S61">
        <v>2007</v>
      </c>
      <c r="T61">
        <v>2008</v>
      </c>
      <c r="U61">
        <v>2009</v>
      </c>
      <c r="V61">
        <v>2010</v>
      </c>
      <c r="W61">
        <v>2011</v>
      </c>
      <c r="X61">
        <v>2012</v>
      </c>
      <c r="Y61">
        <v>2013</v>
      </c>
      <c r="Z61">
        <v>2014</v>
      </c>
      <c r="AA61">
        <v>2015</v>
      </c>
      <c r="AB61">
        <v>2016</v>
      </c>
      <c r="AC61">
        <v>2017</v>
      </c>
      <c r="AD61">
        <v>2018</v>
      </c>
      <c r="AE61">
        <v>2019</v>
      </c>
      <c r="AF61">
        <v>2020</v>
      </c>
    </row>
    <row r="62" spans="1:36" x14ac:dyDescent="0.35">
      <c r="A62" t="s">
        <v>2</v>
      </c>
      <c r="B62" s="10">
        <v>31.995066103999999</v>
      </c>
      <c r="C62" s="10">
        <v>30.313166185999901</v>
      </c>
      <c r="D62" s="10">
        <v>32.512146205000001</v>
      </c>
      <c r="E62" s="10">
        <v>34.594428409000002</v>
      </c>
      <c r="F62" s="10">
        <v>36.267535546999902</v>
      </c>
      <c r="G62" s="10">
        <v>37.602714143999997</v>
      </c>
      <c r="H62" s="10">
        <v>39.339979852999903</v>
      </c>
      <c r="I62" s="10">
        <v>40.013829551999997</v>
      </c>
      <c r="J62" s="10">
        <v>41.069855539000002</v>
      </c>
      <c r="K62" s="10">
        <v>43.219773126999897</v>
      </c>
      <c r="L62" s="10">
        <v>43.479882906999997</v>
      </c>
      <c r="M62" s="10">
        <v>42.693465361999998</v>
      </c>
      <c r="N62" s="10">
        <v>44.286823429999998</v>
      </c>
      <c r="O62" s="10">
        <v>45.346092191999901</v>
      </c>
      <c r="P62" s="10">
        <v>44.897712167999998</v>
      </c>
      <c r="Q62" s="10">
        <v>45.601589087999997</v>
      </c>
      <c r="R62" s="10">
        <v>45.264930559999897</v>
      </c>
      <c r="S62" s="10">
        <v>45.118183895000001</v>
      </c>
      <c r="T62" s="10">
        <v>42.852580500999998</v>
      </c>
      <c r="U62" s="10">
        <v>41.146676354999997</v>
      </c>
      <c r="V62" s="10">
        <v>42.057588543999998</v>
      </c>
      <c r="W62" s="10">
        <v>41.700880458999997</v>
      </c>
      <c r="X62" s="10">
        <v>39.947797805</v>
      </c>
      <c r="Y62" s="10">
        <v>39.578771385000003</v>
      </c>
      <c r="Z62" s="10">
        <v>41.171023677999997</v>
      </c>
      <c r="AA62" s="10">
        <v>41.367256274999903</v>
      </c>
      <c r="AB62" s="10">
        <v>42.504554048999999</v>
      </c>
      <c r="AC62" s="10">
        <v>42.62749006</v>
      </c>
      <c r="AD62" s="10">
        <v>43.168986165</v>
      </c>
      <c r="AE62" s="10">
        <v>45.108579048999999</v>
      </c>
      <c r="AF62" s="10">
        <v>41.839162854999998</v>
      </c>
    </row>
    <row r="63" spans="1:36" x14ac:dyDescent="0.35">
      <c r="A63" t="s">
        <v>1</v>
      </c>
      <c r="B63" s="10">
        <v>48.839793370499997</v>
      </c>
      <c r="C63" s="10">
        <v>45.929038360999897</v>
      </c>
      <c r="D63" s="10">
        <v>48.429018816999999</v>
      </c>
      <c r="E63" s="10">
        <v>57.043795300500001</v>
      </c>
      <c r="F63" s="10">
        <v>50.712492010999902</v>
      </c>
      <c r="G63" s="10">
        <v>55.855406272000003</v>
      </c>
      <c r="H63" s="10">
        <v>54.207253174999998</v>
      </c>
      <c r="I63" s="10">
        <v>57.297278106500002</v>
      </c>
      <c r="J63" s="10">
        <v>56.143107711500001</v>
      </c>
      <c r="K63" s="10">
        <v>55.827433587499897</v>
      </c>
      <c r="L63" s="10">
        <v>60.6362965175</v>
      </c>
      <c r="M63" s="10">
        <v>58.148265234999997</v>
      </c>
      <c r="N63" s="10">
        <v>55.553318966500001</v>
      </c>
      <c r="O63" s="10">
        <v>52.406015723499998</v>
      </c>
      <c r="P63" s="10">
        <v>55.0079980095</v>
      </c>
      <c r="Q63" s="10">
        <v>56.470098261499999</v>
      </c>
      <c r="R63" s="10">
        <v>58.546685275000002</v>
      </c>
      <c r="S63" s="10">
        <v>58.144151170499903</v>
      </c>
      <c r="T63" s="10">
        <v>55.269630213500001</v>
      </c>
      <c r="U63" s="10">
        <v>40.1574026495</v>
      </c>
      <c r="V63" s="10">
        <v>44.540637322499997</v>
      </c>
      <c r="W63" s="10">
        <v>41.769144099999998</v>
      </c>
      <c r="X63" s="10">
        <v>38.413538210999903</v>
      </c>
      <c r="Y63" s="10">
        <v>34.611022520500001</v>
      </c>
      <c r="Z63" s="10">
        <v>38.193422253000001</v>
      </c>
      <c r="AA63" s="10">
        <v>34.551808748499901</v>
      </c>
      <c r="AB63" s="10">
        <v>36.969409081499997</v>
      </c>
      <c r="AC63" s="10">
        <v>33.0350470744999</v>
      </c>
      <c r="AD63" s="10">
        <v>26.646247475499901</v>
      </c>
      <c r="AE63" s="10">
        <v>24.673069446</v>
      </c>
      <c r="AF63" s="10">
        <v>20.1011721685</v>
      </c>
    </row>
    <row r="64" spans="1:36" x14ac:dyDescent="0.35">
      <c r="A64" t="s">
        <v>3</v>
      </c>
      <c r="B64" s="10">
        <v>26.088979525500001</v>
      </c>
      <c r="C64" s="10">
        <v>25.577059743</v>
      </c>
      <c r="D64" s="10">
        <v>26.877226133000001</v>
      </c>
      <c r="E64" s="10">
        <v>26.496144539499898</v>
      </c>
      <c r="F64" s="10">
        <v>26.546901221999999</v>
      </c>
      <c r="G64" s="10">
        <v>26.274573996999901</v>
      </c>
      <c r="H64" s="10">
        <v>26.107173025000002</v>
      </c>
      <c r="I64" s="10">
        <v>26.617568606500001</v>
      </c>
      <c r="J64" s="10">
        <v>27.301708459499999</v>
      </c>
      <c r="K64" s="10">
        <v>26.509346934499899</v>
      </c>
      <c r="L64" s="10">
        <v>25.6165771094999</v>
      </c>
      <c r="M64" s="10">
        <v>26.651586083999899</v>
      </c>
      <c r="N64" s="10">
        <v>26.098984249499999</v>
      </c>
      <c r="O64" s="10">
        <v>26.233523363499899</v>
      </c>
      <c r="P64" s="10">
        <v>25.875435561500002</v>
      </c>
      <c r="Q64" s="10">
        <v>25.9398461585</v>
      </c>
      <c r="R64" s="10">
        <v>26.388422955999999</v>
      </c>
      <c r="S64" s="10">
        <v>26.653684749500002</v>
      </c>
      <c r="T64" s="10">
        <v>25.721705715500001</v>
      </c>
      <c r="U64" s="10">
        <v>20.010004009500001</v>
      </c>
      <c r="V64" s="10">
        <v>18.2109715655</v>
      </c>
      <c r="W64" s="10">
        <v>18.300948915999999</v>
      </c>
      <c r="X64" s="10">
        <v>17.795617662000002</v>
      </c>
      <c r="Y64" s="10">
        <v>18.751282678500001</v>
      </c>
      <c r="Z64" s="10">
        <v>18.193165834999999</v>
      </c>
      <c r="AA64" s="10">
        <v>18.227322283499898</v>
      </c>
      <c r="AB64" s="10">
        <v>18.442668618500001</v>
      </c>
      <c r="AC64" s="10">
        <v>18.035124911499999</v>
      </c>
      <c r="AD64" s="10">
        <v>18.483608084499998</v>
      </c>
      <c r="AE64" s="10">
        <v>18.180422526000001</v>
      </c>
      <c r="AF64" s="10">
        <v>17.7004323735</v>
      </c>
    </row>
    <row r="65" spans="1:39" x14ac:dyDescent="0.35">
      <c r="A65" t="s">
        <v>4</v>
      </c>
      <c r="B65" s="10">
        <v>8.2173192650000004</v>
      </c>
      <c r="C65" s="10">
        <v>8.5708455130000001</v>
      </c>
      <c r="D65" s="10">
        <v>8.6213923809999997</v>
      </c>
      <c r="E65" s="10">
        <v>8.3606094970000004</v>
      </c>
      <c r="F65" s="10">
        <v>8.3653644140000001</v>
      </c>
      <c r="G65" s="10">
        <v>8.4915278690000005</v>
      </c>
      <c r="H65" s="10">
        <v>8.7463784199999992</v>
      </c>
      <c r="I65" s="10">
        <v>8.2110659369999901</v>
      </c>
      <c r="J65" s="10">
        <v>7.5177882330000001</v>
      </c>
      <c r="K65" s="10">
        <v>7.3450507060000003</v>
      </c>
      <c r="L65" s="10">
        <v>7.6263262169999999</v>
      </c>
      <c r="M65" s="10">
        <v>7.4260852159999997</v>
      </c>
      <c r="N65" s="10">
        <v>7.3776916269999999</v>
      </c>
      <c r="O65" s="10">
        <v>7.8310228839999896</v>
      </c>
      <c r="P65" s="10">
        <v>7.607964967</v>
      </c>
      <c r="Q65" s="10">
        <v>7.3375022649999897</v>
      </c>
      <c r="R65" s="10">
        <v>7.32835781799999</v>
      </c>
      <c r="S65" s="10">
        <v>7.4196165789999897</v>
      </c>
      <c r="T65" s="10">
        <v>7.6041578779999996</v>
      </c>
      <c r="U65" s="10">
        <v>8.0917273610000002</v>
      </c>
      <c r="V65" s="10">
        <v>8.8883224829999996</v>
      </c>
      <c r="W65" s="10">
        <v>8.8372422109999995</v>
      </c>
      <c r="X65" s="10">
        <v>8.3515607769999995</v>
      </c>
      <c r="Y65" s="10">
        <v>8.258461488</v>
      </c>
      <c r="Z65" s="10">
        <v>8.765003535</v>
      </c>
      <c r="AA65" s="10">
        <v>9.0698935760000001</v>
      </c>
      <c r="AB65" s="10">
        <v>8.7020703139999895</v>
      </c>
      <c r="AC65" s="10">
        <v>8.6410855430000009</v>
      </c>
      <c r="AD65" s="10">
        <v>9.0256527729999991</v>
      </c>
      <c r="AE65" s="10">
        <v>9.2494757529999898</v>
      </c>
      <c r="AF65" s="10">
        <v>8.4771706229999992</v>
      </c>
    </row>
    <row r="66" spans="1:39" x14ac:dyDescent="0.35">
      <c r="A66" t="s">
        <v>5</v>
      </c>
      <c r="B66" s="10">
        <v>9.0262169940000003</v>
      </c>
      <c r="C66" s="10">
        <v>9.0400706399999997</v>
      </c>
      <c r="D66" s="10">
        <v>8.982097563</v>
      </c>
      <c r="E66" s="10">
        <v>8.8078940129999896</v>
      </c>
      <c r="F66" s="10">
        <v>9.6143744689999995</v>
      </c>
      <c r="G66" s="10">
        <v>9.5575793910000009</v>
      </c>
      <c r="H66" s="10">
        <v>9.6126099329999999</v>
      </c>
      <c r="I66" s="10">
        <v>9.0780849709999991</v>
      </c>
      <c r="J66" s="10">
        <v>9.1411106799999899</v>
      </c>
      <c r="K66" s="10">
        <v>8.2646419949999999</v>
      </c>
      <c r="L66" s="10">
        <v>8.7141030829999995</v>
      </c>
      <c r="M66" s="10">
        <v>8.9637574109999907</v>
      </c>
      <c r="N66" s="10">
        <v>8.6772091119999999</v>
      </c>
      <c r="O66" s="10">
        <v>9.0039723120000001</v>
      </c>
      <c r="P66" s="10">
        <v>9.1315337329999995</v>
      </c>
      <c r="Q66" s="10">
        <v>8.5988269089999996</v>
      </c>
      <c r="R66" s="10">
        <v>9.1099103929999892</v>
      </c>
      <c r="S66" s="10">
        <v>8.7567115649999998</v>
      </c>
      <c r="T66" s="10">
        <v>8.4360113029999901</v>
      </c>
      <c r="U66" s="10">
        <v>8.7186237289999902</v>
      </c>
      <c r="V66" s="10">
        <v>8.0618627149999895</v>
      </c>
      <c r="W66" s="10">
        <v>8.2873623429999999</v>
      </c>
      <c r="X66" s="10">
        <v>8.4215122439999899</v>
      </c>
      <c r="Y66" s="10">
        <v>8.6354983579999995</v>
      </c>
      <c r="Z66" s="10">
        <v>8.9995496020000001</v>
      </c>
      <c r="AA66" s="10">
        <v>8.1550331870000008</v>
      </c>
      <c r="AB66" s="10">
        <v>8.4255228629999905</v>
      </c>
      <c r="AC66" s="10">
        <v>8.5050033710000008</v>
      </c>
      <c r="AD66" s="10">
        <v>8.5134086809999996</v>
      </c>
      <c r="AE66" s="10">
        <v>8.6509913879999996</v>
      </c>
      <c r="AF66" s="10">
        <v>8.1139750839999998</v>
      </c>
    </row>
    <row r="67" spans="1:39" x14ac:dyDescent="0.35">
      <c r="A67" t="s">
        <v>6</v>
      </c>
      <c r="B67" s="10">
        <v>3.4695503400000001</v>
      </c>
      <c r="C67" s="10">
        <v>3.6436939099999899</v>
      </c>
      <c r="D67" s="10">
        <v>3.8606403220000001</v>
      </c>
      <c r="E67" s="10">
        <v>4.150429301</v>
      </c>
      <c r="F67" s="10">
        <v>4.0964759180000003</v>
      </c>
      <c r="G67" s="10">
        <v>4.4225162759999996</v>
      </c>
      <c r="H67" s="10">
        <v>5.2247604569999897</v>
      </c>
      <c r="I67" s="10">
        <v>4.7550672860000001</v>
      </c>
      <c r="J67" s="10">
        <v>4.4067151779999998</v>
      </c>
      <c r="K67" s="10">
        <v>4.6390653019999997</v>
      </c>
      <c r="L67" s="10">
        <v>5.1897388290000004</v>
      </c>
      <c r="M67" s="10">
        <v>4.9040683820000002</v>
      </c>
      <c r="N67" s="10">
        <v>4.9735887669999999</v>
      </c>
      <c r="O67" s="10">
        <v>4.9232401360000004</v>
      </c>
      <c r="P67" s="10">
        <v>4.6728821680000001</v>
      </c>
      <c r="Q67" s="10">
        <v>4.7005339339999903</v>
      </c>
      <c r="R67" s="10">
        <v>4.3862476089999998</v>
      </c>
      <c r="S67" s="10">
        <v>4.3921244479999997</v>
      </c>
      <c r="T67" s="10">
        <v>4.7795144199999999</v>
      </c>
      <c r="U67" s="10">
        <v>4.7690119869999998</v>
      </c>
      <c r="V67" s="10">
        <v>5.3588824419999996</v>
      </c>
      <c r="W67" s="10">
        <v>4.8096048039999904</v>
      </c>
      <c r="X67" s="10">
        <v>3.8345447510000001</v>
      </c>
      <c r="Y67" s="10">
        <v>4.9471167210000004</v>
      </c>
      <c r="Z67" s="10">
        <v>5.6287493570000002</v>
      </c>
      <c r="AA67" s="10">
        <v>5.0772631779999999</v>
      </c>
      <c r="AB67" s="10">
        <v>4.6296596799999996</v>
      </c>
      <c r="AC67" s="10">
        <v>4.5241096799999996</v>
      </c>
      <c r="AD67" s="10">
        <v>5.6899271499999999</v>
      </c>
      <c r="AE67" s="10">
        <v>5.5343123109999999</v>
      </c>
      <c r="AF67" s="10">
        <v>5.3766706649999998</v>
      </c>
    </row>
    <row r="68" spans="1:39" x14ac:dyDescent="0.35">
      <c r="A68" t="s">
        <v>7</v>
      </c>
      <c r="B68" s="10">
        <v>127.63692559899999</v>
      </c>
      <c r="C68" s="10">
        <v>123.07387435299999</v>
      </c>
      <c r="D68" s="10">
        <v>129.28252142099899</v>
      </c>
      <c r="E68" s="10">
        <v>139.45330106</v>
      </c>
      <c r="F68" s="10">
        <v>135.60314358100001</v>
      </c>
      <c r="G68" s="10">
        <v>142.204317949</v>
      </c>
      <c r="H68" s="10">
        <v>143.23815486300001</v>
      </c>
      <c r="I68" s="10">
        <v>145.972894459</v>
      </c>
      <c r="J68" s="10">
        <v>145.580285801</v>
      </c>
      <c r="K68" s="10">
        <v>145.805311652</v>
      </c>
      <c r="L68" s="10">
        <v>151.26292466299901</v>
      </c>
      <c r="M68" s="10">
        <v>148.78722768999901</v>
      </c>
      <c r="N68" s="10">
        <v>146.96761615199901</v>
      </c>
      <c r="O68" s="10">
        <v>145.74386661099999</v>
      </c>
      <c r="P68" s="10">
        <v>147.193526607</v>
      </c>
      <c r="Q68" s="10">
        <v>148.64839661599899</v>
      </c>
      <c r="R68" s="10">
        <v>151.02455461100001</v>
      </c>
      <c r="S68" s="10">
        <v>150.484472407</v>
      </c>
      <c r="T68" s="10">
        <v>144.66360003099999</v>
      </c>
      <c r="U68" s="10">
        <v>122.893446091</v>
      </c>
      <c r="V68" s="10">
        <v>127.118265072</v>
      </c>
      <c r="W68" s="10">
        <v>123.70518283299999</v>
      </c>
      <c r="X68" s="10">
        <v>116.764571449999</v>
      </c>
      <c r="Y68" s="10">
        <v>114.782153151</v>
      </c>
      <c r="Z68" s="10">
        <v>120.95091426</v>
      </c>
      <c r="AA68" s="10">
        <v>116.448577247999</v>
      </c>
      <c r="AB68" s="10">
        <v>119.673884606</v>
      </c>
      <c r="AC68" s="10">
        <v>115.36786063999899</v>
      </c>
      <c r="AD68" s="10">
        <v>111.527830329</v>
      </c>
      <c r="AE68" s="10">
        <v>111.396850473</v>
      </c>
      <c r="AF68" s="10">
        <v>101.60858376900001</v>
      </c>
    </row>
    <row r="69" spans="1:39" x14ac:dyDescent="0.35">
      <c r="A69" s="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1" spans="1:39" x14ac:dyDescent="0.35">
      <c r="A71" t="s">
        <v>50</v>
      </c>
      <c r="B71">
        <v>1990</v>
      </c>
      <c r="C71">
        <v>1991</v>
      </c>
      <c r="D71">
        <v>1992</v>
      </c>
      <c r="E71">
        <v>1993</v>
      </c>
      <c r="F71">
        <v>1994</v>
      </c>
      <c r="G71">
        <v>1995</v>
      </c>
      <c r="H71">
        <v>1996</v>
      </c>
      <c r="I71">
        <v>1997</v>
      </c>
      <c r="J71">
        <v>1998</v>
      </c>
      <c r="K71">
        <v>1999</v>
      </c>
      <c r="L71">
        <v>2000</v>
      </c>
      <c r="M71">
        <v>2001</v>
      </c>
      <c r="N71">
        <v>2002</v>
      </c>
      <c r="O71">
        <v>2003</v>
      </c>
      <c r="P71">
        <v>2004</v>
      </c>
      <c r="Q71">
        <v>2005</v>
      </c>
      <c r="R71">
        <v>2006</v>
      </c>
      <c r="S71">
        <v>2007</v>
      </c>
      <c r="T71">
        <v>2008</v>
      </c>
      <c r="U71">
        <v>2009</v>
      </c>
      <c r="V71">
        <v>2010</v>
      </c>
      <c r="W71">
        <v>2011</v>
      </c>
      <c r="X71">
        <v>2012</v>
      </c>
      <c r="Y71">
        <v>2013</v>
      </c>
      <c r="Z71">
        <v>2014</v>
      </c>
      <c r="AA71">
        <v>2015</v>
      </c>
      <c r="AB71">
        <v>2016</v>
      </c>
      <c r="AC71">
        <v>2017</v>
      </c>
      <c r="AD71">
        <v>2018</v>
      </c>
      <c r="AE71">
        <v>2019</v>
      </c>
      <c r="AF71">
        <v>2020</v>
      </c>
      <c r="AH71" t="s">
        <v>61</v>
      </c>
      <c r="AI71" t="s">
        <v>61</v>
      </c>
      <c r="AJ71" t="s">
        <v>52</v>
      </c>
      <c r="AK71" t="s">
        <v>52</v>
      </c>
      <c r="AL71" t="s">
        <v>53</v>
      </c>
      <c r="AM71" t="s">
        <v>53</v>
      </c>
    </row>
    <row r="72" spans="1:39" x14ac:dyDescent="0.35">
      <c r="A72" t="s">
        <v>2</v>
      </c>
      <c r="B72" s="2">
        <f>SUM(B53,B43,B34,B24,B13,B4,B62)</f>
        <v>269.016819059</v>
      </c>
      <c r="C72" s="2">
        <f t="shared" ref="C72:AF72" si="0">SUM(C53,C43,C34,C24,C13,C4,C62)</f>
        <v>259.88043653599988</v>
      </c>
      <c r="D72" s="2">
        <f t="shared" si="0"/>
        <v>271.05273954300003</v>
      </c>
      <c r="E72" s="2">
        <f t="shared" si="0"/>
        <v>285.31437072400001</v>
      </c>
      <c r="F72" s="2">
        <f t="shared" si="0"/>
        <v>296.6688684099999</v>
      </c>
      <c r="G72" s="2">
        <f t="shared" si="0"/>
        <v>306.53395327700002</v>
      </c>
      <c r="H72" s="2">
        <f t="shared" si="0"/>
        <v>317.0590740749999</v>
      </c>
      <c r="I72" s="2">
        <f t="shared" si="0"/>
        <v>321.45038855300004</v>
      </c>
      <c r="J72" s="2">
        <f t="shared" si="0"/>
        <v>334.18768599499998</v>
      </c>
      <c r="K72" s="2">
        <f t="shared" si="0"/>
        <v>348.08833483899986</v>
      </c>
      <c r="L72" s="2">
        <f t="shared" si="0"/>
        <v>356.746149113</v>
      </c>
      <c r="M72" s="2">
        <f t="shared" si="0"/>
        <v>349.49093324399996</v>
      </c>
      <c r="N72" s="2">
        <f t="shared" si="0"/>
        <v>356.75122975700003</v>
      </c>
      <c r="O72" s="2">
        <f t="shared" si="0"/>
        <v>363.18771403199986</v>
      </c>
      <c r="P72" s="2">
        <f t="shared" si="0"/>
        <v>372.25633993599996</v>
      </c>
      <c r="Q72" s="2">
        <f t="shared" si="0"/>
        <v>376.20010308899998</v>
      </c>
      <c r="R72" s="2">
        <f t="shared" si="0"/>
        <v>374.17441455899996</v>
      </c>
      <c r="S72" s="2">
        <f t="shared" si="0"/>
        <v>370.93509160600001</v>
      </c>
      <c r="T72" s="2">
        <f t="shared" si="0"/>
        <v>348.51353854999996</v>
      </c>
      <c r="U72" s="2">
        <f t="shared" si="0"/>
        <v>340.69070834600001</v>
      </c>
      <c r="V72" s="2">
        <f t="shared" si="0"/>
        <v>348.50350892900002</v>
      </c>
      <c r="W72" s="2">
        <f t="shared" si="0"/>
        <v>340.66995374800001</v>
      </c>
      <c r="X72" s="2">
        <f t="shared" si="0"/>
        <v>334.85156450699998</v>
      </c>
      <c r="Y72" s="2">
        <f t="shared" si="0"/>
        <v>334.35705757799997</v>
      </c>
      <c r="Z72" s="2">
        <f t="shared" si="0"/>
        <v>338.63488540999992</v>
      </c>
      <c r="AA72" s="2">
        <f t="shared" si="0"/>
        <v>348.28326900899992</v>
      </c>
      <c r="AB72" s="2">
        <f t="shared" si="0"/>
        <v>354.51157189799994</v>
      </c>
      <c r="AC72" s="2">
        <f t="shared" si="0"/>
        <v>360.57392720799999</v>
      </c>
      <c r="AD72" s="2">
        <f t="shared" si="0"/>
        <v>365.03112806899998</v>
      </c>
      <c r="AE72" s="2">
        <f t="shared" si="0"/>
        <v>365.18176153100001</v>
      </c>
      <c r="AF72" s="2">
        <f t="shared" si="0"/>
        <v>330.07455678399998</v>
      </c>
      <c r="AG72" t="s">
        <v>2</v>
      </c>
      <c r="AH72" s="2">
        <f>Q72-B72</f>
        <v>107.18328402999998</v>
      </c>
      <c r="AI72" s="3">
        <f>(Q72/B72)-1</f>
        <v>0.39842595866280339</v>
      </c>
      <c r="AJ72" s="2">
        <f>AE72-Q72</f>
        <v>-11.018341557999975</v>
      </c>
      <c r="AK72" s="3">
        <f>(AE72/Q72)-1</f>
        <v>-2.9288512861978977E-2</v>
      </c>
      <c r="AL72" s="2">
        <f>AE72-B72</f>
        <v>96.164942472000007</v>
      </c>
      <c r="AM72" s="3">
        <f>(AE72/B72)-1</f>
        <v>0.35746814198598265</v>
      </c>
    </row>
    <row r="73" spans="1:39" x14ac:dyDescent="0.35">
      <c r="A73" t="s">
        <v>1</v>
      </c>
      <c r="B73" s="2">
        <f>SUM(B54,B44,B33,B23,B14,B3,B63)</f>
        <v>341.47878677250003</v>
      </c>
      <c r="C73" s="2">
        <f t="shared" ref="C73:AF73" si="1">SUM(C54,C44,C33,C23,C14,C3,C63)</f>
        <v>341.83071470199991</v>
      </c>
      <c r="D73" s="2">
        <f t="shared" si="1"/>
        <v>348.95170582500003</v>
      </c>
      <c r="E73" s="2">
        <f t="shared" si="1"/>
        <v>381.79933280749992</v>
      </c>
      <c r="F73" s="2">
        <f t="shared" si="1"/>
        <v>371.22139893749988</v>
      </c>
      <c r="G73" s="2">
        <f t="shared" si="1"/>
        <v>392.20949103250001</v>
      </c>
      <c r="H73" s="2">
        <f t="shared" si="1"/>
        <v>414.12598458399998</v>
      </c>
      <c r="I73" s="2">
        <f t="shared" si="1"/>
        <v>427.78632976899996</v>
      </c>
      <c r="J73" s="2">
        <f t="shared" si="1"/>
        <v>444.04015855300003</v>
      </c>
      <c r="K73" s="2">
        <f t="shared" si="1"/>
        <v>446.19293585099996</v>
      </c>
      <c r="L73" s="2">
        <f t="shared" si="1"/>
        <v>470.29521287250003</v>
      </c>
      <c r="M73" s="2">
        <f t="shared" si="1"/>
        <v>465.45790444599993</v>
      </c>
      <c r="N73" s="2">
        <f t="shared" si="1"/>
        <v>471.01690687999996</v>
      </c>
      <c r="O73" s="2">
        <f t="shared" si="1"/>
        <v>473.28794969399996</v>
      </c>
      <c r="P73" s="2">
        <f t="shared" si="1"/>
        <v>484.21364198800001</v>
      </c>
      <c r="Q73" s="2">
        <f t="shared" si="1"/>
        <v>502.39452756100002</v>
      </c>
      <c r="R73" s="2">
        <f t="shared" si="1"/>
        <v>501.51187171450005</v>
      </c>
      <c r="S73" s="2">
        <f t="shared" si="1"/>
        <v>519.93890219749994</v>
      </c>
      <c r="T73" s="2">
        <f t="shared" si="1"/>
        <v>492.99887836350013</v>
      </c>
      <c r="U73" s="2">
        <f t="shared" si="1"/>
        <v>426.34528843549998</v>
      </c>
      <c r="V73" s="2">
        <f t="shared" si="1"/>
        <v>471.59507647499998</v>
      </c>
      <c r="W73" s="2">
        <f t="shared" si="1"/>
        <v>428.22889587950004</v>
      </c>
      <c r="X73" s="2">
        <f t="shared" si="1"/>
        <v>391.39064064699994</v>
      </c>
      <c r="Y73" s="2">
        <f t="shared" si="1"/>
        <v>372.98386350350006</v>
      </c>
      <c r="Z73" s="2">
        <f t="shared" si="1"/>
        <v>396.17041824549995</v>
      </c>
      <c r="AA73" s="2">
        <f t="shared" si="1"/>
        <v>375.62528455499989</v>
      </c>
      <c r="AB73" s="2">
        <f t="shared" si="1"/>
        <v>370.03750827599998</v>
      </c>
      <c r="AC73" s="2">
        <f t="shared" si="1"/>
        <v>344.40060254299993</v>
      </c>
      <c r="AD73" s="2">
        <f t="shared" si="1"/>
        <v>344.19691367849987</v>
      </c>
      <c r="AE73" s="2">
        <f t="shared" si="1"/>
        <v>319.14696649700005</v>
      </c>
      <c r="AF73" s="2">
        <f t="shared" si="1"/>
        <v>285.86647751499999</v>
      </c>
      <c r="AG73" t="s">
        <v>1</v>
      </c>
      <c r="AH73" s="2">
        <f t="shared" ref="AH73:AH78" si="2">Q73-B73</f>
        <v>160.91574078849999</v>
      </c>
      <c r="AI73" s="3">
        <f t="shared" ref="AI73:AI78" si="3">(Q73/B73)-1</f>
        <v>0.47123202676629306</v>
      </c>
      <c r="AJ73" s="2">
        <f t="shared" ref="AJ73:AJ78" si="4">AE73-Q73</f>
        <v>-183.24756106399997</v>
      </c>
      <c r="AK73" s="3">
        <f t="shared" ref="AK73:AK78" si="5">(AE73/Q73)-1</f>
        <v>-0.36474832230681553</v>
      </c>
      <c r="AL73" s="2">
        <f>AE73-B73</f>
        <v>-22.331820275499979</v>
      </c>
      <c r="AM73" s="3">
        <f>(AE73/B73)-1</f>
        <v>-6.5397386720768336E-2</v>
      </c>
    </row>
    <row r="74" spans="1:39" x14ac:dyDescent="0.35">
      <c r="A74" t="s">
        <v>3</v>
      </c>
      <c r="B74" s="2">
        <f>SUM(B55,B45,B35,B25,B15,B5)</f>
        <v>145.06106595</v>
      </c>
      <c r="C74" s="2">
        <f t="shared" ref="C74:AF74" si="6">SUM(C55,C45,C35,C25,C15,C5)</f>
        <v>142.21518119500001</v>
      </c>
      <c r="D74" s="2">
        <f t="shared" si="6"/>
        <v>147.34271779700001</v>
      </c>
      <c r="E74" s="2">
        <f t="shared" si="6"/>
        <v>143.33013143600002</v>
      </c>
      <c r="F74" s="2">
        <f t="shared" si="6"/>
        <v>146.50419372050001</v>
      </c>
      <c r="G74" s="2">
        <f t="shared" si="6"/>
        <v>152.5473840375</v>
      </c>
      <c r="H74" s="2">
        <f t="shared" si="6"/>
        <v>151.48426429400001</v>
      </c>
      <c r="I74" s="2">
        <f t="shared" si="6"/>
        <v>147.98203572049999</v>
      </c>
      <c r="J74" s="2">
        <f t="shared" si="6"/>
        <v>144.96661747249999</v>
      </c>
      <c r="K74" s="2">
        <f t="shared" si="6"/>
        <v>144.92266096149996</v>
      </c>
      <c r="L74" s="2">
        <f t="shared" si="6"/>
        <v>146.38440459599997</v>
      </c>
      <c r="M74" s="2">
        <f t="shared" si="6"/>
        <v>140.05390180399999</v>
      </c>
      <c r="N74" s="2">
        <f t="shared" si="6"/>
        <v>138.86473507049999</v>
      </c>
      <c r="O74" s="2">
        <f t="shared" si="6"/>
        <v>141.10465927849998</v>
      </c>
      <c r="P74" s="2">
        <f t="shared" si="6"/>
        <v>143.12045944350001</v>
      </c>
      <c r="Q74" s="2">
        <f t="shared" si="6"/>
        <v>142.55320179649999</v>
      </c>
      <c r="R74" s="2">
        <f t="shared" si="6"/>
        <v>145.87174908949999</v>
      </c>
      <c r="S74" s="2">
        <f t="shared" si="6"/>
        <v>145.028775311</v>
      </c>
      <c r="T74" s="2">
        <f t="shared" si="6"/>
        <v>133.520743627</v>
      </c>
      <c r="U74" s="2">
        <f t="shared" si="6"/>
        <v>118.204310166</v>
      </c>
      <c r="V74" s="2">
        <f t="shared" si="6"/>
        <v>117.3745482895</v>
      </c>
      <c r="W74" s="2">
        <f t="shared" si="6"/>
        <v>118.78488884750001</v>
      </c>
      <c r="X74" s="2">
        <f t="shared" si="6"/>
        <v>113.856386313</v>
      </c>
      <c r="Y74" s="2">
        <f t="shared" si="6"/>
        <v>116.77658521700002</v>
      </c>
      <c r="Z74" s="2">
        <f t="shared" si="6"/>
        <v>115.8423575825</v>
      </c>
      <c r="AA74" s="2">
        <f t="shared" si="6"/>
        <v>114.50258650250001</v>
      </c>
      <c r="AB74" s="2">
        <f t="shared" si="6"/>
        <v>115.5023292135</v>
      </c>
      <c r="AC74" s="2">
        <f t="shared" si="6"/>
        <v>115.96405881449999</v>
      </c>
      <c r="AD74" s="2">
        <f t="shared" si="6"/>
        <v>121.237688807</v>
      </c>
      <c r="AE74" s="2">
        <f t="shared" si="6"/>
        <v>115.81599709100001</v>
      </c>
      <c r="AF74" s="2">
        <f t="shared" si="6"/>
        <v>115.80683546849997</v>
      </c>
      <c r="AG74" t="s">
        <v>3</v>
      </c>
      <c r="AH74" s="2">
        <f t="shared" si="2"/>
        <v>-2.5078641535000088</v>
      </c>
      <c r="AI74" s="3">
        <f t="shared" si="3"/>
        <v>-1.728833396525864E-2</v>
      </c>
      <c r="AJ74" s="2">
        <f t="shared" si="4"/>
        <v>-26.737204705499977</v>
      </c>
      <c r="AK74" s="3">
        <f t="shared" si="5"/>
        <v>-0.18755948213403395</v>
      </c>
      <c r="AL74" s="2">
        <f>AE74-B74</f>
        <v>-29.245068858999986</v>
      </c>
      <c r="AM74" s="3">
        <f>(AE74/B74)-1</f>
        <v>-0.20160522513380841</v>
      </c>
    </row>
    <row r="75" spans="1:39" x14ac:dyDescent="0.35">
      <c r="A75" t="s">
        <v>4</v>
      </c>
      <c r="B75" s="2">
        <f>SUM(B56,B46,B37,B26,B16,B6,B65)</f>
        <v>49.562873457000002</v>
      </c>
      <c r="C75" s="2">
        <f t="shared" ref="C75:AF75" si="7">SUM(C56,C46,C37,C26,C16,C6,C65)</f>
        <v>48.614311090999998</v>
      </c>
      <c r="D75" s="2">
        <f t="shared" si="7"/>
        <v>50.269889587000002</v>
      </c>
      <c r="E75" s="2">
        <f t="shared" si="7"/>
        <v>50.150998465999997</v>
      </c>
      <c r="F75" s="2">
        <f t="shared" si="7"/>
        <v>51.271962689999995</v>
      </c>
      <c r="G75" s="2">
        <f t="shared" si="7"/>
        <v>50.815726977000004</v>
      </c>
      <c r="H75" s="2">
        <f t="shared" si="7"/>
        <v>51.889176460999998</v>
      </c>
      <c r="I75" s="2">
        <f t="shared" si="7"/>
        <v>51.450688244999981</v>
      </c>
      <c r="J75" s="2">
        <f t="shared" si="7"/>
        <v>49.455075346000001</v>
      </c>
      <c r="K75" s="2">
        <f t="shared" si="7"/>
        <v>48.756123242000008</v>
      </c>
      <c r="L75" s="2">
        <f t="shared" si="7"/>
        <v>52.143428550000003</v>
      </c>
      <c r="M75" s="2">
        <f t="shared" si="7"/>
        <v>51.048945828999997</v>
      </c>
      <c r="N75" s="2">
        <f t="shared" si="7"/>
        <v>50.740261975999999</v>
      </c>
      <c r="O75" s="2">
        <f t="shared" si="7"/>
        <v>53.93987328299999</v>
      </c>
      <c r="P75" s="2">
        <f t="shared" si="7"/>
        <v>56.004804914000005</v>
      </c>
      <c r="Q75" s="2">
        <f t="shared" si="7"/>
        <v>56.047594372999981</v>
      </c>
      <c r="R75" s="2">
        <f t="shared" si="7"/>
        <v>56.247069014999994</v>
      </c>
      <c r="S75" s="2">
        <f t="shared" si="7"/>
        <v>55.104114862000003</v>
      </c>
      <c r="T75" s="2">
        <f t="shared" si="7"/>
        <v>56.504933228000006</v>
      </c>
      <c r="U75" s="2">
        <f t="shared" si="7"/>
        <v>60.513942755000002</v>
      </c>
      <c r="V75" s="2">
        <f t="shared" si="7"/>
        <v>65.560093479000003</v>
      </c>
      <c r="W75" s="2">
        <f t="shared" si="7"/>
        <v>60.669535961000008</v>
      </c>
      <c r="X75" s="2">
        <f t="shared" si="7"/>
        <v>62.130635190999996</v>
      </c>
      <c r="Y75" s="2">
        <f t="shared" si="7"/>
        <v>64.202860815999998</v>
      </c>
      <c r="Z75" s="2">
        <f t="shared" si="7"/>
        <v>68.274949009999986</v>
      </c>
      <c r="AA75" s="2">
        <f t="shared" si="7"/>
        <v>72.253247350999999</v>
      </c>
      <c r="AB75" s="2">
        <f t="shared" si="7"/>
        <v>72.434251558999989</v>
      </c>
      <c r="AC75" s="2">
        <f t="shared" si="7"/>
        <v>72.121812380999998</v>
      </c>
      <c r="AD75" s="2">
        <f t="shared" si="7"/>
        <v>73.885356050999988</v>
      </c>
      <c r="AE75" s="2">
        <f t="shared" si="7"/>
        <v>74.909056323999991</v>
      </c>
      <c r="AF75" s="2">
        <f t="shared" si="7"/>
        <v>72.513005066000005</v>
      </c>
      <c r="AG75" t="s">
        <v>4</v>
      </c>
      <c r="AH75" s="2">
        <f t="shared" si="2"/>
        <v>6.4847209159999792</v>
      </c>
      <c r="AI75" s="3">
        <f t="shared" si="3"/>
        <v>0.13083827598547182</v>
      </c>
      <c r="AJ75" s="2">
        <f t="shared" si="4"/>
        <v>18.86146195100001</v>
      </c>
      <c r="AK75" s="3">
        <f t="shared" si="5"/>
        <v>0.33652580743208871</v>
      </c>
      <c r="AL75" s="2">
        <f>AE75-B75</f>
        <v>25.346182866999989</v>
      </c>
      <c r="AM75" s="3">
        <f>(AE75/B75)-1</f>
        <v>0.51139453988659378</v>
      </c>
    </row>
    <row r="76" spans="1:39" x14ac:dyDescent="0.35">
      <c r="A76" t="s">
        <v>6</v>
      </c>
      <c r="B76" s="2">
        <f>SUM(B57,B48,B38,B28,B17,B8,B67)</f>
        <v>23.870770122</v>
      </c>
      <c r="C76" s="2">
        <f t="shared" ref="C76:AF76" si="8">SUM(C57,C48,C38,C28,C17,C8,C67)</f>
        <v>24.79416084599999</v>
      </c>
      <c r="D76" s="2">
        <f t="shared" si="8"/>
        <v>26.617051070999999</v>
      </c>
      <c r="E76" s="2">
        <f t="shared" si="8"/>
        <v>27.990698442999999</v>
      </c>
      <c r="F76" s="2">
        <f t="shared" si="8"/>
        <v>26.432383572999999</v>
      </c>
      <c r="G76" s="2">
        <f t="shared" si="8"/>
        <v>29.533890994</v>
      </c>
      <c r="H76" s="2">
        <f t="shared" si="8"/>
        <v>33.437636782999988</v>
      </c>
      <c r="I76" s="2">
        <f t="shared" si="8"/>
        <v>30.577586396000001</v>
      </c>
      <c r="J76" s="2">
        <f t="shared" si="8"/>
        <v>29.065658771999999</v>
      </c>
      <c r="K76" s="2">
        <f t="shared" si="8"/>
        <v>28.948593439</v>
      </c>
      <c r="L76" s="2">
        <f t="shared" si="8"/>
        <v>33.906251203000004</v>
      </c>
      <c r="M76" s="2">
        <f t="shared" si="8"/>
        <v>31.244994628000001</v>
      </c>
      <c r="N76" s="2">
        <f t="shared" si="8"/>
        <v>30.168648471999997</v>
      </c>
      <c r="O76" s="2">
        <f t="shared" si="8"/>
        <v>30.986699355999999</v>
      </c>
      <c r="P76" s="2">
        <f t="shared" si="8"/>
        <v>30.296114448000001</v>
      </c>
      <c r="Q76" s="2">
        <f t="shared" si="8"/>
        <v>28.873020117999992</v>
      </c>
      <c r="R76" s="2">
        <f t="shared" si="8"/>
        <v>26.173599389000003</v>
      </c>
      <c r="S76" s="2">
        <f t="shared" si="8"/>
        <v>26.043669374</v>
      </c>
      <c r="T76" s="2">
        <f t="shared" si="8"/>
        <v>27.969611262999997</v>
      </c>
      <c r="U76" s="2">
        <f t="shared" si="8"/>
        <v>28.790211805000002</v>
      </c>
      <c r="V76" s="2">
        <f t="shared" si="8"/>
        <v>32.138652911999998</v>
      </c>
      <c r="W76" s="2">
        <f t="shared" si="8"/>
        <v>27.62083475499999</v>
      </c>
      <c r="X76" s="2">
        <f t="shared" si="8"/>
        <v>24.414038803</v>
      </c>
      <c r="Y76" s="2">
        <f t="shared" si="8"/>
        <v>29.483823316000002</v>
      </c>
      <c r="Z76" s="2">
        <f t="shared" si="8"/>
        <v>33.321341719999999</v>
      </c>
      <c r="AA76" s="2">
        <f t="shared" si="8"/>
        <v>30.792443672999998</v>
      </c>
      <c r="AB76" s="2">
        <f t="shared" si="8"/>
        <v>29.973417851000001</v>
      </c>
      <c r="AC76" s="2">
        <f t="shared" si="8"/>
        <v>29.109975181999999</v>
      </c>
      <c r="AD76" s="2">
        <f t="shared" si="8"/>
        <v>34.637042895</v>
      </c>
      <c r="AE76" s="2">
        <f t="shared" si="8"/>
        <v>33.992139068999997</v>
      </c>
      <c r="AF76" s="2">
        <f t="shared" si="8"/>
        <v>33.94604236</v>
      </c>
      <c r="AG76" t="s">
        <v>6</v>
      </c>
      <c r="AH76" s="2">
        <f t="shared" si="2"/>
        <v>5.0022499959999926</v>
      </c>
      <c r="AI76" s="3">
        <f t="shared" si="3"/>
        <v>0.20955545088969596</v>
      </c>
      <c r="AJ76" s="2">
        <f t="shared" si="4"/>
        <v>5.1191189510000044</v>
      </c>
      <c r="AK76" s="3">
        <f t="shared" si="5"/>
        <v>0.17729766162593608</v>
      </c>
      <c r="AL76" s="2">
        <f>AE76-B76</f>
        <v>10.121368946999997</v>
      </c>
      <c r="AM76" s="3">
        <f>(AE76/B76)-1</f>
        <v>0.42400680393934365</v>
      </c>
    </row>
    <row r="77" spans="1:39" x14ac:dyDescent="0.35">
      <c r="A77" t="s">
        <v>5</v>
      </c>
      <c r="B77" s="2">
        <f>SUM(B58,B47,B36,B27,B18,B7,B66)</f>
        <v>53.468420346000009</v>
      </c>
      <c r="C77" s="2">
        <f t="shared" ref="C77:AF77" si="9">SUM(C58,C47,C36,C27,C18,C7,C66)</f>
        <v>54.297183458000006</v>
      </c>
      <c r="D77" s="2">
        <f t="shared" si="9"/>
        <v>54.218861075999996</v>
      </c>
      <c r="E77" s="2">
        <f t="shared" si="9"/>
        <v>54.263376440999984</v>
      </c>
      <c r="F77" s="2">
        <f t="shared" si="9"/>
        <v>58.400211718999991</v>
      </c>
      <c r="G77" s="2">
        <f t="shared" si="9"/>
        <v>58.685204473000013</v>
      </c>
      <c r="H77" s="2">
        <f t="shared" si="9"/>
        <v>59.280305813000012</v>
      </c>
      <c r="I77" s="2">
        <f t="shared" si="9"/>
        <v>58.491809485000005</v>
      </c>
      <c r="J77" s="2">
        <f t="shared" si="9"/>
        <v>58.487167036999992</v>
      </c>
      <c r="K77" s="2">
        <f t="shared" si="9"/>
        <v>57.239394792999995</v>
      </c>
      <c r="L77" s="2">
        <f t="shared" si="9"/>
        <v>56.322819313999993</v>
      </c>
      <c r="M77" s="2">
        <f t="shared" si="9"/>
        <v>57.614405904999998</v>
      </c>
      <c r="N77" s="2">
        <f t="shared" si="9"/>
        <v>58.411096160000007</v>
      </c>
      <c r="O77" s="2">
        <f t="shared" si="9"/>
        <v>58.650437596000003</v>
      </c>
      <c r="P77" s="2">
        <f t="shared" si="9"/>
        <v>58.175936607999994</v>
      </c>
      <c r="Q77" s="2">
        <f t="shared" si="9"/>
        <v>56.851587384000013</v>
      </c>
      <c r="R77" s="2">
        <f t="shared" si="9"/>
        <v>56.23728801099999</v>
      </c>
      <c r="S77" s="2">
        <f t="shared" si="9"/>
        <v>55.265669966000004</v>
      </c>
      <c r="T77" s="2">
        <f t="shared" si="9"/>
        <v>53.979319427999982</v>
      </c>
      <c r="U77" s="2">
        <f t="shared" si="9"/>
        <v>54.786236611999982</v>
      </c>
      <c r="V77" s="2">
        <f t="shared" si="9"/>
        <v>53.681377704999989</v>
      </c>
      <c r="W77" s="2">
        <f t="shared" si="9"/>
        <v>53.374183038000005</v>
      </c>
      <c r="X77" s="2">
        <f t="shared" si="9"/>
        <v>54.728558875999987</v>
      </c>
      <c r="Y77" s="2">
        <f t="shared" si="9"/>
        <v>54.831378784000002</v>
      </c>
      <c r="Z77" s="2">
        <f t="shared" si="9"/>
        <v>53.817981776999993</v>
      </c>
      <c r="AA77" s="2">
        <f t="shared" si="9"/>
        <v>53.064878786000001</v>
      </c>
      <c r="AB77" s="2">
        <f t="shared" si="9"/>
        <v>52.582388434999991</v>
      </c>
      <c r="AC77" s="2">
        <f t="shared" si="9"/>
        <v>52.446820819000003</v>
      </c>
      <c r="AD77" s="2">
        <f t="shared" si="9"/>
        <v>53.122330888999997</v>
      </c>
      <c r="AE77" s="2">
        <f t="shared" si="9"/>
        <v>53.310473325000004</v>
      </c>
      <c r="AF77" s="2">
        <f t="shared" si="9"/>
        <v>50.769434770999993</v>
      </c>
      <c r="AG77" t="s">
        <v>5</v>
      </c>
      <c r="AH77" s="2">
        <f t="shared" si="2"/>
        <v>3.3831670380000034</v>
      </c>
      <c r="AI77" s="3">
        <f t="shared" si="3"/>
        <v>6.3274116125128899E-2</v>
      </c>
      <c r="AJ77" s="2">
        <f t="shared" si="4"/>
        <v>-3.5411140590000088</v>
      </c>
      <c r="AK77" s="3">
        <f t="shared" si="5"/>
        <v>-6.2286986554690338E-2</v>
      </c>
      <c r="AL77" s="2">
        <f>AE77-B77</f>
        <v>-0.15794702100000535</v>
      </c>
      <c r="AM77" s="3">
        <f>(AE77/B77)-1</f>
        <v>-2.9540244499073331E-3</v>
      </c>
    </row>
    <row r="78" spans="1:39" x14ac:dyDescent="0.35">
      <c r="A78" t="s">
        <v>7</v>
      </c>
      <c r="B78" s="2">
        <f>SUM(B59,B49,B39,B29,B19,B9,B68)</f>
        <v>908.54771523199997</v>
      </c>
      <c r="C78" s="2">
        <f t="shared" ref="C78:AF78" si="10">SUM(C59,C49,C39,C29,C19,C9,C68)</f>
        <v>897.20904757100004</v>
      </c>
      <c r="D78" s="2">
        <f t="shared" si="10"/>
        <v>925.33019103199899</v>
      </c>
      <c r="E78" s="2">
        <f t="shared" si="10"/>
        <v>969.34505285699993</v>
      </c>
      <c r="F78" s="2">
        <f t="shared" si="10"/>
        <v>977.0459202720001</v>
      </c>
      <c r="G78" s="2">
        <f t="shared" si="10"/>
        <v>1016.6002247880001</v>
      </c>
      <c r="H78" s="2">
        <f t="shared" si="10"/>
        <v>1053.383615035</v>
      </c>
      <c r="I78" s="2">
        <f t="shared" si="10"/>
        <v>1064.3564067749999</v>
      </c>
      <c r="J78" s="2">
        <f t="shared" si="10"/>
        <v>1087.5040716350002</v>
      </c>
      <c r="K78" s="2">
        <f t="shared" si="10"/>
        <v>1100.6573900600001</v>
      </c>
      <c r="L78" s="2">
        <f t="shared" si="10"/>
        <v>1141.4148427579989</v>
      </c>
      <c r="M78" s="2">
        <f t="shared" si="10"/>
        <v>1121.5626719399991</v>
      </c>
      <c r="N78" s="2">
        <f t="shared" si="10"/>
        <v>1132.0518625649991</v>
      </c>
      <c r="O78" s="2">
        <f t="shared" si="10"/>
        <v>1147.390856603</v>
      </c>
      <c r="P78" s="2">
        <f t="shared" si="10"/>
        <v>1169.942732899</v>
      </c>
      <c r="Q78" s="2">
        <f t="shared" si="10"/>
        <v>1188.859880479999</v>
      </c>
      <c r="R78" s="2">
        <f t="shared" si="10"/>
        <v>1186.6044147340001</v>
      </c>
      <c r="S78" s="2">
        <f t="shared" si="10"/>
        <v>1198.9699080659998</v>
      </c>
      <c r="T78" s="2">
        <f t="shared" si="10"/>
        <v>1139.208730175</v>
      </c>
      <c r="U78" s="2">
        <f t="shared" si="10"/>
        <v>1049.340702129</v>
      </c>
      <c r="V78" s="2">
        <f t="shared" si="10"/>
        <v>1107.064229355</v>
      </c>
      <c r="W78" s="2">
        <f t="shared" si="10"/>
        <v>1047.6492411449999</v>
      </c>
      <c r="X78" s="2">
        <f t="shared" si="10"/>
        <v>999.16744199899892</v>
      </c>
      <c r="Y78" s="2">
        <f t="shared" si="10"/>
        <v>991.38685189299997</v>
      </c>
      <c r="Z78" s="2">
        <f t="shared" si="10"/>
        <v>1024.25509958</v>
      </c>
      <c r="AA78" s="2">
        <f t="shared" si="10"/>
        <v>1012.7490321599989</v>
      </c>
      <c r="AB78" s="2">
        <f t="shared" si="10"/>
        <v>1013.484135851</v>
      </c>
      <c r="AC78" s="2">
        <f t="shared" si="10"/>
        <v>992.65232185899902</v>
      </c>
      <c r="AD78" s="2">
        <f t="shared" si="10"/>
        <v>1010.5940684740001</v>
      </c>
      <c r="AE78" s="2">
        <f t="shared" si="10"/>
        <v>980.53681636299996</v>
      </c>
      <c r="AF78" s="2">
        <f t="shared" si="10"/>
        <v>906.67678433799995</v>
      </c>
      <c r="AG78" t="s">
        <v>7</v>
      </c>
      <c r="AH78" s="2">
        <f t="shared" si="2"/>
        <v>280.31216524799902</v>
      </c>
      <c r="AI78" s="3">
        <f t="shared" si="3"/>
        <v>0.30852773117856613</v>
      </c>
      <c r="AJ78" s="2">
        <f t="shared" si="4"/>
        <v>-208.32306411699903</v>
      </c>
      <c r="AK78" s="3">
        <f t="shared" si="5"/>
        <v>-0.17522928272496596</v>
      </c>
      <c r="AL78" s="2">
        <f>AE78-B78</f>
        <v>71.989101130999984</v>
      </c>
      <c r="AM78" s="3">
        <f>(AE78/B78)-1</f>
        <v>7.9235355418418862E-2</v>
      </c>
    </row>
    <row r="79" spans="1:39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H79" s="2"/>
      <c r="AI79" s="3"/>
      <c r="AJ79" s="2"/>
      <c r="AK79" s="3"/>
    </row>
    <row r="80" spans="1:39" x14ac:dyDescent="0.35">
      <c r="A80" t="s">
        <v>51</v>
      </c>
      <c r="B80" s="3"/>
      <c r="C80" s="3">
        <f>(C78/B78)-1</f>
        <v>-1.2479991387248757E-2</v>
      </c>
      <c r="D80" s="3">
        <f t="shared" ref="D80:AF80" si="11">(D78/C78)-1</f>
        <v>3.1342911150005648E-2</v>
      </c>
      <c r="E80" s="3">
        <f t="shared" si="11"/>
        <v>4.7566654856373125E-2</v>
      </c>
      <c r="F80" s="3">
        <f t="shared" si="11"/>
        <v>7.9444026585817618E-3</v>
      </c>
      <c r="G80" s="3">
        <f t="shared" si="11"/>
        <v>4.0483567553292188E-2</v>
      </c>
      <c r="H80" s="3">
        <f t="shared" si="11"/>
        <v>3.6182748488640781E-2</v>
      </c>
      <c r="I80" s="3">
        <f t="shared" si="11"/>
        <v>1.0416710098186899E-2</v>
      </c>
      <c r="J80" s="3">
        <f t="shared" si="11"/>
        <v>2.1748039202523994E-2</v>
      </c>
      <c r="K80" s="3">
        <f t="shared" si="11"/>
        <v>1.2094960164355628E-2</v>
      </c>
      <c r="L80" s="3">
        <f t="shared" si="11"/>
        <v>3.7030099526045079E-2</v>
      </c>
      <c r="M80" s="3">
        <f t="shared" si="11"/>
        <v>-1.7392599144786969E-2</v>
      </c>
      <c r="N80" s="3">
        <f t="shared" si="11"/>
        <v>9.3523000429895919E-3</v>
      </c>
      <c r="O80" s="3">
        <f t="shared" si="11"/>
        <v>1.3549727309529747E-2</v>
      </c>
      <c r="P80" s="3">
        <f t="shared" si="11"/>
        <v>1.9654920697875999E-2</v>
      </c>
      <c r="Q80" s="3">
        <f t="shared" si="11"/>
        <v>1.6169293632111614E-2</v>
      </c>
      <c r="R80" s="3">
        <f t="shared" si="11"/>
        <v>-1.8971670110428107E-3</v>
      </c>
      <c r="S80" s="3">
        <f t="shared" si="11"/>
        <v>1.0420906224903659E-2</v>
      </c>
      <c r="T80" s="3">
        <f t="shared" si="11"/>
        <v>-4.9843767961948005E-2</v>
      </c>
      <c r="U80" s="3">
        <f t="shared" si="11"/>
        <v>-7.8886358281502034E-2</v>
      </c>
      <c r="V80" s="3">
        <f t="shared" si="11"/>
        <v>5.5009328341962815E-2</v>
      </c>
      <c r="W80" s="3">
        <f t="shared" si="11"/>
        <v>-5.3668962138372578E-2</v>
      </c>
      <c r="X80" s="3">
        <f t="shared" si="11"/>
        <v>-4.6276747256566608E-2</v>
      </c>
      <c r="Y80" s="3">
        <f t="shared" si="11"/>
        <v>-7.7870732961761169E-3</v>
      </c>
      <c r="Z80" s="3">
        <f t="shared" si="11"/>
        <v>3.3153806331241764E-2</v>
      </c>
      <c r="AA80" s="3">
        <f t="shared" si="11"/>
        <v>-1.1233595443868594E-2</v>
      </c>
      <c r="AB80" s="3">
        <f t="shared" si="11"/>
        <v>7.2584980844991875E-4</v>
      </c>
      <c r="AC80" s="3">
        <f t="shared" si="11"/>
        <v>-2.0554652268443219E-2</v>
      </c>
      <c r="AD80" s="3">
        <f t="shared" si="11"/>
        <v>1.8074552610122918E-2</v>
      </c>
      <c r="AE80" s="3">
        <f t="shared" si="11"/>
        <v>-2.974216161429355E-2</v>
      </c>
      <c r="AF80" s="3">
        <f t="shared" si="11"/>
        <v>-7.5326118094128369E-2</v>
      </c>
      <c r="AH80" s="2"/>
      <c r="AI80" s="3"/>
      <c r="AJ80" s="2"/>
      <c r="AK80" s="3"/>
    </row>
    <row r="81" spans="1:37" x14ac:dyDescent="0.35">
      <c r="T81" s="11">
        <f>AVERAGE(T80:AE80)</f>
        <v>-1.5919148430782775E-2</v>
      </c>
      <c r="AH81" s="2"/>
      <c r="AI81" s="3"/>
      <c r="AJ81" s="2"/>
      <c r="AK81" s="3"/>
    </row>
    <row r="82" spans="1:37" x14ac:dyDescent="0.35">
      <c r="AH82" s="2"/>
      <c r="AI82" s="3"/>
      <c r="AJ82" s="2"/>
      <c r="AK82" s="3"/>
    </row>
    <row r="83" spans="1:37" x14ac:dyDescent="0.35">
      <c r="AH83" s="2"/>
      <c r="AI83" s="3"/>
      <c r="AJ83" s="2"/>
      <c r="AK83" s="3"/>
    </row>
    <row r="84" spans="1:37" x14ac:dyDescent="0.35">
      <c r="A84" t="s">
        <v>57</v>
      </c>
      <c r="AH84" s="2"/>
      <c r="AI84" s="3"/>
      <c r="AJ84" s="2"/>
      <c r="AK84" s="3"/>
    </row>
    <row r="85" spans="1:37" x14ac:dyDescent="0.35">
      <c r="AH85" s="2"/>
      <c r="AI85" s="3"/>
      <c r="AJ85" s="2"/>
      <c r="AK85" s="3"/>
    </row>
    <row r="86" spans="1:37" x14ac:dyDescent="0.35">
      <c r="A86" t="s">
        <v>8</v>
      </c>
      <c r="B86" t="s">
        <v>9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17</v>
      </c>
      <c r="K86" t="s">
        <v>18</v>
      </c>
      <c r="L86" t="s">
        <v>19</v>
      </c>
      <c r="M86" t="s">
        <v>20</v>
      </c>
      <c r="N86" t="s">
        <v>21</v>
      </c>
      <c r="O86" t="s">
        <v>22</v>
      </c>
      <c r="P86" t="s">
        <v>23</v>
      </c>
      <c r="Q86" t="s">
        <v>24</v>
      </c>
      <c r="R86" t="s">
        <v>25</v>
      </c>
      <c r="S86" t="s">
        <v>26</v>
      </c>
      <c r="T86" t="s">
        <v>27</v>
      </c>
      <c r="U86" t="s">
        <v>28</v>
      </c>
      <c r="V86" t="s">
        <v>29</v>
      </c>
      <c r="W86" t="s">
        <v>30</v>
      </c>
      <c r="X86" t="s">
        <v>31</v>
      </c>
      <c r="Y86" t="s">
        <v>32</v>
      </c>
      <c r="Z86" t="s">
        <v>33</v>
      </c>
      <c r="AA86" t="s">
        <v>34</v>
      </c>
      <c r="AB86" t="s">
        <v>35</v>
      </c>
      <c r="AC86" t="s">
        <v>36</v>
      </c>
      <c r="AD86" t="s">
        <v>37</v>
      </c>
      <c r="AE86" t="s">
        <v>38</v>
      </c>
      <c r="AF86" t="s">
        <v>39</v>
      </c>
      <c r="AH86" s="2"/>
      <c r="AI86" s="3"/>
      <c r="AJ86" s="2"/>
      <c r="AK86" s="3"/>
    </row>
    <row r="87" spans="1:37" x14ac:dyDescent="0.35">
      <c r="A87" s="1" t="s">
        <v>58</v>
      </c>
      <c r="B87">
        <v>1990</v>
      </c>
      <c r="C87">
        <v>1991</v>
      </c>
      <c r="D87">
        <v>1992</v>
      </c>
      <c r="E87">
        <v>1993</v>
      </c>
      <c r="F87">
        <v>1994</v>
      </c>
      <c r="G87">
        <v>1995</v>
      </c>
      <c r="H87">
        <v>1996</v>
      </c>
      <c r="I87">
        <v>1997</v>
      </c>
      <c r="J87">
        <v>1998</v>
      </c>
      <c r="K87">
        <v>1999</v>
      </c>
      <c r="L87">
        <v>2000</v>
      </c>
      <c r="M87">
        <v>2001</v>
      </c>
      <c r="N87">
        <v>2002</v>
      </c>
      <c r="O87">
        <v>2003</v>
      </c>
      <c r="P87">
        <v>2004</v>
      </c>
      <c r="Q87">
        <v>2005</v>
      </c>
      <c r="R87">
        <v>2006</v>
      </c>
      <c r="S87">
        <v>2007</v>
      </c>
      <c r="T87">
        <v>2008</v>
      </c>
      <c r="U87">
        <v>2009</v>
      </c>
      <c r="V87">
        <v>2010</v>
      </c>
      <c r="W87">
        <v>2011</v>
      </c>
      <c r="X87">
        <v>2012</v>
      </c>
      <c r="Y87">
        <v>2013</v>
      </c>
      <c r="Z87">
        <v>2014</v>
      </c>
      <c r="AA87">
        <v>2015</v>
      </c>
      <c r="AB87">
        <v>2016</v>
      </c>
      <c r="AC87">
        <v>2017</v>
      </c>
      <c r="AD87">
        <v>2018</v>
      </c>
      <c r="AE87">
        <v>2019</v>
      </c>
      <c r="AF87">
        <v>2020</v>
      </c>
      <c r="AH87" t="s">
        <v>53</v>
      </c>
      <c r="AI87" t="s">
        <v>53</v>
      </c>
      <c r="AJ87" t="s">
        <v>52</v>
      </c>
      <c r="AK87" t="s">
        <v>52</v>
      </c>
    </row>
    <row r="88" spans="1:37" x14ac:dyDescent="0.35">
      <c r="A88" s="1" t="s">
        <v>2</v>
      </c>
      <c r="B88" s="10">
        <v>1526.43428922</v>
      </c>
      <c r="C88" s="10">
        <v>1480.3039060999999</v>
      </c>
      <c r="D88" s="10">
        <v>1539.8817156500002</v>
      </c>
      <c r="E88" s="10">
        <v>1576.8876925700001</v>
      </c>
      <c r="F88" s="10">
        <v>1631.8428603699997</v>
      </c>
      <c r="G88" s="10">
        <v>1667.0197805799999</v>
      </c>
      <c r="H88" s="10">
        <v>1723.2491660799999</v>
      </c>
      <c r="I88" s="10">
        <v>1749.8493305000002</v>
      </c>
      <c r="J88" s="10">
        <v>1792.2959787999998</v>
      </c>
      <c r="K88" s="10">
        <v>1863.2920877899999</v>
      </c>
      <c r="L88" s="10">
        <v>1913.5507800000003</v>
      </c>
      <c r="M88" s="10">
        <v>1885.43488639</v>
      </c>
      <c r="N88" s="10">
        <v>1925.9808566200002</v>
      </c>
      <c r="O88" s="10">
        <v>1933.3267485000001</v>
      </c>
      <c r="P88" s="10">
        <v>1965.8520744499999</v>
      </c>
      <c r="Q88" s="10">
        <v>1975.4951284900001</v>
      </c>
      <c r="R88" s="10">
        <v>1975.8653657210002</v>
      </c>
      <c r="S88" s="10">
        <v>1974.4266771699999</v>
      </c>
      <c r="T88" s="10">
        <v>1870.9060504629999</v>
      </c>
      <c r="U88" s="10">
        <v>1796.29504802</v>
      </c>
      <c r="V88" s="10">
        <v>1802.27635119</v>
      </c>
      <c r="W88" s="10">
        <v>1768.595360133</v>
      </c>
      <c r="X88" s="10">
        <v>1748.9122314259998</v>
      </c>
      <c r="Y88" s="10">
        <v>1751.5155306439999</v>
      </c>
      <c r="Z88" s="10">
        <v>1785.4070748499998</v>
      </c>
      <c r="AA88" s="10">
        <v>1793.3993682599998</v>
      </c>
      <c r="AB88" s="10">
        <v>1828.0455637800001</v>
      </c>
      <c r="AC88" s="10">
        <v>1845.1626095680001</v>
      </c>
      <c r="AD88" s="10">
        <v>1874.726294862</v>
      </c>
      <c r="AE88" s="10">
        <v>1874.291137594</v>
      </c>
      <c r="AF88" s="10">
        <v>1627.6185545220001</v>
      </c>
      <c r="AG88" s="1" t="s">
        <v>2</v>
      </c>
      <c r="AH88" s="2">
        <f t="shared" ref="AH88:AH95" si="12">AE88-B88</f>
        <v>347.85684837400004</v>
      </c>
      <c r="AI88" s="3">
        <f t="shared" ref="AI88:AI95" si="13">(AE88/B88)-1</f>
        <v>0.22788851824846845</v>
      </c>
      <c r="AJ88" s="2">
        <f t="shared" ref="AJ88:AJ95" si="14">AE88-Q88</f>
        <v>-101.20399089600005</v>
      </c>
      <c r="AK88" s="3">
        <f t="shared" ref="AK88:AK95" si="15">(AE88/Q88)-1</f>
        <v>-5.1229683858221797E-2</v>
      </c>
    </row>
    <row r="89" spans="1:37" x14ac:dyDescent="0.35">
      <c r="A89" s="1" t="s">
        <v>1</v>
      </c>
      <c r="B89" s="10">
        <v>1880.548218031</v>
      </c>
      <c r="C89" s="10">
        <v>1874.832993905</v>
      </c>
      <c r="D89" s="10">
        <v>1890.1036367310001</v>
      </c>
      <c r="E89" s="10">
        <v>1965.5744874940001</v>
      </c>
      <c r="F89" s="10">
        <v>1990.3002022790001</v>
      </c>
      <c r="G89" s="10">
        <v>2006.8774796150003</v>
      </c>
      <c r="H89" s="10">
        <v>2079.4342268590003</v>
      </c>
      <c r="I89" s="10">
        <v>2144.903576613</v>
      </c>
      <c r="J89" s="10">
        <v>2231.4462848340004</v>
      </c>
      <c r="K89" s="10">
        <v>2244.8370935600001</v>
      </c>
      <c r="L89" s="10">
        <v>2351.1256848040007</v>
      </c>
      <c r="M89" s="10">
        <v>2311.3870239810003</v>
      </c>
      <c r="N89" s="10">
        <v>2326.7594487409997</v>
      </c>
      <c r="O89" s="10">
        <v>2357.9522834089998</v>
      </c>
      <c r="P89" s="10">
        <v>2390.7686137749997</v>
      </c>
      <c r="Q89" s="10">
        <v>2456.7370901729996</v>
      </c>
      <c r="R89" s="10">
        <v>2401.2313835510004</v>
      </c>
      <c r="S89" s="10">
        <v>2467.2262387140004</v>
      </c>
      <c r="T89" s="10">
        <v>2414.1149456620005</v>
      </c>
      <c r="U89" s="10">
        <v>2198.2733218650001</v>
      </c>
      <c r="V89" s="10">
        <v>2313.9569925870001</v>
      </c>
      <c r="W89" s="10">
        <v>2211.767282755</v>
      </c>
      <c r="X89" s="10">
        <v>2073.7856198909999</v>
      </c>
      <c r="Y89" s="10">
        <v>2092.3431835289998</v>
      </c>
      <c r="Z89" s="10">
        <v>2092.5328002630004</v>
      </c>
      <c r="AA89" s="10">
        <v>1952.7257527639999</v>
      </c>
      <c r="AB89" s="10">
        <v>1860.4979921309998</v>
      </c>
      <c r="AC89" s="10">
        <v>1780.5520298419997</v>
      </c>
      <c r="AD89" s="10">
        <v>1799.8266478199998</v>
      </c>
      <c r="AE89" s="10">
        <v>1650.9614980219997</v>
      </c>
      <c r="AF89" s="10">
        <v>1482.1828648199998</v>
      </c>
      <c r="AG89" s="1" t="s">
        <v>1</v>
      </c>
      <c r="AH89" s="2">
        <f t="shared" si="12"/>
        <v>-229.58672000900037</v>
      </c>
      <c r="AI89" s="3">
        <f t="shared" si="13"/>
        <v>-0.1220849951134918</v>
      </c>
      <c r="AJ89" s="2">
        <f t="shared" si="14"/>
        <v>-805.77559215099996</v>
      </c>
      <c r="AK89" s="3">
        <f t="shared" si="15"/>
        <v>-0.32798608991337308</v>
      </c>
    </row>
    <row r="90" spans="1:37" x14ac:dyDescent="0.35">
      <c r="A90" s="1" t="s">
        <v>3</v>
      </c>
      <c r="B90" s="10">
        <v>1652.3613478999996</v>
      </c>
      <c r="C90" s="10">
        <v>1625.4612586049996</v>
      </c>
      <c r="D90" s="10">
        <v>1662.3439916270002</v>
      </c>
      <c r="E90" s="10">
        <v>1631.9066325749993</v>
      </c>
      <c r="F90" s="10">
        <v>1657.4775360879999</v>
      </c>
      <c r="G90" s="10">
        <v>1675.1339837149994</v>
      </c>
      <c r="H90" s="10">
        <v>1705.045256071</v>
      </c>
      <c r="I90" s="10">
        <v>1705.1727703809997</v>
      </c>
      <c r="J90" s="10">
        <v>1677.7550985020005</v>
      </c>
      <c r="K90" s="10">
        <v>1627.0521566770001</v>
      </c>
      <c r="L90" s="10">
        <v>1616.9912633940003</v>
      </c>
      <c r="M90" s="10">
        <v>1569.9098465170002</v>
      </c>
      <c r="N90" s="10">
        <v>1550.9615002040002</v>
      </c>
      <c r="O90" s="10">
        <v>1529.0611534049999</v>
      </c>
      <c r="P90" s="10">
        <v>1577.9811133639994</v>
      </c>
      <c r="Q90" s="10">
        <v>1536.1764196300001</v>
      </c>
      <c r="R90" s="10">
        <v>1570.6404017170003</v>
      </c>
      <c r="S90" s="10">
        <v>1560.3865690650002</v>
      </c>
      <c r="T90" s="10">
        <v>1501.5536457460005</v>
      </c>
      <c r="U90" s="10">
        <v>1345.92653531</v>
      </c>
      <c r="V90" s="10">
        <v>1438.7787595470004</v>
      </c>
      <c r="W90" s="10">
        <v>1443.335476128</v>
      </c>
      <c r="X90" s="10">
        <v>1440.0409681809999</v>
      </c>
      <c r="Y90" s="10">
        <v>1489.5364331930002</v>
      </c>
      <c r="Z90" s="10">
        <v>1474.5466609880002</v>
      </c>
      <c r="AA90" s="10">
        <v>1464.0178706600002</v>
      </c>
      <c r="AB90" s="10">
        <v>1424.3552031929996</v>
      </c>
      <c r="AC90" s="10">
        <v>1446.6871910199995</v>
      </c>
      <c r="AD90" s="10">
        <v>1507.6474603770002</v>
      </c>
      <c r="AE90" s="10">
        <v>1521.6659413040002</v>
      </c>
      <c r="AF90" s="10">
        <v>1426.1945364280002</v>
      </c>
      <c r="AG90" s="1" t="s">
        <v>3</v>
      </c>
      <c r="AH90" s="2">
        <f t="shared" si="12"/>
        <v>-130.69540659599943</v>
      </c>
      <c r="AI90" s="3">
        <f t="shared" si="13"/>
        <v>-7.9096141266013831E-2</v>
      </c>
      <c r="AJ90" s="2">
        <f t="shared" si="14"/>
        <v>-14.510478325999884</v>
      </c>
      <c r="AK90" s="3">
        <f t="shared" si="15"/>
        <v>-9.4458410769610035E-3</v>
      </c>
    </row>
    <row r="91" spans="1:37" x14ac:dyDescent="0.35">
      <c r="A91" s="1" t="s">
        <v>5</v>
      </c>
      <c r="B91" s="10">
        <v>596.77820366900005</v>
      </c>
      <c r="C91" s="10">
        <v>587.49337913699992</v>
      </c>
      <c r="D91" s="10">
        <v>588.30107098200006</v>
      </c>
      <c r="E91" s="10">
        <v>616.36771971000019</v>
      </c>
      <c r="F91" s="10">
        <v>603.47304384300003</v>
      </c>
      <c r="G91" s="10">
        <v>615.66946742700009</v>
      </c>
      <c r="H91" s="10">
        <v>622.90795289300002</v>
      </c>
      <c r="I91" s="10">
        <v>611.32852074000004</v>
      </c>
      <c r="J91" s="10">
        <v>618.24699395100004</v>
      </c>
      <c r="K91" s="10">
        <v>609.28974387199992</v>
      </c>
      <c r="L91" s="10">
        <v>594.8543001999999</v>
      </c>
      <c r="M91" s="10">
        <v>615.52655718400001</v>
      </c>
      <c r="N91" s="10">
        <v>618.67424824499994</v>
      </c>
      <c r="O91" s="10">
        <v>618.962289822</v>
      </c>
      <c r="P91" s="10">
        <v>631.72262898100007</v>
      </c>
      <c r="Q91" s="10">
        <v>626.25321377599994</v>
      </c>
      <c r="R91" s="10">
        <v>625.78650131999996</v>
      </c>
      <c r="S91" s="10">
        <v>642.72074816600013</v>
      </c>
      <c r="T91" s="10">
        <v>631.03105413600008</v>
      </c>
      <c r="U91" s="10">
        <v>632.86047009800006</v>
      </c>
      <c r="V91" s="10">
        <v>641.02925946599998</v>
      </c>
      <c r="W91" s="10">
        <v>622.71722105599997</v>
      </c>
      <c r="X91" s="10">
        <v>606.45257838200007</v>
      </c>
      <c r="Y91" s="10">
        <v>645.15727548799987</v>
      </c>
      <c r="Z91" s="10">
        <v>654.11433992599996</v>
      </c>
      <c r="AA91" s="10">
        <v>656.10103859799995</v>
      </c>
      <c r="AB91" s="10">
        <v>643.42027070500023</v>
      </c>
      <c r="AC91" s="10">
        <v>644.39572773500026</v>
      </c>
      <c r="AD91" s="10">
        <v>657.91498231099979</v>
      </c>
      <c r="AE91" s="10">
        <v>663.89566882400004</v>
      </c>
      <c r="AF91" s="10">
        <v>635.10596058399994</v>
      </c>
      <c r="AG91" s="1" t="s">
        <v>5</v>
      </c>
      <c r="AH91" s="2">
        <f t="shared" si="12"/>
        <v>67.117465154999991</v>
      </c>
      <c r="AI91" s="3">
        <f t="shared" si="13"/>
        <v>0.1124663480374466</v>
      </c>
      <c r="AJ91" s="2">
        <f t="shared" si="14"/>
        <v>37.642455048000102</v>
      </c>
      <c r="AK91" s="3">
        <f t="shared" si="15"/>
        <v>6.0107404193640024E-2</v>
      </c>
    </row>
    <row r="92" spans="1:37" x14ac:dyDescent="0.35">
      <c r="A92" s="1" t="s">
        <v>4</v>
      </c>
      <c r="B92" s="10">
        <v>427.10979454099993</v>
      </c>
      <c r="C92" s="10">
        <v>434.321071921</v>
      </c>
      <c r="D92" s="10">
        <v>429.93906985399997</v>
      </c>
      <c r="E92" s="10">
        <v>423.366757597</v>
      </c>
      <c r="F92" s="10">
        <v>426.58316021599995</v>
      </c>
      <c r="G92" s="10">
        <v>425.69636369999995</v>
      </c>
      <c r="H92" s="10">
        <v>433.30722822500002</v>
      </c>
      <c r="I92" s="10">
        <v>425.79587742400003</v>
      </c>
      <c r="J92" s="10">
        <v>400.54100558900001</v>
      </c>
      <c r="K92" s="10">
        <v>396.92650227700005</v>
      </c>
      <c r="L92" s="10">
        <v>411.195289387</v>
      </c>
      <c r="M92" s="10">
        <v>400.20907831800008</v>
      </c>
      <c r="N92" s="10">
        <v>401.73069096700004</v>
      </c>
      <c r="O92" s="10">
        <v>417.96511742600006</v>
      </c>
      <c r="P92" s="10">
        <v>415.77782772500007</v>
      </c>
      <c r="Q92" s="10">
        <v>405.442432139</v>
      </c>
      <c r="R92" s="10">
        <v>391.90176228800004</v>
      </c>
      <c r="S92" s="10">
        <v>405.85600396000001</v>
      </c>
      <c r="T92" s="10">
        <v>413.16651185200004</v>
      </c>
      <c r="U92" s="10">
        <v>416.90378511</v>
      </c>
      <c r="V92" s="10">
        <v>419.29031623599997</v>
      </c>
      <c r="W92" s="10">
        <v>415.067661241</v>
      </c>
      <c r="X92" s="10">
        <v>396.025010146</v>
      </c>
      <c r="Y92" s="10">
        <v>419.34195977299999</v>
      </c>
      <c r="Z92" s="10">
        <v>429.60052584100004</v>
      </c>
      <c r="AA92" s="10">
        <v>442.08471983399994</v>
      </c>
      <c r="AB92" s="10">
        <v>426.90664229499998</v>
      </c>
      <c r="AC92" s="10">
        <v>428.48604995799997</v>
      </c>
      <c r="AD92" s="10">
        <v>444.23349904999998</v>
      </c>
      <c r="AE92" s="10">
        <v>452.13978837300004</v>
      </c>
      <c r="AF92" s="10">
        <v>425.31251429899999</v>
      </c>
      <c r="AG92" s="1" t="s">
        <v>4</v>
      </c>
      <c r="AH92" s="2">
        <f t="shared" si="12"/>
        <v>25.029993832000116</v>
      </c>
      <c r="AI92" s="3">
        <f t="shared" si="13"/>
        <v>5.8603183893029209E-2</v>
      </c>
      <c r="AJ92" s="2">
        <f t="shared" si="14"/>
        <v>46.69735623400004</v>
      </c>
      <c r="AK92" s="3">
        <f t="shared" si="15"/>
        <v>0.11517629269249885</v>
      </c>
    </row>
    <row r="93" spans="1:37" x14ac:dyDescent="0.35">
      <c r="A93" s="1" t="s">
        <v>6</v>
      </c>
      <c r="B93" s="10">
        <v>345.07078922800002</v>
      </c>
      <c r="C93" s="10">
        <v>354.68974971699998</v>
      </c>
      <c r="D93" s="10">
        <v>361.22202480500005</v>
      </c>
      <c r="E93" s="10">
        <v>372.61249873500003</v>
      </c>
      <c r="F93" s="10">
        <v>363.26014662599999</v>
      </c>
      <c r="G93" s="10">
        <v>367.52352110600003</v>
      </c>
      <c r="H93" s="10">
        <v>399.45480271299999</v>
      </c>
      <c r="I93" s="10">
        <v>380.828658835</v>
      </c>
      <c r="J93" s="10">
        <v>346.87325360400001</v>
      </c>
      <c r="K93" s="10">
        <v>366.684458388</v>
      </c>
      <c r="L93" s="10">
        <v>387.99253858099996</v>
      </c>
      <c r="M93" s="10">
        <v>378.07688384099998</v>
      </c>
      <c r="N93" s="10">
        <v>375.28666894200001</v>
      </c>
      <c r="O93" s="10">
        <v>393.72894336900004</v>
      </c>
      <c r="P93" s="10">
        <v>381.85243492399997</v>
      </c>
      <c r="Q93" s="10">
        <v>371.01552867799995</v>
      </c>
      <c r="R93" s="10">
        <v>334.30939996500001</v>
      </c>
      <c r="S93" s="10">
        <v>355.25485517300001</v>
      </c>
      <c r="T93" s="10">
        <v>363.90698164100002</v>
      </c>
      <c r="U93" s="10">
        <v>354.54514745500001</v>
      </c>
      <c r="V93" s="10">
        <v>355.53918417099999</v>
      </c>
      <c r="W93" s="10">
        <v>349.093809292</v>
      </c>
      <c r="X93" s="10">
        <v>306.94312392199993</v>
      </c>
      <c r="Y93" s="10">
        <v>357.73108580600001</v>
      </c>
      <c r="Z93" s="10">
        <v>378.27699229299998</v>
      </c>
      <c r="AA93" s="10">
        <v>351.46952201800002</v>
      </c>
      <c r="AB93" s="10">
        <v>327.81263463900001</v>
      </c>
      <c r="AC93" s="10">
        <v>329.880969945</v>
      </c>
      <c r="AD93" s="10">
        <v>377.368857848</v>
      </c>
      <c r="AE93" s="10">
        <v>384.178158381</v>
      </c>
      <c r="AF93" s="10">
        <v>361.95225684300004</v>
      </c>
      <c r="AG93" s="1" t="s">
        <v>6</v>
      </c>
      <c r="AH93" s="2">
        <f t="shared" si="12"/>
        <v>39.107369152999979</v>
      </c>
      <c r="AI93" s="3">
        <f t="shared" si="13"/>
        <v>0.1133314391533744</v>
      </c>
      <c r="AJ93" s="2">
        <f t="shared" si="14"/>
        <v>13.16262970300005</v>
      </c>
      <c r="AK93" s="3">
        <f t="shared" si="15"/>
        <v>3.5477301313777909E-2</v>
      </c>
    </row>
    <row r="94" spans="1:37" x14ac:dyDescent="0.35">
      <c r="A94" s="1" t="s">
        <v>59</v>
      </c>
      <c r="B94" s="10">
        <v>25.147580226999999</v>
      </c>
      <c r="C94" s="10">
        <v>25.83656216</v>
      </c>
      <c r="D94" s="10">
        <v>25.498568981000002</v>
      </c>
      <c r="E94" s="10">
        <v>26.679961059</v>
      </c>
      <c r="F94" s="10">
        <v>27.841226750999997</v>
      </c>
      <c r="G94" s="10">
        <v>27.443018423000002</v>
      </c>
      <c r="H94" s="10">
        <v>27.526948063999999</v>
      </c>
      <c r="I94" s="10">
        <v>28.334353760000003</v>
      </c>
      <c r="J94" s="10">
        <v>27.674773758999997</v>
      </c>
      <c r="K94" s="10">
        <v>30.058671293</v>
      </c>
      <c r="L94" s="10">
        <v>51.883352825000003</v>
      </c>
      <c r="M94" s="10">
        <v>58.618697950999994</v>
      </c>
      <c r="N94" s="10">
        <v>59.763734925999998</v>
      </c>
      <c r="O94" s="10">
        <v>62.831546145999994</v>
      </c>
      <c r="P94" s="10">
        <v>64.492951366</v>
      </c>
      <c r="Q94" s="10">
        <v>63.708126393000008</v>
      </c>
      <c r="R94" s="10">
        <v>61.066452357000003</v>
      </c>
      <c r="S94" s="10">
        <v>57.915315335999999</v>
      </c>
      <c r="T94" s="10">
        <v>45.964358838999999</v>
      </c>
      <c r="U94" s="10">
        <v>42.460418301000004</v>
      </c>
      <c r="V94" s="10">
        <v>36.571397666999999</v>
      </c>
      <c r="W94" s="10">
        <v>34.510308599000005</v>
      </c>
      <c r="X94" s="10">
        <v>34.364232051000002</v>
      </c>
      <c r="Y94" s="10">
        <v>28.868748460999999</v>
      </c>
      <c r="Z94" s="10">
        <v>28.877428378000001</v>
      </c>
      <c r="AA94" s="10">
        <v>29.207854681000001</v>
      </c>
      <c r="AB94" s="10">
        <v>26.832724546999998</v>
      </c>
      <c r="AC94" s="10">
        <v>25.810807539999999</v>
      </c>
      <c r="AD94" s="10">
        <v>25.794830448999999</v>
      </c>
      <c r="AE94" s="10">
        <v>24.593554421999997</v>
      </c>
      <c r="AF94" s="10">
        <v>22.987684822999999</v>
      </c>
      <c r="AG94" s="1" t="s">
        <v>59</v>
      </c>
      <c r="AH94" s="2">
        <f t="shared" si="12"/>
        <v>-0.55402580500000198</v>
      </c>
      <c r="AI94" s="3">
        <f t="shared" si="13"/>
        <v>-2.203097872634141E-2</v>
      </c>
      <c r="AJ94" s="2">
        <f t="shared" si="14"/>
        <v>-39.114571971000011</v>
      </c>
      <c r="AK94" s="3">
        <f t="shared" si="15"/>
        <v>-0.61396519071541489</v>
      </c>
    </row>
    <row r="95" spans="1:37" x14ac:dyDescent="0.35">
      <c r="A95" s="1" t="s">
        <v>7</v>
      </c>
      <c r="B95" s="10">
        <v>6453.450222815999</v>
      </c>
      <c r="C95" s="10">
        <v>6382.9389215449992</v>
      </c>
      <c r="D95" s="10">
        <v>6497.2900786300006</v>
      </c>
      <c r="E95" s="10">
        <v>6613.3957497400006</v>
      </c>
      <c r="F95" s="10">
        <v>6700.7781761729993</v>
      </c>
      <c r="G95" s="10">
        <v>6785.3636145659993</v>
      </c>
      <c r="H95" s="10">
        <v>6990.925580905001</v>
      </c>
      <c r="I95" s="10">
        <v>7046.2130882530009</v>
      </c>
      <c r="J95" s="10">
        <v>7094.8333890390004</v>
      </c>
      <c r="K95" s="10">
        <v>7138.1407138570003</v>
      </c>
      <c r="L95" s="10">
        <v>7327.5932091910008</v>
      </c>
      <c r="M95" s="10">
        <v>7219.1629741820007</v>
      </c>
      <c r="N95" s="10">
        <v>7259.1571486449993</v>
      </c>
      <c r="O95" s="10">
        <v>7313.8280820770005</v>
      </c>
      <c r="P95" s="10">
        <v>7428.4476445849987</v>
      </c>
      <c r="Q95" s="10">
        <v>7434.827939279</v>
      </c>
      <c r="R95" s="10">
        <v>7360.801266919002</v>
      </c>
      <c r="S95" s="10">
        <v>7463.7864075839998</v>
      </c>
      <c r="T95" s="10">
        <v>7240.6435483390014</v>
      </c>
      <c r="U95" s="10">
        <v>6787.264726159</v>
      </c>
      <c r="V95" s="10">
        <v>7007.4422608640016</v>
      </c>
      <c r="W95" s="10">
        <v>6845.0871192039995</v>
      </c>
      <c r="X95" s="10">
        <v>6606.5237639989991</v>
      </c>
      <c r="Y95" s="10">
        <v>6784.4942168939997</v>
      </c>
      <c r="Z95" s="10">
        <v>6843.3558225390007</v>
      </c>
      <c r="AA95" s="10">
        <v>6689.0061268149993</v>
      </c>
      <c r="AB95" s="10">
        <v>6537.8710312899993</v>
      </c>
      <c r="AC95" s="10">
        <v>6500.9753856079997</v>
      </c>
      <c r="AD95" s="10">
        <v>6687.5125727169998</v>
      </c>
      <c r="AE95" s="10">
        <v>6571.7257469199985</v>
      </c>
      <c r="AF95" s="10">
        <v>5981.3543723190005</v>
      </c>
      <c r="AG95" s="1" t="s">
        <v>7</v>
      </c>
      <c r="AH95" s="2">
        <f t="shared" si="12"/>
        <v>118.27552410399949</v>
      </c>
      <c r="AI95" s="3">
        <f t="shared" si="13"/>
        <v>1.8327486851272168E-2</v>
      </c>
      <c r="AJ95" s="2">
        <f t="shared" si="14"/>
        <v>-863.10219235900149</v>
      </c>
      <c r="AK95" s="3">
        <f t="shared" si="15"/>
        <v>-0.11608906075675796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/>
  </sheetViews>
  <sheetFormatPr defaultRowHeight="14.5" x14ac:dyDescent="0.35"/>
  <cols>
    <col min="3" max="4" width="11.26953125" bestFit="1" customWidth="1"/>
  </cols>
  <sheetData>
    <row r="1" spans="1:6" x14ac:dyDescent="0.35">
      <c r="A1" s="8" t="s">
        <v>55</v>
      </c>
      <c r="C1" t="s">
        <v>56</v>
      </c>
    </row>
    <row r="4" spans="1:6" x14ac:dyDescent="0.35">
      <c r="A4" s="4">
        <v>1000</v>
      </c>
      <c r="B4" s="5" t="s">
        <v>42</v>
      </c>
      <c r="C4" s="6">
        <v>184369.5</v>
      </c>
      <c r="D4" s="6">
        <v>203432.7</v>
      </c>
      <c r="F4" s="3">
        <f>(D4/C4)-1</f>
        <v>0.10339671149512264</v>
      </c>
    </row>
    <row r="5" spans="1:6" x14ac:dyDescent="0.35">
      <c r="A5" s="4">
        <v>12000</v>
      </c>
      <c r="B5" s="5" t="s">
        <v>44</v>
      </c>
      <c r="C5" s="7">
        <v>815755.8</v>
      </c>
      <c r="D5" s="7">
        <v>965672.5</v>
      </c>
      <c r="F5" s="3">
        <f t="shared" ref="F5:F11" si="0">(D5/C5)-1</f>
        <v>0.18377644388185765</v>
      </c>
    </row>
    <row r="6" spans="1:6" x14ac:dyDescent="0.35">
      <c r="A6" s="4">
        <v>13000</v>
      </c>
      <c r="B6" s="5" t="s">
        <v>43</v>
      </c>
      <c r="C6" s="6">
        <v>447152.9</v>
      </c>
      <c r="D6" s="6">
        <v>557364.4</v>
      </c>
      <c r="F6" s="3">
        <f t="shared" si="0"/>
        <v>0.24647385715266523</v>
      </c>
    </row>
    <row r="7" spans="1:6" x14ac:dyDescent="0.35">
      <c r="A7" s="4">
        <v>28000</v>
      </c>
      <c r="B7" s="5" t="s">
        <v>46</v>
      </c>
      <c r="C7" s="7">
        <v>96820.7</v>
      </c>
      <c r="D7" s="7">
        <v>100982.8</v>
      </c>
      <c r="F7" s="3">
        <f t="shared" si="0"/>
        <v>4.2987708207026021E-2</v>
      </c>
    </row>
    <row r="8" spans="1:6" x14ac:dyDescent="0.35">
      <c r="A8" s="4">
        <v>37000</v>
      </c>
      <c r="B8" s="5" t="s">
        <v>54</v>
      </c>
      <c r="C8" s="6">
        <v>409003.9</v>
      </c>
      <c r="D8" s="6">
        <v>512834.8</v>
      </c>
      <c r="F8" s="3">
        <f t="shared" si="0"/>
        <v>0.25386286047639151</v>
      </c>
    </row>
    <row r="9" spans="1:6" x14ac:dyDescent="0.35">
      <c r="A9" s="4">
        <v>45000</v>
      </c>
      <c r="B9" s="5" t="s">
        <v>49</v>
      </c>
      <c r="C9" s="7">
        <v>169488.5</v>
      </c>
      <c r="D9" s="7">
        <v>213237.8</v>
      </c>
      <c r="F9" s="3">
        <f t="shared" si="0"/>
        <v>0.25812547753977411</v>
      </c>
    </row>
    <row r="10" spans="1:6" x14ac:dyDescent="0.35">
      <c r="F10" s="3"/>
    </row>
    <row r="11" spans="1:6" x14ac:dyDescent="0.35">
      <c r="C11" s="9">
        <f>SUM(C4:C9)</f>
        <v>2122591.3000000003</v>
      </c>
      <c r="D11" s="9">
        <f>SUM(D4:D9)</f>
        <v>2553525</v>
      </c>
      <c r="F11" s="3">
        <f t="shared" si="0"/>
        <v>0.20302245656052564</v>
      </c>
    </row>
  </sheetData>
  <hyperlinks>
    <hyperlink ref="A1" r:id="rId1" location="eyJhcHBpZCI6NzAsInN0ZXBzIjpbMSwyNCwyOSwyNSwzMSwyNiwyNywzMF0sImRhdGEiOltbIlRhYmxlSWQiLCI1MTIiXSxbIkNsYXNzaWZpY2F0aW9uIiwiTkFJQ1MiXSxbIk1ham9yX0FyZWEiLCIwIl0sWyJTdGF0ZSIsWyIwIl1dLFsiQXJlYSIsWyIwMTAwMCIsIjEyMDAwIiwiMTMwMDAiLCIyODAwMCIsIjM3MDAwIiwiNDUwMDAiXV0sWyJTdGF0aXN0aWMiLFsiMSJdXSxbIlVuaXRfb2ZfbWVhc3VyZSIsIkxldmVscyJdLFsiWWVhciIsWyIyMDE5IiwiMjAwNSJdXSxbIlllYXJCZWdpbiIsIi0xIl0sWyJZZWFyX0VuZCIsIi0xIl1dfQ==" xr:uid="{00000000-0004-0000-01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F 1 5 e V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X X l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5 e V S W + P c u 6 A Q A A R S M A A B M A H A B G b 3 J t d W x h c y 9 T Z W N 0 a W 9 u M S 5 t I K I Y A C i g F A A A A A A A A A A A A A A A A A A A A A A A A A A A A O 3 X Q W + C M B T A 8 b s J 3 6 H B i y a M r G V u u o U D w e l l M 1 n Q 0 9 g B o V M S a B d a 3 I z x u 6 / K 3 J b F d + S 0 5 0 X p I w j / h F 9 S x V O d S 0 G i 5 p v e W R 2 r o 9 Z J x T P S t b N E J + S C T B 5 s 4 p O C a 6 t D z C e S d Z V y s x K q j T u W a V 1 y o X u T v O B u K I U 2 B 6 p n h 7 f x Q v F K x U k m B 8 P R a B C P 5 b s o Z J K p + P u y b q o 2 d t 9 5 H v M i L 3 P N K 9 9 2 b I e E s q h L o X y P O e R e p D L L x c q n b G A O n 2 q p e a S 3 B f d / f r o z K f h L 3 2 l u r 2 u H 6 0 S s z A P M t 2 / 8 c O f z Z G l O m l e J U K + y K p v L H 4 a q 1 z y L s 9 v Z z S o 1 f 6 / N h G j + o f c O O a 2 z 0 7 q o y y W v f k 0 8 c H I F T g b g 5 B q c 3 I C T I T g Z g R N 6 C Y 8 o P I I z U L g D h U N Q u A S F U 1 C 4 B Y V j U L g G g 2 s w u A a D a z C 4 B o N r M L g G g 2 s w u A a D a z C 4 h g f X 8 O A a 3 t 8 a + 7 7 V y c X Z d / K s M k E 7 y g S o D C q D y q A y D Q f T o B V l p g E q g 8 q g M q j M 1 9 a G 9 F g f d 0 0 o D U q D 0 r Q p z W P U i j K P E S q D y q A y q M y R g 1 n Y i j K z E J V B Z V A Z V O b I Q d S O M h E q g 8 q g M q h M w 8 G i n R 3 T A n d M q A w q 8 x + V + Q R Q S w E C L Q A U A A I A C A A X X l 5 V h S p h W a Y A A A D 5 A A A A E g A A A A A A A A A A A A A A A A A A A A A A Q 2 9 u Z m l n L 1 B h Y 2 t h Z 2 U u e G 1 s U E s B A i 0 A F A A C A A g A F 1 5 e V Q / K 6 a u k A A A A 6 Q A A A B M A A A A A A A A A A A A A A A A A 8 g A A A F t D b 2 5 0 Z W 5 0 X 1 R 5 c G V z X S 5 4 b W x Q S w E C L Q A U A A I A C A A X X l 5 V J b 4 9 y 7 o B A A B F I w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v Q A A A A A A A L G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J T I w L S U y M E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F Q x N D o 0 M D o 0 M C 4 5 N z I 0 M D E 4 W i I g L z 4 8 R W 5 0 c n k g V H l w Z T 0 i R m l s b E N v b H V t b l R 5 c G V z I i B W Y W x 1 Z T 0 i c 0 J n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L S B G T C 9 D a G F u Z 2 V k I F R 5 c G U u e 0 N v b H V t b j E s M H 0 m c X V v d D s s J n F 1 b 3 Q 7 U 2 V j d G l v b j E v Z G F 0 Y S A t I E Z M L 0 N o Y W 5 n Z W Q g V H l w Z S 5 7 Q 2 9 s d W 1 u M i w x f S Z x d W 9 0 O y w m c X V v d D t T Z W N 0 a W 9 u M S 9 k Y X R h I C 0 g R k w v Q 2 h h b m d l Z C B U e X B l L n t D b 2 x 1 b W 4 z L D J 9 J n F 1 b 3 Q 7 L C Z x d W 9 0 O 1 N l Y 3 R p b 2 4 x L 2 R h d G E g L S B G T C 9 D a G F u Z 2 V k I F R 5 c G U u e 0 N v b H V t b j Q s M 3 0 m c X V v d D s s J n F 1 b 3 Q 7 U 2 V j d G l v b j E v Z G F 0 Y S A t I E Z M L 0 N o Y W 5 n Z W Q g V H l w Z S 5 7 Q 2 9 s d W 1 u N S w 0 f S Z x d W 9 0 O y w m c X V v d D t T Z W N 0 a W 9 u M S 9 k Y X R h I C 0 g R k w v Q 2 h h b m d l Z C B U e X B l L n t D b 2 x 1 b W 4 2 L D V 9 J n F 1 b 3 Q 7 L C Z x d W 9 0 O 1 N l Y 3 R p b 2 4 x L 2 R h d G E g L S B G T C 9 D a G F u Z 2 V k I F R 5 c G U u e 0 N v b H V t b j c s N n 0 m c X V v d D s s J n F 1 b 3 Q 7 U 2 V j d G l v b j E v Z G F 0 Y S A t I E Z M L 0 N o Y W 5 n Z W Q g V H l w Z S 5 7 Q 2 9 s d W 1 u O C w 3 f S Z x d W 9 0 O y w m c X V v d D t T Z W N 0 a W 9 u M S 9 k Y X R h I C 0 g R k w v Q 2 h h b m d l Z C B U e X B l L n t D b 2 x 1 b W 4 5 L D h 9 J n F 1 b 3 Q 7 L C Z x d W 9 0 O 1 N l Y 3 R p b 2 4 x L 2 R h d G E g L S B G T C 9 D a G F u Z 2 V k I F R 5 c G U u e 0 N v b H V t b j E w L D l 9 J n F 1 b 3 Q 7 L C Z x d W 9 0 O 1 N l Y 3 R p b 2 4 x L 2 R h d G E g L S B G T C 9 D a G F u Z 2 V k I F R 5 c G U u e 0 N v b H V t b j E x L D E w f S Z x d W 9 0 O y w m c X V v d D t T Z W N 0 a W 9 u M S 9 k Y X R h I C 0 g R k w v Q 2 h h b m d l Z C B U e X B l L n t D b 2 x 1 b W 4 x M i w x M X 0 m c X V v d D s s J n F 1 b 3 Q 7 U 2 V j d G l v b j E v Z G F 0 Y S A t I E Z M L 0 N o Y W 5 n Z W Q g V H l w Z S 5 7 Q 2 9 s d W 1 u M T M s M T J 9 J n F 1 b 3 Q 7 L C Z x d W 9 0 O 1 N l Y 3 R p b 2 4 x L 2 R h d G E g L S B G T C 9 D a G F u Z 2 V k I F R 5 c G U u e 0 N v b H V t b j E 0 L D E z f S Z x d W 9 0 O y w m c X V v d D t T Z W N 0 a W 9 u M S 9 k Y X R h I C 0 g R k w v Q 2 h h b m d l Z C B U e X B l L n t D b 2 x 1 b W 4 x N S w x N H 0 m c X V v d D s s J n F 1 b 3 Q 7 U 2 V j d G l v b j E v Z G F 0 Y S A t I E Z M L 0 N o Y W 5 n Z W Q g V H l w Z S 5 7 Q 2 9 s d W 1 u M T Y s M T V 9 J n F 1 b 3 Q 7 L C Z x d W 9 0 O 1 N l Y 3 R p b 2 4 x L 2 R h d G E g L S B G T C 9 D a G F u Z 2 V k I F R 5 c G U u e 0 N v b H V t b j E 3 L D E 2 f S Z x d W 9 0 O y w m c X V v d D t T Z W N 0 a W 9 u M S 9 k Y X R h I C 0 g R k w v Q 2 h h b m d l Z C B U e X B l L n t D b 2 x 1 b W 4 x O C w x N 3 0 m c X V v d D s s J n F 1 b 3 Q 7 U 2 V j d G l v b j E v Z G F 0 Y S A t I E Z M L 0 N o Y W 5 n Z W Q g V H l w Z S 5 7 Q 2 9 s d W 1 u M T k s M T h 9 J n F 1 b 3 Q 7 L C Z x d W 9 0 O 1 N l Y 3 R p b 2 4 x L 2 R h d G E g L S B G T C 9 D a G F u Z 2 V k I F R 5 c G U u e 0 N v b H V t b j I w L D E 5 f S Z x d W 9 0 O y w m c X V v d D t T Z W N 0 a W 9 u M S 9 k Y X R h I C 0 g R k w v Q 2 h h b m d l Z C B U e X B l L n t D b 2 x 1 b W 4 y M S w y M H 0 m c X V v d D s s J n F 1 b 3 Q 7 U 2 V j d G l v b j E v Z G F 0 Y S A t I E Z M L 0 N o Y W 5 n Z W Q g V H l w Z S 5 7 Q 2 9 s d W 1 u M j I s M j F 9 J n F 1 b 3 Q 7 L C Z x d W 9 0 O 1 N l Y 3 R p b 2 4 x L 2 R h d G E g L S B G T C 9 D a G F u Z 2 V k I F R 5 c G U u e 0 N v b H V t b j I z L D I y f S Z x d W 9 0 O y w m c X V v d D t T Z W N 0 a W 9 u M S 9 k Y X R h I C 0 g R k w v Q 2 h h b m d l Z C B U e X B l L n t D b 2 x 1 b W 4 y N C w y M 3 0 m c X V v d D s s J n F 1 b 3 Q 7 U 2 V j d G l v b j E v Z G F 0 Y S A t I E Z M L 0 N o Y W 5 n Z W Q g V H l w Z S 5 7 Q 2 9 s d W 1 u M j U s M j R 9 J n F 1 b 3 Q 7 L C Z x d W 9 0 O 1 N l Y 3 R p b 2 4 x L 2 R h d G E g L S B G T C 9 D a G F u Z 2 V k I F R 5 c G U u e 0 N v b H V t b j I 2 L D I 1 f S Z x d W 9 0 O y w m c X V v d D t T Z W N 0 a W 9 u M S 9 k Y X R h I C 0 g R k w v Q 2 h h b m d l Z C B U e X B l L n t D b 2 x 1 b W 4 y N y w y N n 0 m c X V v d D s s J n F 1 b 3 Q 7 U 2 V j d G l v b j E v Z G F 0 Y S A t I E Z M L 0 N o Y W 5 n Z W Q g V H l w Z S 5 7 Q 2 9 s d W 1 u M j g s M j d 9 J n F 1 b 3 Q 7 L C Z x d W 9 0 O 1 N l Y 3 R p b 2 4 x L 2 R h d G E g L S B G T C 9 D a G F u Z 2 V k I F R 5 c G U u e 0 N v b H V t b j I 5 L D I 4 f S Z x d W 9 0 O y w m c X V v d D t T Z W N 0 a W 9 u M S 9 k Y X R h I C 0 g R k w v Q 2 h h b m d l Z C B U e X B l L n t D b 2 x 1 b W 4 z M C w y O X 0 m c X V v d D s s J n F 1 b 3 Q 7 U 2 V j d G l v b j E v Z G F 0 Y S A t I E Z M L 0 N o Y W 5 n Z W Q g V H l w Z S 5 7 Q 2 9 s d W 1 u M z E s M z B 9 J n F 1 b 3 Q 7 L C Z x d W 9 0 O 1 N l Y 3 R p b 2 4 x L 2 R h d G E g L S B G T C 9 D a G F u Z 2 V k I F R 5 c G U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G F 0 Y S A t I E Z M L 0 N o Y W 5 n Z W Q g V H l w Z S 5 7 Q 2 9 s d W 1 u M S w w f S Z x d W 9 0 O y w m c X V v d D t T Z W N 0 a W 9 u M S 9 k Y X R h I C 0 g R k w v Q 2 h h b m d l Z C B U e X B l L n t D b 2 x 1 b W 4 y L D F 9 J n F 1 b 3 Q 7 L C Z x d W 9 0 O 1 N l Y 3 R p b 2 4 x L 2 R h d G E g L S B G T C 9 D a G F u Z 2 V k I F R 5 c G U u e 0 N v b H V t b j M s M n 0 m c X V v d D s s J n F 1 b 3 Q 7 U 2 V j d G l v b j E v Z G F 0 Y S A t I E Z M L 0 N o Y W 5 n Z W Q g V H l w Z S 5 7 Q 2 9 s d W 1 u N C w z f S Z x d W 9 0 O y w m c X V v d D t T Z W N 0 a W 9 u M S 9 k Y X R h I C 0 g R k w v Q 2 h h b m d l Z C B U e X B l L n t D b 2 x 1 b W 4 1 L D R 9 J n F 1 b 3 Q 7 L C Z x d W 9 0 O 1 N l Y 3 R p b 2 4 x L 2 R h d G E g L S B G T C 9 D a G F u Z 2 V k I F R 5 c G U u e 0 N v b H V t b j Y s N X 0 m c X V v d D s s J n F 1 b 3 Q 7 U 2 V j d G l v b j E v Z G F 0 Y S A t I E Z M L 0 N o Y W 5 n Z W Q g V H l w Z S 5 7 Q 2 9 s d W 1 u N y w 2 f S Z x d W 9 0 O y w m c X V v d D t T Z W N 0 a W 9 u M S 9 k Y X R h I C 0 g R k w v Q 2 h h b m d l Z C B U e X B l L n t D b 2 x 1 b W 4 4 L D d 9 J n F 1 b 3 Q 7 L C Z x d W 9 0 O 1 N l Y 3 R p b 2 4 x L 2 R h d G E g L S B G T C 9 D a G F u Z 2 V k I F R 5 c G U u e 0 N v b H V t b j k s O H 0 m c X V v d D s s J n F 1 b 3 Q 7 U 2 V j d G l v b j E v Z G F 0 Y S A t I E Z M L 0 N o Y W 5 n Z W Q g V H l w Z S 5 7 Q 2 9 s d W 1 u M T A s O X 0 m c X V v d D s s J n F 1 b 3 Q 7 U 2 V j d G l v b j E v Z G F 0 Y S A t I E Z M L 0 N o Y W 5 n Z W Q g V H l w Z S 5 7 Q 2 9 s d W 1 u M T E s M T B 9 J n F 1 b 3 Q 7 L C Z x d W 9 0 O 1 N l Y 3 R p b 2 4 x L 2 R h d G E g L S B G T C 9 D a G F u Z 2 V k I F R 5 c G U u e 0 N v b H V t b j E y L D E x f S Z x d W 9 0 O y w m c X V v d D t T Z W N 0 a W 9 u M S 9 k Y X R h I C 0 g R k w v Q 2 h h b m d l Z C B U e X B l L n t D b 2 x 1 b W 4 x M y w x M n 0 m c X V v d D s s J n F 1 b 3 Q 7 U 2 V j d G l v b j E v Z G F 0 Y S A t I E Z M L 0 N o Y W 5 n Z W Q g V H l w Z S 5 7 Q 2 9 s d W 1 u M T Q s M T N 9 J n F 1 b 3 Q 7 L C Z x d W 9 0 O 1 N l Y 3 R p b 2 4 x L 2 R h d G E g L S B G T C 9 D a G F u Z 2 V k I F R 5 c G U u e 0 N v b H V t b j E 1 L D E 0 f S Z x d W 9 0 O y w m c X V v d D t T Z W N 0 a W 9 u M S 9 k Y X R h I C 0 g R k w v Q 2 h h b m d l Z C B U e X B l L n t D b 2 x 1 b W 4 x N i w x N X 0 m c X V v d D s s J n F 1 b 3 Q 7 U 2 V j d G l v b j E v Z G F 0 Y S A t I E Z M L 0 N o Y W 5 n Z W Q g V H l w Z S 5 7 Q 2 9 s d W 1 u M T c s M T Z 9 J n F 1 b 3 Q 7 L C Z x d W 9 0 O 1 N l Y 3 R p b 2 4 x L 2 R h d G E g L S B G T C 9 D a G F u Z 2 V k I F R 5 c G U u e 0 N v b H V t b j E 4 L D E 3 f S Z x d W 9 0 O y w m c X V v d D t T Z W N 0 a W 9 u M S 9 k Y X R h I C 0 g R k w v Q 2 h h b m d l Z C B U e X B l L n t D b 2 x 1 b W 4 x O S w x O H 0 m c X V v d D s s J n F 1 b 3 Q 7 U 2 V j d G l v b j E v Z G F 0 Y S A t I E Z M L 0 N o Y W 5 n Z W Q g V H l w Z S 5 7 Q 2 9 s d W 1 u M j A s M T l 9 J n F 1 b 3 Q 7 L C Z x d W 9 0 O 1 N l Y 3 R p b 2 4 x L 2 R h d G E g L S B G T C 9 D a G F u Z 2 V k I F R 5 c G U u e 0 N v b H V t b j I x L D I w f S Z x d W 9 0 O y w m c X V v d D t T Z W N 0 a W 9 u M S 9 k Y X R h I C 0 g R k w v Q 2 h h b m d l Z C B U e X B l L n t D b 2 x 1 b W 4 y M i w y M X 0 m c X V v d D s s J n F 1 b 3 Q 7 U 2 V j d G l v b j E v Z G F 0 Y S A t I E Z M L 0 N o Y W 5 n Z W Q g V H l w Z S 5 7 Q 2 9 s d W 1 u M j M s M j J 9 J n F 1 b 3 Q 7 L C Z x d W 9 0 O 1 N l Y 3 R p b 2 4 x L 2 R h d G E g L S B G T C 9 D a G F u Z 2 V k I F R 5 c G U u e 0 N v b H V t b j I 0 L D I z f S Z x d W 9 0 O y w m c X V v d D t T Z W N 0 a W 9 u M S 9 k Y X R h I C 0 g R k w v Q 2 h h b m d l Z C B U e X B l L n t D b 2 x 1 b W 4 y N S w y N H 0 m c X V v d D s s J n F 1 b 3 Q 7 U 2 V j d G l v b j E v Z G F 0 Y S A t I E Z M L 0 N o Y W 5 n Z W Q g V H l w Z S 5 7 Q 2 9 s d W 1 u M j Y s M j V 9 J n F 1 b 3 Q 7 L C Z x d W 9 0 O 1 N l Y 3 R p b 2 4 x L 2 R h d G E g L S B G T C 9 D a G F u Z 2 V k I F R 5 c G U u e 0 N v b H V t b j I 3 L D I 2 f S Z x d W 9 0 O y w m c X V v d D t T Z W N 0 a W 9 u M S 9 k Y X R h I C 0 g R k w v Q 2 h h b m d l Z C B U e X B l L n t D b 2 x 1 b W 4 y O C w y N 3 0 m c X V v d D s s J n F 1 b 3 Q 7 U 2 V j d G l v b j E v Z G F 0 Y S A t I E Z M L 0 N o Y W 5 n Z W Q g V H l w Z S 5 7 Q 2 9 s d W 1 u M j k s M j h 9 J n F 1 b 3 Q 7 L C Z x d W 9 0 O 1 N l Y 3 R p b 2 4 x L 2 R h d G E g L S B G T C 9 D a G F u Z 2 V k I F R 5 c G U u e 0 N v b H V t b j M w L D I 5 f S Z x d W 9 0 O y w m c X V v d D t T Z W N 0 a W 9 u M S 9 k Y X R h I C 0 g R k w v Q 2 h h b m d l Z C B U e X B l L n t D b 2 x 1 b W 4 z M S w z M H 0 m c X V v d D s s J n F 1 b 3 Q 7 U 2 V j d G l v b j E v Z G F 0 Y S A t I E Z M L 0 N o Y W 5 n Z W Q g V H l w Z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L S U y M E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t J T I w R k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L S U y M E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X 0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Q 6 N D E 6 M z M u M z M z N j Q 0 M F o i I C 8 + P E V u d H J 5 I F R 5 c G U 9 I k Z p b G x D b 2 x 1 b W 5 U e X B l c y I g V m F s d W U 9 I n N C Z 1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0 g Q U w v Q 2 h h b m d l Z C B U e X B l L n t D b 2 x 1 b W 4 x L D B 9 J n F 1 b 3 Q 7 L C Z x d W 9 0 O 1 N l Y 3 R p b 2 4 x L 2 R h d G E g L S B B T C 9 D a G F u Z 2 V k I F R 5 c G U u e 0 N v b H V t b j I s M X 0 m c X V v d D s s J n F 1 b 3 Q 7 U 2 V j d G l v b j E v Z G F 0 Y S A t I E F M L 0 N o Y W 5 n Z W Q g V H l w Z S 5 7 Q 2 9 s d W 1 u M y w y f S Z x d W 9 0 O y w m c X V v d D t T Z W N 0 a W 9 u M S 9 k Y X R h I C 0 g Q U w v Q 2 h h b m d l Z C B U e X B l L n t D b 2 x 1 b W 4 0 L D N 9 J n F 1 b 3 Q 7 L C Z x d W 9 0 O 1 N l Y 3 R p b 2 4 x L 2 R h d G E g L S B B T C 9 D a G F u Z 2 V k I F R 5 c G U u e 0 N v b H V t b j U s N H 0 m c X V v d D s s J n F 1 b 3 Q 7 U 2 V j d G l v b j E v Z G F 0 Y S A t I E F M L 0 N o Y W 5 n Z W Q g V H l w Z S 5 7 Q 2 9 s d W 1 u N i w 1 f S Z x d W 9 0 O y w m c X V v d D t T Z W N 0 a W 9 u M S 9 k Y X R h I C 0 g Q U w v Q 2 h h b m d l Z C B U e X B l L n t D b 2 x 1 b W 4 3 L D Z 9 J n F 1 b 3 Q 7 L C Z x d W 9 0 O 1 N l Y 3 R p b 2 4 x L 2 R h d G E g L S B B T C 9 D a G F u Z 2 V k I F R 5 c G U u e 0 N v b H V t b j g s N 3 0 m c X V v d D s s J n F 1 b 3 Q 7 U 2 V j d G l v b j E v Z G F 0 Y S A t I E F M L 0 N o Y W 5 n Z W Q g V H l w Z S 5 7 Q 2 9 s d W 1 u O S w 4 f S Z x d W 9 0 O y w m c X V v d D t T Z W N 0 a W 9 u M S 9 k Y X R h I C 0 g Q U w v Q 2 h h b m d l Z C B U e X B l L n t D b 2 x 1 b W 4 x M C w 5 f S Z x d W 9 0 O y w m c X V v d D t T Z W N 0 a W 9 u M S 9 k Y X R h I C 0 g Q U w v Q 2 h h b m d l Z C B U e X B l L n t D b 2 x 1 b W 4 x M S w x M H 0 m c X V v d D s s J n F 1 b 3 Q 7 U 2 V j d G l v b j E v Z G F 0 Y S A t I E F M L 0 N o Y W 5 n Z W Q g V H l w Z S 5 7 Q 2 9 s d W 1 u M T I s M T F 9 J n F 1 b 3 Q 7 L C Z x d W 9 0 O 1 N l Y 3 R p b 2 4 x L 2 R h d G E g L S B B T C 9 D a G F u Z 2 V k I F R 5 c G U u e 0 N v b H V t b j E z L D E y f S Z x d W 9 0 O y w m c X V v d D t T Z W N 0 a W 9 u M S 9 k Y X R h I C 0 g Q U w v Q 2 h h b m d l Z C B U e X B l L n t D b 2 x 1 b W 4 x N C w x M 3 0 m c X V v d D s s J n F 1 b 3 Q 7 U 2 V j d G l v b j E v Z G F 0 Y S A t I E F M L 0 N o Y W 5 n Z W Q g V H l w Z S 5 7 Q 2 9 s d W 1 u M T U s M T R 9 J n F 1 b 3 Q 7 L C Z x d W 9 0 O 1 N l Y 3 R p b 2 4 x L 2 R h d G E g L S B B T C 9 D a G F u Z 2 V k I F R 5 c G U u e 0 N v b H V t b j E 2 L D E 1 f S Z x d W 9 0 O y w m c X V v d D t T Z W N 0 a W 9 u M S 9 k Y X R h I C 0 g Q U w v Q 2 h h b m d l Z C B U e X B l L n t D b 2 x 1 b W 4 x N y w x N n 0 m c X V v d D s s J n F 1 b 3 Q 7 U 2 V j d G l v b j E v Z G F 0 Y S A t I E F M L 0 N o Y W 5 n Z W Q g V H l w Z S 5 7 Q 2 9 s d W 1 u M T g s M T d 9 J n F 1 b 3 Q 7 L C Z x d W 9 0 O 1 N l Y 3 R p b 2 4 x L 2 R h d G E g L S B B T C 9 D a G F u Z 2 V k I F R 5 c G U u e 0 N v b H V t b j E 5 L D E 4 f S Z x d W 9 0 O y w m c X V v d D t T Z W N 0 a W 9 u M S 9 k Y X R h I C 0 g Q U w v Q 2 h h b m d l Z C B U e X B l L n t D b 2 x 1 b W 4 y M C w x O X 0 m c X V v d D s s J n F 1 b 3 Q 7 U 2 V j d G l v b j E v Z G F 0 Y S A t I E F M L 0 N o Y W 5 n Z W Q g V H l w Z S 5 7 Q 2 9 s d W 1 u M j E s M j B 9 J n F 1 b 3 Q 7 L C Z x d W 9 0 O 1 N l Y 3 R p b 2 4 x L 2 R h d G E g L S B B T C 9 D a G F u Z 2 V k I F R 5 c G U u e 0 N v b H V t b j I y L D I x f S Z x d W 9 0 O y w m c X V v d D t T Z W N 0 a W 9 u M S 9 k Y X R h I C 0 g Q U w v Q 2 h h b m d l Z C B U e X B l L n t D b 2 x 1 b W 4 y M y w y M n 0 m c X V v d D s s J n F 1 b 3 Q 7 U 2 V j d G l v b j E v Z G F 0 Y S A t I E F M L 0 N o Y W 5 n Z W Q g V H l w Z S 5 7 Q 2 9 s d W 1 u M j Q s M j N 9 J n F 1 b 3 Q 7 L C Z x d W 9 0 O 1 N l Y 3 R p b 2 4 x L 2 R h d G E g L S B B T C 9 D a G F u Z 2 V k I F R 5 c G U u e 0 N v b H V t b j I 1 L D I 0 f S Z x d W 9 0 O y w m c X V v d D t T Z W N 0 a W 9 u M S 9 k Y X R h I C 0 g Q U w v Q 2 h h b m d l Z C B U e X B l L n t D b 2 x 1 b W 4 y N i w y N X 0 m c X V v d D s s J n F 1 b 3 Q 7 U 2 V j d G l v b j E v Z G F 0 Y S A t I E F M L 0 N o Y W 5 n Z W Q g V H l w Z S 5 7 Q 2 9 s d W 1 u M j c s M j Z 9 J n F 1 b 3 Q 7 L C Z x d W 9 0 O 1 N l Y 3 R p b 2 4 x L 2 R h d G E g L S B B T C 9 D a G F u Z 2 V k I F R 5 c G U u e 0 N v b H V t b j I 4 L D I 3 f S Z x d W 9 0 O y w m c X V v d D t T Z W N 0 a W 9 u M S 9 k Y X R h I C 0 g Q U w v Q 2 h h b m d l Z C B U e X B l L n t D b 2 x 1 b W 4 y O S w y O H 0 m c X V v d D s s J n F 1 b 3 Q 7 U 2 V j d G l v b j E v Z G F 0 Y S A t I E F M L 0 N o Y W 5 n Z W Q g V H l w Z S 5 7 Q 2 9 s d W 1 u M z A s M j l 9 J n F 1 b 3 Q 7 L C Z x d W 9 0 O 1 N l Y 3 R p b 2 4 x L 2 R h d G E g L S B B T C 9 D a G F u Z 2 V k I F R 5 c G U u e 0 N v b H V t b j M x L D M w f S Z x d W 9 0 O y w m c X V v d D t T Z W N 0 a W 9 u M S 9 k Y X R h I C 0 g Q U w v Q 2 h h b m d l Z C B U e X B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R h d G E g L S B B T C 9 D a G F u Z 2 V k I F R 5 c G U u e 0 N v b H V t b j E s M H 0 m c X V v d D s s J n F 1 b 3 Q 7 U 2 V j d G l v b j E v Z G F 0 Y S A t I E F M L 0 N o Y W 5 n Z W Q g V H l w Z S 5 7 Q 2 9 s d W 1 u M i w x f S Z x d W 9 0 O y w m c X V v d D t T Z W N 0 a W 9 u M S 9 k Y X R h I C 0 g Q U w v Q 2 h h b m d l Z C B U e X B l L n t D b 2 x 1 b W 4 z L D J 9 J n F 1 b 3 Q 7 L C Z x d W 9 0 O 1 N l Y 3 R p b 2 4 x L 2 R h d G E g L S B B T C 9 D a G F u Z 2 V k I F R 5 c G U u e 0 N v b H V t b j Q s M 3 0 m c X V v d D s s J n F 1 b 3 Q 7 U 2 V j d G l v b j E v Z G F 0 Y S A t I E F M L 0 N o Y W 5 n Z W Q g V H l w Z S 5 7 Q 2 9 s d W 1 u N S w 0 f S Z x d W 9 0 O y w m c X V v d D t T Z W N 0 a W 9 u M S 9 k Y X R h I C 0 g Q U w v Q 2 h h b m d l Z C B U e X B l L n t D b 2 x 1 b W 4 2 L D V 9 J n F 1 b 3 Q 7 L C Z x d W 9 0 O 1 N l Y 3 R p b 2 4 x L 2 R h d G E g L S B B T C 9 D a G F u Z 2 V k I F R 5 c G U u e 0 N v b H V t b j c s N n 0 m c X V v d D s s J n F 1 b 3 Q 7 U 2 V j d G l v b j E v Z G F 0 Y S A t I E F M L 0 N o Y W 5 n Z W Q g V H l w Z S 5 7 Q 2 9 s d W 1 u O C w 3 f S Z x d W 9 0 O y w m c X V v d D t T Z W N 0 a W 9 u M S 9 k Y X R h I C 0 g Q U w v Q 2 h h b m d l Z C B U e X B l L n t D b 2 x 1 b W 4 5 L D h 9 J n F 1 b 3 Q 7 L C Z x d W 9 0 O 1 N l Y 3 R p b 2 4 x L 2 R h d G E g L S B B T C 9 D a G F u Z 2 V k I F R 5 c G U u e 0 N v b H V t b j E w L D l 9 J n F 1 b 3 Q 7 L C Z x d W 9 0 O 1 N l Y 3 R p b 2 4 x L 2 R h d G E g L S B B T C 9 D a G F u Z 2 V k I F R 5 c G U u e 0 N v b H V t b j E x L D E w f S Z x d W 9 0 O y w m c X V v d D t T Z W N 0 a W 9 u M S 9 k Y X R h I C 0 g Q U w v Q 2 h h b m d l Z C B U e X B l L n t D b 2 x 1 b W 4 x M i w x M X 0 m c X V v d D s s J n F 1 b 3 Q 7 U 2 V j d G l v b j E v Z G F 0 Y S A t I E F M L 0 N o Y W 5 n Z W Q g V H l w Z S 5 7 Q 2 9 s d W 1 u M T M s M T J 9 J n F 1 b 3 Q 7 L C Z x d W 9 0 O 1 N l Y 3 R p b 2 4 x L 2 R h d G E g L S B B T C 9 D a G F u Z 2 V k I F R 5 c G U u e 0 N v b H V t b j E 0 L D E z f S Z x d W 9 0 O y w m c X V v d D t T Z W N 0 a W 9 u M S 9 k Y X R h I C 0 g Q U w v Q 2 h h b m d l Z C B U e X B l L n t D b 2 x 1 b W 4 x N S w x N H 0 m c X V v d D s s J n F 1 b 3 Q 7 U 2 V j d G l v b j E v Z G F 0 Y S A t I E F M L 0 N o Y W 5 n Z W Q g V H l w Z S 5 7 Q 2 9 s d W 1 u M T Y s M T V 9 J n F 1 b 3 Q 7 L C Z x d W 9 0 O 1 N l Y 3 R p b 2 4 x L 2 R h d G E g L S B B T C 9 D a G F u Z 2 V k I F R 5 c G U u e 0 N v b H V t b j E 3 L D E 2 f S Z x d W 9 0 O y w m c X V v d D t T Z W N 0 a W 9 u M S 9 k Y X R h I C 0 g Q U w v Q 2 h h b m d l Z C B U e X B l L n t D b 2 x 1 b W 4 x O C w x N 3 0 m c X V v d D s s J n F 1 b 3 Q 7 U 2 V j d G l v b j E v Z G F 0 Y S A t I E F M L 0 N o Y W 5 n Z W Q g V H l w Z S 5 7 Q 2 9 s d W 1 u M T k s M T h 9 J n F 1 b 3 Q 7 L C Z x d W 9 0 O 1 N l Y 3 R p b 2 4 x L 2 R h d G E g L S B B T C 9 D a G F u Z 2 V k I F R 5 c G U u e 0 N v b H V t b j I w L D E 5 f S Z x d W 9 0 O y w m c X V v d D t T Z W N 0 a W 9 u M S 9 k Y X R h I C 0 g Q U w v Q 2 h h b m d l Z C B U e X B l L n t D b 2 x 1 b W 4 y M S w y M H 0 m c X V v d D s s J n F 1 b 3 Q 7 U 2 V j d G l v b j E v Z G F 0 Y S A t I E F M L 0 N o Y W 5 n Z W Q g V H l w Z S 5 7 Q 2 9 s d W 1 u M j I s M j F 9 J n F 1 b 3 Q 7 L C Z x d W 9 0 O 1 N l Y 3 R p b 2 4 x L 2 R h d G E g L S B B T C 9 D a G F u Z 2 V k I F R 5 c G U u e 0 N v b H V t b j I z L D I y f S Z x d W 9 0 O y w m c X V v d D t T Z W N 0 a W 9 u M S 9 k Y X R h I C 0 g Q U w v Q 2 h h b m d l Z C B U e X B l L n t D b 2 x 1 b W 4 y N C w y M 3 0 m c X V v d D s s J n F 1 b 3 Q 7 U 2 V j d G l v b j E v Z G F 0 Y S A t I E F M L 0 N o Y W 5 n Z W Q g V H l w Z S 5 7 Q 2 9 s d W 1 u M j U s M j R 9 J n F 1 b 3 Q 7 L C Z x d W 9 0 O 1 N l Y 3 R p b 2 4 x L 2 R h d G E g L S B B T C 9 D a G F u Z 2 V k I F R 5 c G U u e 0 N v b H V t b j I 2 L D I 1 f S Z x d W 9 0 O y w m c X V v d D t T Z W N 0 a W 9 u M S 9 k Y X R h I C 0 g Q U w v Q 2 h h b m d l Z C B U e X B l L n t D b 2 x 1 b W 4 y N y w y N n 0 m c X V v d D s s J n F 1 b 3 Q 7 U 2 V j d G l v b j E v Z G F 0 Y S A t I E F M L 0 N o Y W 5 n Z W Q g V H l w Z S 5 7 Q 2 9 s d W 1 u M j g s M j d 9 J n F 1 b 3 Q 7 L C Z x d W 9 0 O 1 N l Y 3 R p b 2 4 x L 2 R h d G E g L S B B T C 9 D a G F u Z 2 V k I F R 5 c G U u e 0 N v b H V t b j I 5 L D I 4 f S Z x d W 9 0 O y w m c X V v d D t T Z W N 0 a W 9 u M S 9 k Y X R h I C 0 g Q U w v Q 2 h h b m d l Z C B U e X B l L n t D b 2 x 1 b W 4 z M C w y O X 0 m c X V v d D s s J n F 1 b 3 Q 7 U 2 V j d G l v b j E v Z G F 0 Y S A t I E F M L 0 N o Y W 5 n Z W Q g V H l w Z S 5 7 Q 2 9 s d W 1 u M z E s M z B 9 J n F 1 b 3 Q 7 L C Z x d W 9 0 O 1 N l Y 3 R p b 2 4 x L 2 R h d G E g L S B B T C 9 D a G F u Z 2 V k I F R 5 c G U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0 l M j B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L S U y M E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Z G F 0 Y V 9 f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Q 6 N D I 6 M D M u M D U x N j A 3 M 1 o i I C 8 + P E V u d H J 5 I F R 5 c G U 9 I k Z p b G x D b 2 x 1 b W 5 U e X B l c y I g V m F s d W U 9 I n N C Z 1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0 g R 0 E v Q 2 h h b m d l Z C B U e X B l L n t D b 2 x 1 b W 4 x L D B 9 J n F 1 b 3 Q 7 L C Z x d W 9 0 O 1 N l Y 3 R p b 2 4 x L 2 R h d G E g L S B H Q S 9 D a G F u Z 2 V k I F R 5 c G U u e 0 N v b H V t b j I s M X 0 m c X V v d D s s J n F 1 b 3 Q 7 U 2 V j d G l v b j E v Z G F 0 Y S A t I E d B L 0 N o Y W 5 n Z W Q g V H l w Z S 5 7 Q 2 9 s d W 1 u M y w y f S Z x d W 9 0 O y w m c X V v d D t T Z W N 0 a W 9 u M S 9 k Y X R h I C 0 g R 0 E v Q 2 h h b m d l Z C B U e X B l L n t D b 2 x 1 b W 4 0 L D N 9 J n F 1 b 3 Q 7 L C Z x d W 9 0 O 1 N l Y 3 R p b 2 4 x L 2 R h d G E g L S B H Q S 9 D a G F u Z 2 V k I F R 5 c G U u e 0 N v b H V t b j U s N H 0 m c X V v d D s s J n F 1 b 3 Q 7 U 2 V j d G l v b j E v Z G F 0 Y S A t I E d B L 0 N o Y W 5 n Z W Q g V H l w Z S 5 7 Q 2 9 s d W 1 u N i w 1 f S Z x d W 9 0 O y w m c X V v d D t T Z W N 0 a W 9 u M S 9 k Y X R h I C 0 g R 0 E v Q 2 h h b m d l Z C B U e X B l L n t D b 2 x 1 b W 4 3 L D Z 9 J n F 1 b 3 Q 7 L C Z x d W 9 0 O 1 N l Y 3 R p b 2 4 x L 2 R h d G E g L S B H Q S 9 D a G F u Z 2 V k I F R 5 c G U u e 0 N v b H V t b j g s N 3 0 m c X V v d D s s J n F 1 b 3 Q 7 U 2 V j d G l v b j E v Z G F 0 Y S A t I E d B L 0 N o Y W 5 n Z W Q g V H l w Z S 5 7 Q 2 9 s d W 1 u O S w 4 f S Z x d W 9 0 O y w m c X V v d D t T Z W N 0 a W 9 u M S 9 k Y X R h I C 0 g R 0 E v Q 2 h h b m d l Z C B U e X B l L n t D b 2 x 1 b W 4 x M C w 5 f S Z x d W 9 0 O y w m c X V v d D t T Z W N 0 a W 9 u M S 9 k Y X R h I C 0 g R 0 E v Q 2 h h b m d l Z C B U e X B l L n t D b 2 x 1 b W 4 x M S w x M H 0 m c X V v d D s s J n F 1 b 3 Q 7 U 2 V j d G l v b j E v Z G F 0 Y S A t I E d B L 0 N o Y W 5 n Z W Q g V H l w Z S 5 7 Q 2 9 s d W 1 u M T I s M T F 9 J n F 1 b 3 Q 7 L C Z x d W 9 0 O 1 N l Y 3 R p b 2 4 x L 2 R h d G E g L S B H Q S 9 D a G F u Z 2 V k I F R 5 c G U u e 0 N v b H V t b j E z L D E y f S Z x d W 9 0 O y w m c X V v d D t T Z W N 0 a W 9 u M S 9 k Y X R h I C 0 g R 0 E v Q 2 h h b m d l Z C B U e X B l L n t D b 2 x 1 b W 4 x N C w x M 3 0 m c X V v d D s s J n F 1 b 3 Q 7 U 2 V j d G l v b j E v Z G F 0 Y S A t I E d B L 0 N o Y W 5 n Z W Q g V H l w Z S 5 7 Q 2 9 s d W 1 u M T U s M T R 9 J n F 1 b 3 Q 7 L C Z x d W 9 0 O 1 N l Y 3 R p b 2 4 x L 2 R h d G E g L S B H Q S 9 D a G F u Z 2 V k I F R 5 c G U u e 0 N v b H V t b j E 2 L D E 1 f S Z x d W 9 0 O y w m c X V v d D t T Z W N 0 a W 9 u M S 9 k Y X R h I C 0 g R 0 E v Q 2 h h b m d l Z C B U e X B l L n t D b 2 x 1 b W 4 x N y w x N n 0 m c X V v d D s s J n F 1 b 3 Q 7 U 2 V j d G l v b j E v Z G F 0 Y S A t I E d B L 0 N o Y W 5 n Z W Q g V H l w Z S 5 7 Q 2 9 s d W 1 u M T g s M T d 9 J n F 1 b 3 Q 7 L C Z x d W 9 0 O 1 N l Y 3 R p b 2 4 x L 2 R h d G E g L S B H Q S 9 D a G F u Z 2 V k I F R 5 c G U u e 0 N v b H V t b j E 5 L D E 4 f S Z x d W 9 0 O y w m c X V v d D t T Z W N 0 a W 9 u M S 9 k Y X R h I C 0 g R 0 E v Q 2 h h b m d l Z C B U e X B l L n t D b 2 x 1 b W 4 y M C w x O X 0 m c X V v d D s s J n F 1 b 3 Q 7 U 2 V j d G l v b j E v Z G F 0 Y S A t I E d B L 0 N o Y W 5 n Z W Q g V H l w Z S 5 7 Q 2 9 s d W 1 u M j E s M j B 9 J n F 1 b 3 Q 7 L C Z x d W 9 0 O 1 N l Y 3 R p b 2 4 x L 2 R h d G E g L S B H Q S 9 D a G F u Z 2 V k I F R 5 c G U u e 0 N v b H V t b j I y L D I x f S Z x d W 9 0 O y w m c X V v d D t T Z W N 0 a W 9 u M S 9 k Y X R h I C 0 g R 0 E v Q 2 h h b m d l Z C B U e X B l L n t D b 2 x 1 b W 4 y M y w y M n 0 m c X V v d D s s J n F 1 b 3 Q 7 U 2 V j d G l v b j E v Z G F 0 Y S A t I E d B L 0 N o Y W 5 n Z W Q g V H l w Z S 5 7 Q 2 9 s d W 1 u M j Q s M j N 9 J n F 1 b 3 Q 7 L C Z x d W 9 0 O 1 N l Y 3 R p b 2 4 x L 2 R h d G E g L S B H Q S 9 D a G F u Z 2 V k I F R 5 c G U u e 0 N v b H V t b j I 1 L D I 0 f S Z x d W 9 0 O y w m c X V v d D t T Z W N 0 a W 9 u M S 9 k Y X R h I C 0 g R 0 E v Q 2 h h b m d l Z C B U e X B l L n t D b 2 x 1 b W 4 y N i w y N X 0 m c X V v d D s s J n F 1 b 3 Q 7 U 2 V j d G l v b j E v Z G F 0 Y S A t I E d B L 0 N o Y W 5 n Z W Q g V H l w Z S 5 7 Q 2 9 s d W 1 u M j c s M j Z 9 J n F 1 b 3 Q 7 L C Z x d W 9 0 O 1 N l Y 3 R p b 2 4 x L 2 R h d G E g L S B H Q S 9 D a G F u Z 2 V k I F R 5 c G U u e 0 N v b H V t b j I 4 L D I 3 f S Z x d W 9 0 O y w m c X V v d D t T Z W N 0 a W 9 u M S 9 k Y X R h I C 0 g R 0 E v Q 2 h h b m d l Z C B U e X B l L n t D b 2 x 1 b W 4 y O S w y O H 0 m c X V v d D s s J n F 1 b 3 Q 7 U 2 V j d G l v b j E v Z G F 0 Y S A t I E d B L 0 N o Y W 5 n Z W Q g V H l w Z S 5 7 Q 2 9 s d W 1 u M z A s M j l 9 J n F 1 b 3 Q 7 L C Z x d W 9 0 O 1 N l Y 3 R p b 2 4 x L 2 R h d G E g L S B H Q S 9 D a G F u Z 2 V k I F R 5 c G U u e 0 N v b H V t b j M x L D M w f S Z x d W 9 0 O y w m c X V v d D t T Z W N 0 a W 9 u M S 9 k Y X R h I C 0 g R 0 E v Q 2 h h b m d l Z C B U e X B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R h d G E g L S B H Q S 9 D a G F u Z 2 V k I F R 5 c G U u e 0 N v b H V t b j E s M H 0 m c X V v d D s s J n F 1 b 3 Q 7 U 2 V j d G l v b j E v Z G F 0 Y S A t I E d B L 0 N o Y W 5 n Z W Q g V H l w Z S 5 7 Q 2 9 s d W 1 u M i w x f S Z x d W 9 0 O y w m c X V v d D t T Z W N 0 a W 9 u M S 9 k Y X R h I C 0 g R 0 E v Q 2 h h b m d l Z C B U e X B l L n t D b 2 x 1 b W 4 z L D J 9 J n F 1 b 3 Q 7 L C Z x d W 9 0 O 1 N l Y 3 R p b 2 4 x L 2 R h d G E g L S B H Q S 9 D a G F u Z 2 V k I F R 5 c G U u e 0 N v b H V t b j Q s M 3 0 m c X V v d D s s J n F 1 b 3 Q 7 U 2 V j d G l v b j E v Z G F 0 Y S A t I E d B L 0 N o Y W 5 n Z W Q g V H l w Z S 5 7 Q 2 9 s d W 1 u N S w 0 f S Z x d W 9 0 O y w m c X V v d D t T Z W N 0 a W 9 u M S 9 k Y X R h I C 0 g R 0 E v Q 2 h h b m d l Z C B U e X B l L n t D b 2 x 1 b W 4 2 L D V 9 J n F 1 b 3 Q 7 L C Z x d W 9 0 O 1 N l Y 3 R p b 2 4 x L 2 R h d G E g L S B H Q S 9 D a G F u Z 2 V k I F R 5 c G U u e 0 N v b H V t b j c s N n 0 m c X V v d D s s J n F 1 b 3 Q 7 U 2 V j d G l v b j E v Z G F 0 Y S A t I E d B L 0 N o Y W 5 n Z W Q g V H l w Z S 5 7 Q 2 9 s d W 1 u O C w 3 f S Z x d W 9 0 O y w m c X V v d D t T Z W N 0 a W 9 u M S 9 k Y X R h I C 0 g R 0 E v Q 2 h h b m d l Z C B U e X B l L n t D b 2 x 1 b W 4 5 L D h 9 J n F 1 b 3 Q 7 L C Z x d W 9 0 O 1 N l Y 3 R p b 2 4 x L 2 R h d G E g L S B H Q S 9 D a G F u Z 2 V k I F R 5 c G U u e 0 N v b H V t b j E w L D l 9 J n F 1 b 3 Q 7 L C Z x d W 9 0 O 1 N l Y 3 R p b 2 4 x L 2 R h d G E g L S B H Q S 9 D a G F u Z 2 V k I F R 5 c G U u e 0 N v b H V t b j E x L D E w f S Z x d W 9 0 O y w m c X V v d D t T Z W N 0 a W 9 u M S 9 k Y X R h I C 0 g R 0 E v Q 2 h h b m d l Z C B U e X B l L n t D b 2 x 1 b W 4 x M i w x M X 0 m c X V v d D s s J n F 1 b 3 Q 7 U 2 V j d G l v b j E v Z G F 0 Y S A t I E d B L 0 N o Y W 5 n Z W Q g V H l w Z S 5 7 Q 2 9 s d W 1 u M T M s M T J 9 J n F 1 b 3 Q 7 L C Z x d W 9 0 O 1 N l Y 3 R p b 2 4 x L 2 R h d G E g L S B H Q S 9 D a G F u Z 2 V k I F R 5 c G U u e 0 N v b H V t b j E 0 L D E z f S Z x d W 9 0 O y w m c X V v d D t T Z W N 0 a W 9 u M S 9 k Y X R h I C 0 g R 0 E v Q 2 h h b m d l Z C B U e X B l L n t D b 2 x 1 b W 4 x N S w x N H 0 m c X V v d D s s J n F 1 b 3 Q 7 U 2 V j d G l v b j E v Z G F 0 Y S A t I E d B L 0 N o Y W 5 n Z W Q g V H l w Z S 5 7 Q 2 9 s d W 1 u M T Y s M T V 9 J n F 1 b 3 Q 7 L C Z x d W 9 0 O 1 N l Y 3 R p b 2 4 x L 2 R h d G E g L S B H Q S 9 D a G F u Z 2 V k I F R 5 c G U u e 0 N v b H V t b j E 3 L D E 2 f S Z x d W 9 0 O y w m c X V v d D t T Z W N 0 a W 9 u M S 9 k Y X R h I C 0 g R 0 E v Q 2 h h b m d l Z C B U e X B l L n t D b 2 x 1 b W 4 x O C w x N 3 0 m c X V v d D s s J n F 1 b 3 Q 7 U 2 V j d G l v b j E v Z G F 0 Y S A t I E d B L 0 N o Y W 5 n Z W Q g V H l w Z S 5 7 Q 2 9 s d W 1 u M T k s M T h 9 J n F 1 b 3 Q 7 L C Z x d W 9 0 O 1 N l Y 3 R p b 2 4 x L 2 R h d G E g L S B H Q S 9 D a G F u Z 2 V k I F R 5 c G U u e 0 N v b H V t b j I w L D E 5 f S Z x d W 9 0 O y w m c X V v d D t T Z W N 0 a W 9 u M S 9 k Y X R h I C 0 g R 0 E v Q 2 h h b m d l Z C B U e X B l L n t D b 2 x 1 b W 4 y M S w y M H 0 m c X V v d D s s J n F 1 b 3 Q 7 U 2 V j d G l v b j E v Z G F 0 Y S A t I E d B L 0 N o Y W 5 n Z W Q g V H l w Z S 5 7 Q 2 9 s d W 1 u M j I s M j F 9 J n F 1 b 3 Q 7 L C Z x d W 9 0 O 1 N l Y 3 R p b 2 4 x L 2 R h d G E g L S B H Q S 9 D a G F u Z 2 V k I F R 5 c G U u e 0 N v b H V t b j I z L D I y f S Z x d W 9 0 O y w m c X V v d D t T Z W N 0 a W 9 u M S 9 k Y X R h I C 0 g R 0 E v Q 2 h h b m d l Z C B U e X B l L n t D b 2 x 1 b W 4 y N C w y M 3 0 m c X V v d D s s J n F 1 b 3 Q 7 U 2 V j d G l v b j E v Z G F 0 Y S A t I E d B L 0 N o Y W 5 n Z W Q g V H l w Z S 5 7 Q 2 9 s d W 1 u M j U s M j R 9 J n F 1 b 3 Q 7 L C Z x d W 9 0 O 1 N l Y 3 R p b 2 4 x L 2 R h d G E g L S B H Q S 9 D a G F u Z 2 V k I F R 5 c G U u e 0 N v b H V t b j I 2 L D I 1 f S Z x d W 9 0 O y w m c X V v d D t T Z W N 0 a W 9 u M S 9 k Y X R h I C 0 g R 0 E v Q 2 h h b m d l Z C B U e X B l L n t D b 2 x 1 b W 4 y N y w y N n 0 m c X V v d D s s J n F 1 b 3 Q 7 U 2 V j d G l v b j E v Z G F 0 Y S A t I E d B L 0 N o Y W 5 n Z W Q g V H l w Z S 5 7 Q 2 9 s d W 1 u M j g s M j d 9 J n F 1 b 3 Q 7 L C Z x d W 9 0 O 1 N l Y 3 R p b 2 4 x L 2 R h d G E g L S B H Q S 9 D a G F u Z 2 V k I F R 5 c G U u e 0 N v b H V t b j I 5 L D I 4 f S Z x d W 9 0 O y w m c X V v d D t T Z W N 0 a W 9 u M S 9 k Y X R h I C 0 g R 0 E v Q 2 h h b m d l Z C B U e X B l L n t D b 2 x 1 b W 4 z M C w y O X 0 m c X V v d D s s J n F 1 b 3 Q 7 U 2 V j d G l v b j E v Z G F 0 Y S A t I E d B L 0 N o Y W 5 n Z W Q g V H l w Z S 5 7 Q 2 9 s d W 1 u M z E s M z B 9 J n F 1 b 3 Q 7 L C Z x d W 9 0 O 1 N l Y 3 R p b 2 4 x L 2 R h d G E g L S B H Q S 9 D a G F u Z 2 V k I F R 5 c G U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0 l M j B H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L S U y M E d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G T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j E i I C 8 + P E V u d H J 5 I F R 5 c G U 9 I k Z p b G x U Y X J n Z X Q i I F Z h b H V l P S J z Z G F 0 Y V 9 f X 0 Z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Q 6 N D I 6 N T U u M j E y M j E 4 N F o i I C 8 + P E V u d H J 5 I F R 5 c G U 9 I k Z p b G x D b 2 x 1 b W 5 U e X B l c y I g V m F s d W U 9 I n N C Z 1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0 g R k w g K D I p L 0 N o Y W 5 n Z W Q g V H l w Z S 5 7 Q 2 9 s d W 1 u M S w w f S Z x d W 9 0 O y w m c X V v d D t T Z W N 0 a W 9 u M S 9 k Y X R h I C 0 g R k w g K D I p L 0 N o Y W 5 n Z W Q g V H l w Z S 5 7 Q 2 9 s d W 1 u M i w x f S Z x d W 9 0 O y w m c X V v d D t T Z W N 0 a W 9 u M S 9 k Y X R h I C 0 g R k w g K D I p L 0 N o Y W 5 n Z W Q g V H l w Z S 5 7 Q 2 9 s d W 1 u M y w y f S Z x d W 9 0 O y w m c X V v d D t T Z W N 0 a W 9 u M S 9 k Y X R h I C 0 g R k w g K D I p L 0 N o Y W 5 n Z W Q g V H l w Z S 5 7 Q 2 9 s d W 1 u N C w z f S Z x d W 9 0 O y w m c X V v d D t T Z W N 0 a W 9 u M S 9 k Y X R h I C 0 g R k w g K D I p L 0 N o Y W 5 n Z W Q g V H l w Z S 5 7 Q 2 9 s d W 1 u N S w 0 f S Z x d W 9 0 O y w m c X V v d D t T Z W N 0 a W 9 u M S 9 k Y X R h I C 0 g R k w g K D I p L 0 N o Y W 5 n Z W Q g V H l w Z S 5 7 Q 2 9 s d W 1 u N i w 1 f S Z x d W 9 0 O y w m c X V v d D t T Z W N 0 a W 9 u M S 9 k Y X R h I C 0 g R k w g K D I p L 0 N o Y W 5 n Z W Q g V H l w Z S 5 7 Q 2 9 s d W 1 u N y w 2 f S Z x d W 9 0 O y w m c X V v d D t T Z W N 0 a W 9 u M S 9 k Y X R h I C 0 g R k w g K D I p L 0 N o Y W 5 n Z W Q g V H l w Z S 5 7 Q 2 9 s d W 1 u O C w 3 f S Z x d W 9 0 O y w m c X V v d D t T Z W N 0 a W 9 u M S 9 k Y X R h I C 0 g R k w g K D I p L 0 N o Y W 5 n Z W Q g V H l w Z S 5 7 Q 2 9 s d W 1 u O S w 4 f S Z x d W 9 0 O y w m c X V v d D t T Z W N 0 a W 9 u M S 9 k Y X R h I C 0 g R k w g K D I p L 0 N o Y W 5 n Z W Q g V H l w Z S 5 7 Q 2 9 s d W 1 u M T A s O X 0 m c X V v d D s s J n F 1 b 3 Q 7 U 2 V j d G l v b j E v Z G F 0 Y S A t I E Z M I C g y K S 9 D a G F u Z 2 V k I F R 5 c G U u e 0 N v b H V t b j E x L D E w f S Z x d W 9 0 O y w m c X V v d D t T Z W N 0 a W 9 u M S 9 k Y X R h I C 0 g R k w g K D I p L 0 N o Y W 5 n Z W Q g V H l w Z S 5 7 Q 2 9 s d W 1 u M T I s M T F 9 J n F 1 b 3 Q 7 L C Z x d W 9 0 O 1 N l Y 3 R p b 2 4 x L 2 R h d G E g L S B G T C A o M i k v Q 2 h h b m d l Z C B U e X B l L n t D b 2 x 1 b W 4 x M y w x M n 0 m c X V v d D s s J n F 1 b 3 Q 7 U 2 V j d G l v b j E v Z G F 0 Y S A t I E Z M I C g y K S 9 D a G F u Z 2 V k I F R 5 c G U u e 0 N v b H V t b j E 0 L D E z f S Z x d W 9 0 O y w m c X V v d D t T Z W N 0 a W 9 u M S 9 k Y X R h I C 0 g R k w g K D I p L 0 N o Y W 5 n Z W Q g V H l w Z S 5 7 Q 2 9 s d W 1 u M T U s M T R 9 J n F 1 b 3 Q 7 L C Z x d W 9 0 O 1 N l Y 3 R p b 2 4 x L 2 R h d G E g L S B G T C A o M i k v Q 2 h h b m d l Z C B U e X B l L n t D b 2 x 1 b W 4 x N i w x N X 0 m c X V v d D s s J n F 1 b 3 Q 7 U 2 V j d G l v b j E v Z G F 0 Y S A t I E Z M I C g y K S 9 D a G F u Z 2 V k I F R 5 c G U u e 0 N v b H V t b j E 3 L D E 2 f S Z x d W 9 0 O y w m c X V v d D t T Z W N 0 a W 9 u M S 9 k Y X R h I C 0 g R k w g K D I p L 0 N o Y W 5 n Z W Q g V H l w Z S 5 7 Q 2 9 s d W 1 u M T g s M T d 9 J n F 1 b 3 Q 7 L C Z x d W 9 0 O 1 N l Y 3 R p b 2 4 x L 2 R h d G E g L S B G T C A o M i k v Q 2 h h b m d l Z C B U e X B l L n t D b 2 x 1 b W 4 x O S w x O H 0 m c X V v d D s s J n F 1 b 3 Q 7 U 2 V j d G l v b j E v Z G F 0 Y S A t I E Z M I C g y K S 9 D a G F u Z 2 V k I F R 5 c G U u e 0 N v b H V t b j I w L D E 5 f S Z x d W 9 0 O y w m c X V v d D t T Z W N 0 a W 9 u M S 9 k Y X R h I C 0 g R k w g K D I p L 0 N o Y W 5 n Z W Q g V H l w Z S 5 7 Q 2 9 s d W 1 u M j E s M j B 9 J n F 1 b 3 Q 7 L C Z x d W 9 0 O 1 N l Y 3 R p b 2 4 x L 2 R h d G E g L S B G T C A o M i k v Q 2 h h b m d l Z C B U e X B l L n t D b 2 x 1 b W 4 y M i w y M X 0 m c X V v d D s s J n F 1 b 3 Q 7 U 2 V j d G l v b j E v Z G F 0 Y S A t I E Z M I C g y K S 9 D a G F u Z 2 V k I F R 5 c G U u e 0 N v b H V t b j I z L D I y f S Z x d W 9 0 O y w m c X V v d D t T Z W N 0 a W 9 u M S 9 k Y X R h I C 0 g R k w g K D I p L 0 N o Y W 5 n Z W Q g V H l w Z S 5 7 Q 2 9 s d W 1 u M j Q s M j N 9 J n F 1 b 3 Q 7 L C Z x d W 9 0 O 1 N l Y 3 R p b 2 4 x L 2 R h d G E g L S B G T C A o M i k v Q 2 h h b m d l Z C B U e X B l L n t D b 2 x 1 b W 4 y N S w y N H 0 m c X V v d D s s J n F 1 b 3 Q 7 U 2 V j d G l v b j E v Z G F 0 Y S A t I E Z M I C g y K S 9 D a G F u Z 2 V k I F R 5 c G U u e 0 N v b H V t b j I 2 L D I 1 f S Z x d W 9 0 O y w m c X V v d D t T Z W N 0 a W 9 u M S 9 k Y X R h I C 0 g R k w g K D I p L 0 N o Y W 5 n Z W Q g V H l w Z S 5 7 Q 2 9 s d W 1 u M j c s M j Z 9 J n F 1 b 3 Q 7 L C Z x d W 9 0 O 1 N l Y 3 R p b 2 4 x L 2 R h d G E g L S B G T C A o M i k v Q 2 h h b m d l Z C B U e X B l L n t D b 2 x 1 b W 4 y O C w y N 3 0 m c X V v d D s s J n F 1 b 3 Q 7 U 2 V j d G l v b j E v Z G F 0 Y S A t I E Z M I C g y K S 9 D a G F u Z 2 V k I F R 5 c G U u e 0 N v b H V t b j I 5 L D I 4 f S Z x d W 9 0 O y w m c X V v d D t T Z W N 0 a W 9 u M S 9 k Y X R h I C 0 g R k w g K D I p L 0 N o Y W 5 n Z W Q g V H l w Z S 5 7 Q 2 9 s d W 1 u M z A s M j l 9 J n F 1 b 3 Q 7 L C Z x d W 9 0 O 1 N l Y 3 R p b 2 4 x L 2 R h d G E g L S B G T C A o M i k v Q 2 h h b m d l Z C B U e X B l L n t D b 2 x 1 b W 4 z M S w z M H 0 m c X V v d D s s J n F 1 b 3 Q 7 U 2 V j d G l v b j E v Z G F 0 Y S A t I E Z M I C g y K S 9 D a G F u Z 2 V k I F R 5 c G U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G F 0 Y S A t I E Z M I C g y K S 9 D a G F u Z 2 V k I F R 5 c G U u e 0 N v b H V t b j E s M H 0 m c X V v d D s s J n F 1 b 3 Q 7 U 2 V j d G l v b j E v Z G F 0 Y S A t I E Z M I C g y K S 9 D a G F u Z 2 V k I F R 5 c G U u e 0 N v b H V t b j I s M X 0 m c X V v d D s s J n F 1 b 3 Q 7 U 2 V j d G l v b j E v Z G F 0 Y S A t I E Z M I C g y K S 9 D a G F u Z 2 V k I F R 5 c G U u e 0 N v b H V t b j M s M n 0 m c X V v d D s s J n F 1 b 3 Q 7 U 2 V j d G l v b j E v Z G F 0 Y S A t I E Z M I C g y K S 9 D a G F u Z 2 V k I F R 5 c G U u e 0 N v b H V t b j Q s M 3 0 m c X V v d D s s J n F 1 b 3 Q 7 U 2 V j d G l v b j E v Z G F 0 Y S A t I E Z M I C g y K S 9 D a G F u Z 2 V k I F R 5 c G U u e 0 N v b H V t b j U s N H 0 m c X V v d D s s J n F 1 b 3 Q 7 U 2 V j d G l v b j E v Z G F 0 Y S A t I E Z M I C g y K S 9 D a G F u Z 2 V k I F R 5 c G U u e 0 N v b H V t b j Y s N X 0 m c X V v d D s s J n F 1 b 3 Q 7 U 2 V j d G l v b j E v Z G F 0 Y S A t I E Z M I C g y K S 9 D a G F u Z 2 V k I F R 5 c G U u e 0 N v b H V t b j c s N n 0 m c X V v d D s s J n F 1 b 3 Q 7 U 2 V j d G l v b j E v Z G F 0 Y S A t I E Z M I C g y K S 9 D a G F u Z 2 V k I F R 5 c G U u e 0 N v b H V t b j g s N 3 0 m c X V v d D s s J n F 1 b 3 Q 7 U 2 V j d G l v b j E v Z G F 0 Y S A t I E Z M I C g y K S 9 D a G F u Z 2 V k I F R 5 c G U u e 0 N v b H V t b j k s O H 0 m c X V v d D s s J n F 1 b 3 Q 7 U 2 V j d G l v b j E v Z G F 0 Y S A t I E Z M I C g y K S 9 D a G F u Z 2 V k I F R 5 c G U u e 0 N v b H V t b j E w L D l 9 J n F 1 b 3 Q 7 L C Z x d W 9 0 O 1 N l Y 3 R p b 2 4 x L 2 R h d G E g L S B G T C A o M i k v Q 2 h h b m d l Z C B U e X B l L n t D b 2 x 1 b W 4 x M S w x M H 0 m c X V v d D s s J n F 1 b 3 Q 7 U 2 V j d G l v b j E v Z G F 0 Y S A t I E Z M I C g y K S 9 D a G F u Z 2 V k I F R 5 c G U u e 0 N v b H V t b j E y L D E x f S Z x d W 9 0 O y w m c X V v d D t T Z W N 0 a W 9 u M S 9 k Y X R h I C 0 g R k w g K D I p L 0 N o Y W 5 n Z W Q g V H l w Z S 5 7 Q 2 9 s d W 1 u M T M s M T J 9 J n F 1 b 3 Q 7 L C Z x d W 9 0 O 1 N l Y 3 R p b 2 4 x L 2 R h d G E g L S B G T C A o M i k v Q 2 h h b m d l Z C B U e X B l L n t D b 2 x 1 b W 4 x N C w x M 3 0 m c X V v d D s s J n F 1 b 3 Q 7 U 2 V j d G l v b j E v Z G F 0 Y S A t I E Z M I C g y K S 9 D a G F u Z 2 V k I F R 5 c G U u e 0 N v b H V t b j E 1 L D E 0 f S Z x d W 9 0 O y w m c X V v d D t T Z W N 0 a W 9 u M S 9 k Y X R h I C 0 g R k w g K D I p L 0 N o Y W 5 n Z W Q g V H l w Z S 5 7 Q 2 9 s d W 1 u M T Y s M T V 9 J n F 1 b 3 Q 7 L C Z x d W 9 0 O 1 N l Y 3 R p b 2 4 x L 2 R h d G E g L S B G T C A o M i k v Q 2 h h b m d l Z C B U e X B l L n t D b 2 x 1 b W 4 x N y w x N n 0 m c X V v d D s s J n F 1 b 3 Q 7 U 2 V j d G l v b j E v Z G F 0 Y S A t I E Z M I C g y K S 9 D a G F u Z 2 V k I F R 5 c G U u e 0 N v b H V t b j E 4 L D E 3 f S Z x d W 9 0 O y w m c X V v d D t T Z W N 0 a W 9 u M S 9 k Y X R h I C 0 g R k w g K D I p L 0 N o Y W 5 n Z W Q g V H l w Z S 5 7 Q 2 9 s d W 1 u M T k s M T h 9 J n F 1 b 3 Q 7 L C Z x d W 9 0 O 1 N l Y 3 R p b 2 4 x L 2 R h d G E g L S B G T C A o M i k v Q 2 h h b m d l Z C B U e X B l L n t D b 2 x 1 b W 4 y M C w x O X 0 m c X V v d D s s J n F 1 b 3 Q 7 U 2 V j d G l v b j E v Z G F 0 Y S A t I E Z M I C g y K S 9 D a G F u Z 2 V k I F R 5 c G U u e 0 N v b H V t b j I x L D I w f S Z x d W 9 0 O y w m c X V v d D t T Z W N 0 a W 9 u M S 9 k Y X R h I C 0 g R k w g K D I p L 0 N o Y W 5 n Z W Q g V H l w Z S 5 7 Q 2 9 s d W 1 u M j I s M j F 9 J n F 1 b 3 Q 7 L C Z x d W 9 0 O 1 N l Y 3 R p b 2 4 x L 2 R h d G E g L S B G T C A o M i k v Q 2 h h b m d l Z C B U e X B l L n t D b 2 x 1 b W 4 y M y w y M n 0 m c X V v d D s s J n F 1 b 3 Q 7 U 2 V j d G l v b j E v Z G F 0 Y S A t I E Z M I C g y K S 9 D a G F u Z 2 V k I F R 5 c G U u e 0 N v b H V t b j I 0 L D I z f S Z x d W 9 0 O y w m c X V v d D t T Z W N 0 a W 9 u M S 9 k Y X R h I C 0 g R k w g K D I p L 0 N o Y W 5 n Z W Q g V H l w Z S 5 7 Q 2 9 s d W 1 u M j U s M j R 9 J n F 1 b 3 Q 7 L C Z x d W 9 0 O 1 N l Y 3 R p b 2 4 x L 2 R h d G E g L S B G T C A o M i k v Q 2 h h b m d l Z C B U e X B l L n t D b 2 x 1 b W 4 y N i w y N X 0 m c X V v d D s s J n F 1 b 3 Q 7 U 2 V j d G l v b j E v Z G F 0 Y S A t I E Z M I C g y K S 9 D a G F u Z 2 V k I F R 5 c G U u e 0 N v b H V t b j I 3 L D I 2 f S Z x d W 9 0 O y w m c X V v d D t T Z W N 0 a W 9 u M S 9 k Y X R h I C 0 g R k w g K D I p L 0 N o Y W 5 n Z W Q g V H l w Z S 5 7 Q 2 9 s d W 1 u M j g s M j d 9 J n F 1 b 3 Q 7 L C Z x d W 9 0 O 1 N l Y 3 R p b 2 4 x L 2 R h d G E g L S B G T C A o M i k v Q 2 h h b m d l Z C B U e X B l L n t D b 2 x 1 b W 4 y O S w y O H 0 m c X V v d D s s J n F 1 b 3 Q 7 U 2 V j d G l v b j E v Z G F 0 Y S A t I E Z M I C g y K S 9 D a G F u Z 2 V k I F R 5 c G U u e 0 N v b H V t b j M w L D I 5 f S Z x d W 9 0 O y w m c X V v d D t T Z W N 0 a W 9 u M S 9 k Y X R h I C 0 g R k w g K D I p L 0 N o Y W 5 n Z W Q g V H l w Z S 5 7 Q 2 9 s d W 1 u M z E s M z B 9 J n F 1 b 3 Q 7 L C Z x d W 9 0 O 1 N l Y 3 R p b 2 4 x L 2 R h d G E g L S B G T C A o M i k v Q 2 h h b m d l Z C B U e X B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t J T I w R k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G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t J T I w T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M x I i A v P j x F b n R y e S B U e X B l P S J G a W x s V G F y Z 2 V 0 I i B W Y W x 1 Z T 0 i c 2 R h d G F f X 1 9 N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0 O j Q 0 O j A y L j g 4 N z k 1 O T Z a I i A v P j x F b n R y e S B U e X B l P S J G a W x s Q 2 9 s d W 1 u V H l w Z X M i I F Z h b H V l P S J z Q m d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t I E 1 T L 0 N o Y W 5 n Z W Q g V H l w Z S 5 7 Q 2 9 s d W 1 u M S w w f S Z x d W 9 0 O y w m c X V v d D t T Z W N 0 a W 9 u M S 9 k Y X R h I C 0 g T V M v Q 2 h h b m d l Z C B U e X B l L n t D b 2 x 1 b W 4 y L D F 9 J n F 1 b 3 Q 7 L C Z x d W 9 0 O 1 N l Y 3 R p b 2 4 x L 2 R h d G E g L S B N U y 9 D a G F u Z 2 V k I F R 5 c G U u e 0 N v b H V t b j M s M n 0 m c X V v d D s s J n F 1 b 3 Q 7 U 2 V j d G l v b j E v Z G F 0 Y S A t I E 1 T L 0 N o Y W 5 n Z W Q g V H l w Z S 5 7 Q 2 9 s d W 1 u N C w z f S Z x d W 9 0 O y w m c X V v d D t T Z W N 0 a W 9 u M S 9 k Y X R h I C 0 g T V M v Q 2 h h b m d l Z C B U e X B l L n t D b 2 x 1 b W 4 1 L D R 9 J n F 1 b 3 Q 7 L C Z x d W 9 0 O 1 N l Y 3 R p b 2 4 x L 2 R h d G E g L S B N U y 9 D a G F u Z 2 V k I F R 5 c G U u e 0 N v b H V t b j Y s N X 0 m c X V v d D s s J n F 1 b 3 Q 7 U 2 V j d G l v b j E v Z G F 0 Y S A t I E 1 T L 0 N o Y W 5 n Z W Q g V H l w Z S 5 7 Q 2 9 s d W 1 u N y w 2 f S Z x d W 9 0 O y w m c X V v d D t T Z W N 0 a W 9 u M S 9 k Y X R h I C 0 g T V M v Q 2 h h b m d l Z C B U e X B l L n t D b 2 x 1 b W 4 4 L D d 9 J n F 1 b 3 Q 7 L C Z x d W 9 0 O 1 N l Y 3 R p b 2 4 x L 2 R h d G E g L S B N U y 9 D a G F u Z 2 V k I F R 5 c G U u e 0 N v b H V t b j k s O H 0 m c X V v d D s s J n F 1 b 3 Q 7 U 2 V j d G l v b j E v Z G F 0 Y S A t I E 1 T L 0 N o Y W 5 n Z W Q g V H l w Z S 5 7 Q 2 9 s d W 1 u M T A s O X 0 m c X V v d D s s J n F 1 b 3 Q 7 U 2 V j d G l v b j E v Z G F 0 Y S A t I E 1 T L 0 N o Y W 5 n Z W Q g V H l w Z S 5 7 Q 2 9 s d W 1 u M T E s M T B 9 J n F 1 b 3 Q 7 L C Z x d W 9 0 O 1 N l Y 3 R p b 2 4 x L 2 R h d G E g L S B N U y 9 D a G F u Z 2 V k I F R 5 c G U u e 0 N v b H V t b j E y L D E x f S Z x d W 9 0 O y w m c X V v d D t T Z W N 0 a W 9 u M S 9 k Y X R h I C 0 g T V M v Q 2 h h b m d l Z C B U e X B l L n t D b 2 x 1 b W 4 x M y w x M n 0 m c X V v d D s s J n F 1 b 3 Q 7 U 2 V j d G l v b j E v Z G F 0 Y S A t I E 1 T L 0 N o Y W 5 n Z W Q g V H l w Z S 5 7 Q 2 9 s d W 1 u M T Q s M T N 9 J n F 1 b 3 Q 7 L C Z x d W 9 0 O 1 N l Y 3 R p b 2 4 x L 2 R h d G E g L S B N U y 9 D a G F u Z 2 V k I F R 5 c G U u e 0 N v b H V t b j E 1 L D E 0 f S Z x d W 9 0 O y w m c X V v d D t T Z W N 0 a W 9 u M S 9 k Y X R h I C 0 g T V M v Q 2 h h b m d l Z C B U e X B l L n t D b 2 x 1 b W 4 x N i w x N X 0 m c X V v d D s s J n F 1 b 3 Q 7 U 2 V j d G l v b j E v Z G F 0 Y S A t I E 1 T L 0 N o Y W 5 n Z W Q g V H l w Z S 5 7 Q 2 9 s d W 1 u M T c s M T Z 9 J n F 1 b 3 Q 7 L C Z x d W 9 0 O 1 N l Y 3 R p b 2 4 x L 2 R h d G E g L S B N U y 9 D a G F u Z 2 V k I F R 5 c G U u e 0 N v b H V t b j E 4 L D E 3 f S Z x d W 9 0 O y w m c X V v d D t T Z W N 0 a W 9 u M S 9 k Y X R h I C 0 g T V M v Q 2 h h b m d l Z C B U e X B l L n t D b 2 x 1 b W 4 x O S w x O H 0 m c X V v d D s s J n F 1 b 3 Q 7 U 2 V j d G l v b j E v Z G F 0 Y S A t I E 1 T L 0 N o Y W 5 n Z W Q g V H l w Z S 5 7 Q 2 9 s d W 1 u M j A s M T l 9 J n F 1 b 3 Q 7 L C Z x d W 9 0 O 1 N l Y 3 R p b 2 4 x L 2 R h d G E g L S B N U y 9 D a G F u Z 2 V k I F R 5 c G U u e 0 N v b H V t b j I x L D I w f S Z x d W 9 0 O y w m c X V v d D t T Z W N 0 a W 9 u M S 9 k Y X R h I C 0 g T V M v Q 2 h h b m d l Z C B U e X B l L n t D b 2 x 1 b W 4 y M i w y M X 0 m c X V v d D s s J n F 1 b 3 Q 7 U 2 V j d G l v b j E v Z G F 0 Y S A t I E 1 T L 0 N o Y W 5 n Z W Q g V H l w Z S 5 7 Q 2 9 s d W 1 u M j M s M j J 9 J n F 1 b 3 Q 7 L C Z x d W 9 0 O 1 N l Y 3 R p b 2 4 x L 2 R h d G E g L S B N U y 9 D a G F u Z 2 V k I F R 5 c G U u e 0 N v b H V t b j I 0 L D I z f S Z x d W 9 0 O y w m c X V v d D t T Z W N 0 a W 9 u M S 9 k Y X R h I C 0 g T V M v Q 2 h h b m d l Z C B U e X B l L n t D b 2 x 1 b W 4 y N S w y N H 0 m c X V v d D s s J n F 1 b 3 Q 7 U 2 V j d G l v b j E v Z G F 0 Y S A t I E 1 T L 0 N o Y W 5 n Z W Q g V H l w Z S 5 7 Q 2 9 s d W 1 u M j Y s M j V 9 J n F 1 b 3 Q 7 L C Z x d W 9 0 O 1 N l Y 3 R p b 2 4 x L 2 R h d G E g L S B N U y 9 D a G F u Z 2 V k I F R 5 c G U u e 0 N v b H V t b j I 3 L D I 2 f S Z x d W 9 0 O y w m c X V v d D t T Z W N 0 a W 9 u M S 9 k Y X R h I C 0 g T V M v Q 2 h h b m d l Z C B U e X B l L n t D b 2 x 1 b W 4 y O C w y N 3 0 m c X V v d D s s J n F 1 b 3 Q 7 U 2 V j d G l v b j E v Z G F 0 Y S A t I E 1 T L 0 N o Y W 5 n Z W Q g V H l w Z S 5 7 Q 2 9 s d W 1 u M j k s M j h 9 J n F 1 b 3 Q 7 L C Z x d W 9 0 O 1 N l Y 3 R p b 2 4 x L 2 R h d G E g L S B N U y 9 D a G F u Z 2 V k I F R 5 c G U u e 0 N v b H V t b j M w L D I 5 f S Z x d W 9 0 O y w m c X V v d D t T Z W N 0 a W 9 u M S 9 k Y X R h I C 0 g T V M v Q 2 h h b m d l Z C B U e X B l L n t D b 2 x 1 b W 4 z M S w z M H 0 m c X V v d D s s J n F 1 b 3 Q 7 U 2 V j d G l v b j E v Z G F 0 Y S A t I E 1 T L 0 N o Y W 5 n Z W Q g V H l w Z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X R h I C 0 g T V M v Q 2 h h b m d l Z C B U e X B l L n t D b 2 x 1 b W 4 x L D B 9 J n F 1 b 3 Q 7 L C Z x d W 9 0 O 1 N l Y 3 R p b 2 4 x L 2 R h d G E g L S B N U y 9 D a G F u Z 2 V k I F R 5 c G U u e 0 N v b H V t b j I s M X 0 m c X V v d D s s J n F 1 b 3 Q 7 U 2 V j d G l v b j E v Z G F 0 Y S A t I E 1 T L 0 N o Y W 5 n Z W Q g V H l w Z S 5 7 Q 2 9 s d W 1 u M y w y f S Z x d W 9 0 O y w m c X V v d D t T Z W N 0 a W 9 u M S 9 k Y X R h I C 0 g T V M v Q 2 h h b m d l Z C B U e X B l L n t D b 2 x 1 b W 4 0 L D N 9 J n F 1 b 3 Q 7 L C Z x d W 9 0 O 1 N l Y 3 R p b 2 4 x L 2 R h d G E g L S B N U y 9 D a G F u Z 2 V k I F R 5 c G U u e 0 N v b H V t b j U s N H 0 m c X V v d D s s J n F 1 b 3 Q 7 U 2 V j d G l v b j E v Z G F 0 Y S A t I E 1 T L 0 N o Y W 5 n Z W Q g V H l w Z S 5 7 Q 2 9 s d W 1 u N i w 1 f S Z x d W 9 0 O y w m c X V v d D t T Z W N 0 a W 9 u M S 9 k Y X R h I C 0 g T V M v Q 2 h h b m d l Z C B U e X B l L n t D b 2 x 1 b W 4 3 L D Z 9 J n F 1 b 3 Q 7 L C Z x d W 9 0 O 1 N l Y 3 R p b 2 4 x L 2 R h d G E g L S B N U y 9 D a G F u Z 2 V k I F R 5 c G U u e 0 N v b H V t b j g s N 3 0 m c X V v d D s s J n F 1 b 3 Q 7 U 2 V j d G l v b j E v Z G F 0 Y S A t I E 1 T L 0 N o Y W 5 n Z W Q g V H l w Z S 5 7 Q 2 9 s d W 1 u O S w 4 f S Z x d W 9 0 O y w m c X V v d D t T Z W N 0 a W 9 u M S 9 k Y X R h I C 0 g T V M v Q 2 h h b m d l Z C B U e X B l L n t D b 2 x 1 b W 4 x M C w 5 f S Z x d W 9 0 O y w m c X V v d D t T Z W N 0 a W 9 u M S 9 k Y X R h I C 0 g T V M v Q 2 h h b m d l Z C B U e X B l L n t D b 2 x 1 b W 4 x M S w x M H 0 m c X V v d D s s J n F 1 b 3 Q 7 U 2 V j d G l v b j E v Z G F 0 Y S A t I E 1 T L 0 N o Y W 5 n Z W Q g V H l w Z S 5 7 Q 2 9 s d W 1 u M T I s M T F 9 J n F 1 b 3 Q 7 L C Z x d W 9 0 O 1 N l Y 3 R p b 2 4 x L 2 R h d G E g L S B N U y 9 D a G F u Z 2 V k I F R 5 c G U u e 0 N v b H V t b j E z L D E y f S Z x d W 9 0 O y w m c X V v d D t T Z W N 0 a W 9 u M S 9 k Y X R h I C 0 g T V M v Q 2 h h b m d l Z C B U e X B l L n t D b 2 x 1 b W 4 x N C w x M 3 0 m c X V v d D s s J n F 1 b 3 Q 7 U 2 V j d G l v b j E v Z G F 0 Y S A t I E 1 T L 0 N o Y W 5 n Z W Q g V H l w Z S 5 7 Q 2 9 s d W 1 u M T U s M T R 9 J n F 1 b 3 Q 7 L C Z x d W 9 0 O 1 N l Y 3 R p b 2 4 x L 2 R h d G E g L S B N U y 9 D a G F u Z 2 V k I F R 5 c G U u e 0 N v b H V t b j E 2 L D E 1 f S Z x d W 9 0 O y w m c X V v d D t T Z W N 0 a W 9 u M S 9 k Y X R h I C 0 g T V M v Q 2 h h b m d l Z C B U e X B l L n t D b 2 x 1 b W 4 x N y w x N n 0 m c X V v d D s s J n F 1 b 3 Q 7 U 2 V j d G l v b j E v Z G F 0 Y S A t I E 1 T L 0 N o Y W 5 n Z W Q g V H l w Z S 5 7 Q 2 9 s d W 1 u M T g s M T d 9 J n F 1 b 3 Q 7 L C Z x d W 9 0 O 1 N l Y 3 R p b 2 4 x L 2 R h d G E g L S B N U y 9 D a G F u Z 2 V k I F R 5 c G U u e 0 N v b H V t b j E 5 L D E 4 f S Z x d W 9 0 O y w m c X V v d D t T Z W N 0 a W 9 u M S 9 k Y X R h I C 0 g T V M v Q 2 h h b m d l Z C B U e X B l L n t D b 2 x 1 b W 4 y M C w x O X 0 m c X V v d D s s J n F 1 b 3 Q 7 U 2 V j d G l v b j E v Z G F 0 Y S A t I E 1 T L 0 N o Y W 5 n Z W Q g V H l w Z S 5 7 Q 2 9 s d W 1 u M j E s M j B 9 J n F 1 b 3 Q 7 L C Z x d W 9 0 O 1 N l Y 3 R p b 2 4 x L 2 R h d G E g L S B N U y 9 D a G F u Z 2 V k I F R 5 c G U u e 0 N v b H V t b j I y L D I x f S Z x d W 9 0 O y w m c X V v d D t T Z W N 0 a W 9 u M S 9 k Y X R h I C 0 g T V M v Q 2 h h b m d l Z C B U e X B l L n t D b 2 x 1 b W 4 y M y w y M n 0 m c X V v d D s s J n F 1 b 3 Q 7 U 2 V j d G l v b j E v Z G F 0 Y S A t I E 1 T L 0 N o Y W 5 n Z W Q g V H l w Z S 5 7 Q 2 9 s d W 1 u M j Q s M j N 9 J n F 1 b 3 Q 7 L C Z x d W 9 0 O 1 N l Y 3 R p b 2 4 x L 2 R h d G E g L S B N U y 9 D a G F u Z 2 V k I F R 5 c G U u e 0 N v b H V t b j I 1 L D I 0 f S Z x d W 9 0 O y w m c X V v d D t T Z W N 0 a W 9 u M S 9 k Y X R h I C 0 g T V M v Q 2 h h b m d l Z C B U e X B l L n t D b 2 x 1 b W 4 y N i w y N X 0 m c X V v d D s s J n F 1 b 3 Q 7 U 2 V j d G l v b j E v Z G F 0 Y S A t I E 1 T L 0 N o Y W 5 n Z W Q g V H l w Z S 5 7 Q 2 9 s d W 1 u M j c s M j Z 9 J n F 1 b 3 Q 7 L C Z x d W 9 0 O 1 N l Y 3 R p b 2 4 x L 2 R h d G E g L S B N U y 9 D a G F u Z 2 V k I F R 5 c G U u e 0 N v b H V t b j I 4 L D I 3 f S Z x d W 9 0 O y w m c X V v d D t T Z W N 0 a W 9 u M S 9 k Y X R h I C 0 g T V M v Q 2 h h b m d l Z C B U e X B l L n t D b 2 x 1 b W 4 y O S w y O H 0 m c X V v d D s s J n F 1 b 3 Q 7 U 2 V j d G l v b j E v Z G F 0 Y S A t I E 1 T L 0 N o Y W 5 n Z W Q g V H l w Z S 5 7 Q 2 9 s d W 1 u M z A s M j l 9 J n F 1 b 3 Q 7 L C Z x d W 9 0 O 1 N l Y 3 R p b 2 4 x L 2 R h d G E g L S B N U y 9 D a G F u Z 2 V k I F R 5 c G U u e 0 N v b H V t b j M x L D M w f S Z x d W 9 0 O y w m c X V v d D t T Z W N 0 a W 9 u M S 9 k Y X R h I C 0 g T V M v Q 2 h h b m d l Z C B U e X B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t J T I w T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N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t J T I w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Q x I i A v P j x F b n R y e S B U e X B l P S J G a W x s V G F y Z 2 V 0 I i B W Y W x 1 Z T 0 i c 2 R h d G F f X 1 9 O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0 O j Q 0 O j M 0 L j Y x M z c 0 N z R a I i A v P j x F b n R y e S B U e X B l P S J G a W x s Q 2 9 s d W 1 u V H l w Z X M i I F Z h b H V l P S J z Q m d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t I E 5 D L 0 N o Y W 5 n Z W Q g V H l w Z S 5 7 Q 2 9 s d W 1 u M S w w f S Z x d W 9 0 O y w m c X V v d D t T Z W N 0 a W 9 u M S 9 k Y X R h I C 0 g T k M v Q 2 h h b m d l Z C B U e X B l L n t D b 2 x 1 b W 4 y L D F 9 J n F 1 b 3 Q 7 L C Z x d W 9 0 O 1 N l Y 3 R p b 2 4 x L 2 R h d G E g L S B O Q y 9 D a G F u Z 2 V k I F R 5 c G U u e 0 N v b H V t b j M s M n 0 m c X V v d D s s J n F 1 b 3 Q 7 U 2 V j d G l v b j E v Z G F 0 Y S A t I E 5 D L 0 N o Y W 5 n Z W Q g V H l w Z S 5 7 Q 2 9 s d W 1 u N C w z f S Z x d W 9 0 O y w m c X V v d D t T Z W N 0 a W 9 u M S 9 k Y X R h I C 0 g T k M v Q 2 h h b m d l Z C B U e X B l L n t D b 2 x 1 b W 4 1 L D R 9 J n F 1 b 3 Q 7 L C Z x d W 9 0 O 1 N l Y 3 R p b 2 4 x L 2 R h d G E g L S B O Q y 9 D a G F u Z 2 V k I F R 5 c G U u e 0 N v b H V t b j Y s N X 0 m c X V v d D s s J n F 1 b 3 Q 7 U 2 V j d G l v b j E v Z G F 0 Y S A t I E 5 D L 0 N o Y W 5 n Z W Q g V H l w Z S 5 7 Q 2 9 s d W 1 u N y w 2 f S Z x d W 9 0 O y w m c X V v d D t T Z W N 0 a W 9 u M S 9 k Y X R h I C 0 g T k M v Q 2 h h b m d l Z C B U e X B l L n t D b 2 x 1 b W 4 4 L D d 9 J n F 1 b 3 Q 7 L C Z x d W 9 0 O 1 N l Y 3 R p b 2 4 x L 2 R h d G E g L S B O Q y 9 D a G F u Z 2 V k I F R 5 c G U u e 0 N v b H V t b j k s O H 0 m c X V v d D s s J n F 1 b 3 Q 7 U 2 V j d G l v b j E v Z G F 0 Y S A t I E 5 D L 0 N o Y W 5 n Z W Q g V H l w Z S 5 7 Q 2 9 s d W 1 u M T A s O X 0 m c X V v d D s s J n F 1 b 3 Q 7 U 2 V j d G l v b j E v Z G F 0 Y S A t I E 5 D L 0 N o Y W 5 n Z W Q g V H l w Z S 5 7 Q 2 9 s d W 1 u M T E s M T B 9 J n F 1 b 3 Q 7 L C Z x d W 9 0 O 1 N l Y 3 R p b 2 4 x L 2 R h d G E g L S B O Q y 9 D a G F u Z 2 V k I F R 5 c G U u e 0 N v b H V t b j E y L D E x f S Z x d W 9 0 O y w m c X V v d D t T Z W N 0 a W 9 u M S 9 k Y X R h I C 0 g T k M v Q 2 h h b m d l Z C B U e X B l L n t D b 2 x 1 b W 4 x M y w x M n 0 m c X V v d D s s J n F 1 b 3 Q 7 U 2 V j d G l v b j E v Z G F 0 Y S A t I E 5 D L 0 N o Y W 5 n Z W Q g V H l w Z S 5 7 Q 2 9 s d W 1 u M T Q s M T N 9 J n F 1 b 3 Q 7 L C Z x d W 9 0 O 1 N l Y 3 R p b 2 4 x L 2 R h d G E g L S B O Q y 9 D a G F u Z 2 V k I F R 5 c G U u e 0 N v b H V t b j E 1 L D E 0 f S Z x d W 9 0 O y w m c X V v d D t T Z W N 0 a W 9 u M S 9 k Y X R h I C 0 g T k M v Q 2 h h b m d l Z C B U e X B l L n t D b 2 x 1 b W 4 x N i w x N X 0 m c X V v d D s s J n F 1 b 3 Q 7 U 2 V j d G l v b j E v Z G F 0 Y S A t I E 5 D L 0 N o Y W 5 n Z W Q g V H l w Z S 5 7 Q 2 9 s d W 1 u M T c s M T Z 9 J n F 1 b 3 Q 7 L C Z x d W 9 0 O 1 N l Y 3 R p b 2 4 x L 2 R h d G E g L S B O Q y 9 D a G F u Z 2 V k I F R 5 c G U u e 0 N v b H V t b j E 4 L D E 3 f S Z x d W 9 0 O y w m c X V v d D t T Z W N 0 a W 9 u M S 9 k Y X R h I C 0 g T k M v Q 2 h h b m d l Z C B U e X B l L n t D b 2 x 1 b W 4 x O S w x O H 0 m c X V v d D s s J n F 1 b 3 Q 7 U 2 V j d G l v b j E v Z G F 0 Y S A t I E 5 D L 0 N o Y W 5 n Z W Q g V H l w Z S 5 7 Q 2 9 s d W 1 u M j A s M T l 9 J n F 1 b 3 Q 7 L C Z x d W 9 0 O 1 N l Y 3 R p b 2 4 x L 2 R h d G E g L S B O Q y 9 D a G F u Z 2 V k I F R 5 c G U u e 0 N v b H V t b j I x L D I w f S Z x d W 9 0 O y w m c X V v d D t T Z W N 0 a W 9 u M S 9 k Y X R h I C 0 g T k M v Q 2 h h b m d l Z C B U e X B l L n t D b 2 x 1 b W 4 y M i w y M X 0 m c X V v d D s s J n F 1 b 3 Q 7 U 2 V j d G l v b j E v Z G F 0 Y S A t I E 5 D L 0 N o Y W 5 n Z W Q g V H l w Z S 5 7 Q 2 9 s d W 1 u M j M s M j J 9 J n F 1 b 3 Q 7 L C Z x d W 9 0 O 1 N l Y 3 R p b 2 4 x L 2 R h d G E g L S B O Q y 9 D a G F u Z 2 V k I F R 5 c G U u e 0 N v b H V t b j I 0 L D I z f S Z x d W 9 0 O y w m c X V v d D t T Z W N 0 a W 9 u M S 9 k Y X R h I C 0 g T k M v Q 2 h h b m d l Z C B U e X B l L n t D b 2 x 1 b W 4 y N S w y N H 0 m c X V v d D s s J n F 1 b 3 Q 7 U 2 V j d G l v b j E v Z G F 0 Y S A t I E 5 D L 0 N o Y W 5 n Z W Q g V H l w Z S 5 7 Q 2 9 s d W 1 u M j Y s M j V 9 J n F 1 b 3 Q 7 L C Z x d W 9 0 O 1 N l Y 3 R p b 2 4 x L 2 R h d G E g L S B O Q y 9 D a G F u Z 2 V k I F R 5 c G U u e 0 N v b H V t b j I 3 L D I 2 f S Z x d W 9 0 O y w m c X V v d D t T Z W N 0 a W 9 u M S 9 k Y X R h I C 0 g T k M v Q 2 h h b m d l Z C B U e X B l L n t D b 2 x 1 b W 4 y O C w y N 3 0 m c X V v d D s s J n F 1 b 3 Q 7 U 2 V j d G l v b j E v Z G F 0 Y S A t I E 5 D L 0 N o Y W 5 n Z W Q g V H l w Z S 5 7 Q 2 9 s d W 1 u M j k s M j h 9 J n F 1 b 3 Q 7 L C Z x d W 9 0 O 1 N l Y 3 R p b 2 4 x L 2 R h d G E g L S B O Q y 9 D a G F u Z 2 V k I F R 5 c G U u e 0 N v b H V t b j M w L D I 5 f S Z x d W 9 0 O y w m c X V v d D t T Z W N 0 a W 9 u M S 9 k Y X R h I C 0 g T k M v Q 2 h h b m d l Z C B U e X B l L n t D b 2 x 1 b W 4 z M S w z M H 0 m c X V v d D s s J n F 1 b 3 Q 7 U 2 V j d G l v b j E v Z G F 0 Y S A t I E 5 D L 0 N o Y W 5 n Z W Q g V H l w Z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X R h I C 0 g T k M v Q 2 h h b m d l Z C B U e X B l L n t D b 2 x 1 b W 4 x L D B 9 J n F 1 b 3 Q 7 L C Z x d W 9 0 O 1 N l Y 3 R p b 2 4 x L 2 R h d G E g L S B O Q y 9 D a G F u Z 2 V k I F R 5 c G U u e 0 N v b H V t b j I s M X 0 m c X V v d D s s J n F 1 b 3 Q 7 U 2 V j d G l v b j E v Z G F 0 Y S A t I E 5 D L 0 N o Y W 5 n Z W Q g V H l w Z S 5 7 Q 2 9 s d W 1 u M y w y f S Z x d W 9 0 O y w m c X V v d D t T Z W N 0 a W 9 u M S 9 k Y X R h I C 0 g T k M v Q 2 h h b m d l Z C B U e X B l L n t D b 2 x 1 b W 4 0 L D N 9 J n F 1 b 3 Q 7 L C Z x d W 9 0 O 1 N l Y 3 R p b 2 4 x L 2 R h d G E g L S B O Q y 9 D a G F u Z 2 V k I F R 5 c G U u e 0 N v b H V t b j U s N H 0 m c X V v d D s s J n F 1 b 3 Q 7 U 2 V j d G l v b j E v Z G F 0 Y S A t I E 5 D L 0 N o Y W 5 n Z W Q g V H l w Z S 5 7 Q 2 9 s d W 1 u N i w 1 f S Z x d W 9 0 O y w m c X V v d D t T Z W N 0 a W 9 u M S 9 k Y X R h I C 0 g T k M v Q 2 h h b m d l Z C B U e X B l L n t D b 2 x 1 b W 4 3 L D Z 9 J n F 1 b 3 Q 7 L C Z x d W 9 0 O 1 N l Y 3 R p b 2 4 x L 2 R h d G E g L S B O Q y 9 D a G F u Z 2 V k I F R 5 c G U u e 0 N v b H V t b j g s N 3 0 m c X V v d D s s J n F 1 b 3 Q 7 U 2 V j d G l v b j E v Z G F 0 Y S A t I E 5 D L 0 N o Y W 5 n Z W Q g V H l w Z S 5 7 Q 2 9 s d W 1 u O S w 4 f S Z x d W 9 0 O y w m c X V v d D t T Z W N 0 a W 9 u M S 9 k Y X R h I C 0 g T k M v Q 2 h h b m d l Z C B U e X B l L n t D b 2 x 1 b W 4 x M C w 5 f S Z x d W 9 0 O y w m c X V v d D t T Z W N 0 a W 9 u M S 9 k Y X R h I C 0 g T k M v Q 2 h h b m d l Z C B U e X B l L n t D b 2 x 1 b W 4 x M S w x M H 0 m c X V v d D s s J n F 1 b 3 Q 7 U 2 V j d G l v b j E v Z G F 0 Y S A t I E 5 D L 0 N o Y W 5 n Z W Q g V H l w Z S 5 7 Q 2 9 s d W 1 u M T I s M T F 9 J n F 1 b 3 Q 7 L C Z x d W 9 0 O 1 N l Y 3 R p b 2 4 x L 2 R h d G E g L S B O Q y 9 D a G F u Z 2 V k I F R 5 c G U u e 0 N v b H V t b j E z L D E y f S Z x d W 9 0 O y w m c X V v d D t T Z W N 0 a W 9 u M S 9 k Y X R h I C 0 g T k M v Q 2 h h b m d l Z C B U e X B l L n t D b 2 x 1 b W 4 x N C w x M 3 0 m c X V v d D s s J n F 1 b 3 Q 7 U 2 V j d G l v b j E v Z G F 0 Y S A t I E 5 D L 0 N o Y W 5 n Z W Q g V H l w Z S 5 7 Q 2 9 s d W 1 u M T U s M T R 9 J n F 1 b 3 Q 7 L C Z x d W 9 0 O 1 N l Y 3 R p b 2 4 x L 2 R h d G E g L S B O Q y 9 D a G F u Z 2 V k I F R 5 c G U u e 0 N v b H V t b j E 2 L D E 1 f S Z x d W 9 0 O y w m c X V v d D t T Z W N 0 a W 9 u M S 9 k Y X R h I C 0 g T k M v Q 2 h h b m d l Z C B U e X B l L n t D b 2 x 1 b W 4 x N y w x N n 0 m c X V v d D s s J n F 1 b 3 Q 7 U 2 V j d G l v b j E v Z G F 0 Y S A t I E 5 D L 0 N o Y W 5 n Z W Q g V H l w Z S 5 7 Q 2 9 s d W 1 u M T g s M T d 9 J n F 1 b 3 Q 7 L C Z x d W 9 0 O 1 N l Y 3 R p b 2 4 x L 2 R h d G E g L S B O Q y 9 D a G F u Z 2 V k I F R 5 c G U u e 0 N v b H V t b j E 5 L D E 4 f S Z x d W 9 0 O y w m c X V v d D t T Z W N 0 a W 9 u M S 9 k Y X R h I C 0 g T k M v Q 2 h h b m d l Z C B U e X B l L n t D b 2 x 1 b W 4 y M C w x O X 0 m c X V v d D s s J n F 1 b 3 Q 7 U 2 V j d G l v b j E v Z G F 0 Y S A t I E 5 D L 0 N o Y W 5 n Z W Q g V H l w Z S 5 7 Q 2 9 s d W 1 u M j E s M j B 9 J n F 1 b 3 Q 7 L C Z x d W 9 0 O 1 N l Y 3 R p b 2 4 x L 2 R h d G E g L S B O Q y 9 D a G F u Z 2 V k I F R 5 c G U u e 0 N v b H V t b j I y L D I x f S Z x d W 9 0 O y w m c X V v d D t T Z W N 0 a W 9 u M S 9 k Y X R h I C 0 g T k M v Q 2 h h b m d l Z C B U e X B l L n t D b 2 x 1 b W 4 y M y w y M n 0 m c X V v d D s s J n F 1 b 3 Q 7 U 2 V j d G l v b j E v Z G F 0 Y S A t I E 5 D L 0 N o Y W 5 n Z W Q g V H l w Z S 5 7 Q 2 9 s d W 1 u M j Q s M j N 9 J n F 1 b 3 Q 7 L C Z x d W 9 0 O 1 N l Y 3 R p b 2 4 x L 2 R h d G E g L S B O Q y 9 D a G F u Z 2 V k I F R 5 c G U u e 0 N v b H V t b j I 1 L D I 0 f S Z x d W 9 0 O y w m c X V v d D t T Z W N 0 a W 9 u M S 9 k Y X R h I C 0 g T k M v Q 2 h h b m d l Z C B U e X B l L n t D b 2 x 1 b W 4 y N i w y N X 0 m c X V v d D s s J n F 1 b 3 Q 7 U 2 V j d G l v b j E v Z G F 0 Y S A t I E 5 D L 0 N o Y W 5 n Z W Q g V H l w Z S 5 7 Q 2 9 s d W 1 u M j c s M j Z 9 J n F 1 b 3 Q 7 L C Z x d W 9 0 O 1 N l Y 3 R p b 2 4 x L 2 R h d G E g L S B O Q y 9 D a G F u Z 2 V k I F R 5 c G U u e 0 N v b H V t b j I 4 L D I 3 f S Z x d W 9 0 O y w m c X V v d D t T Z W N 0 a W 9 u M S 9 k Y X R h I C 0 g T k M v Q 2 h h b m d l Z C B U e X B l L n t D b 2 x 1 b W 4 y O S w y O H 0 m c X V v d D s s J n F 1 b 3 Q 7 U 2 V j d G l v b j E v Z G F 0 Y S A t I E 5 D L 0 N o Y W 5 n Z W Q g V H l w Z S 5 7 Q 2 9 s d W 1 u M z A s M j l 9 J n F 1 b 3 Q 7 L C Z x d W 9 0 O 1 N l Y 3 R p b 2 4 x L 2 R h d G E g L S B O Q y 9 D a G F u Z 2 V k I F R 5 c G U u e 0 N v b H V t b j M x L D M w f S Z x d W 9 0 O y w m c X V v d D t T Z W N 0 a W 9 u M S 9 k Y X R h I C 0 g T k M v Q 2 h h b m d l Z C B U e X B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t J T I w T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O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t J T I w U 0 M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L S B T Q y 9 D a G F u Z 2 V k I F R 5 c G U u e 0 N v b H V t b j E s M H 0 m c X V v d D s s J n F 1 b 3 Q 7 U 2 V j d G l v b j E v Z G F 0 Y S A t I F N D L 0 N o Y W 5 n Z W Q g V H l w Z S 5 7 Q 2 9 s d W 1 u M i w x f S Z x d W 9 0 O y w m c X V v d D t T Z W N 0 a W 9 u M S 9 k Y X R h I C 0 g U 0 M v Q 2 h h b m d l Z C B U e X B l L n t D b 2 x 1 b W 4 z L D J 9 J n F 1 b 3 Q 7 L C Z x d W 9 0 O 1 N l Y 3 R p b 2 4 x L 2 R h d G E g L S B T Q y 9 D a G F u Z 2 V k I F R 5 c G U u e 0 N v b H V t b j Q s M 3 0 m c X V v d D s s J n F 1 b 3 Q 7 U 2 V j d G l v b j E v Z G F 0 Y S A t I F N D L 0 N o Y W 5 n Z W Q g V H l w Z S 5 7 Q 2 9 s d W 1 u N S w 0 f S Z x d W 9 0 O y w m c X V v d D t T Z W N 0 a W 9 u M S 9 k Y X R h I C 0 g U 0 M v Q 2 h h b m d l Z C B U e X B l L n t D b 2 x 1 b W 4 2 L D V 9 J n F 1 b 3 Q 7 L C Z x d W 9 0 O 1 N l Y 3 R p b 2 4 x L 2 R h d G E g L S B T Q y 9 D a G F u Z 2 V k I F R 5 c G U u e 0 N v b H V t b j c s N n 0 m c X V v d D s s J n F 1 b 3 Q 7 U 2 V j d G l v b j E v Z G F 0 Y S A t I F N D L 0 N o Y W 5 n Z W Q g V H l w Z S 5 7 Q 2 9 s d W 1 u O C w 3 f S Z x d W 9 0 O y w m c X V v d D t T Z W N 0 a W 9 u M S 9 k Y X R h I C 0 g U 0 M v Q 2 h h b m d l Z C B U e X B l L n t D b 2 x 1 b W 4 5 L D h 9 J n F 1 b 3 Q 7 L C Z x d W 9 0 O 1 N l Y 3 R p b 2 4 x L 2 R h d G E g L S B T Q y 9 D a G F u Z 2 V k I F R 5 c G U u e 0 N v b H V t b j E w L D l 9 J n F 1 b 3 Q 7 L C Z x d W 9 0 O 1 N l Y 3 R p b 2 4 x L 2 R h d G E g L S B T Q y 9 D a G F u Z 2 V k I F R 5 c G U u e 0 N v b H V t b j E x L D E w f S Z x d W 9 0 O y w m c X V v d D t T Z W N 0 a W 9 u M S 9 k Y X R h I C 0 g U 0 M v Q 2 h h b m d l Z C B U e X B l L n t D b 2 x 1 b W 4 x M i w x M X 0 m c X V v d D s s J n F 1 b 3 Q 7 U 2 V j d G l v b j E v Z G F 0 Y S A t I F N D L 0 N o Y W 5 n Z W Q g V H l w Z S 5 7 Q 2 9 s d W 1 u M T M s M T J 9 J n F 1 b 3 Q 7 L C Z x d W 9 0 O 1 N l Y 3 R p b 2 4 x L 2 R h d G E g L S B T Q y 9 D a G F u Z 2 V k I F R 5 c G U u e 0 N v b H V t b j E 0 L D E z f S Z x d W 9 0 O y w m c X V v d D t T Z W N 0 a W 9 u M S 9 k Y X R h I C 0 g U 0 M v Q 2 h h b m d l Z C B U e X B l L n t D b 2 x 1 b W 4 x N S w x N H 0 m c X V v d D s s J n F 1 b 3 Q 7 U 2 V j d G l v b j E v Z G F 0 Y S A t I F N D L 0 N o Y W 5 n Z W Q g V H l w Z S 5 7 Q 2 9 s d W 1 u M T Y s M T V 9 J n F 1 b 3 Q 7 L C Z x d W 9 0 O 1 N l Y 3 R p b 2 4 x L 2 R h d G E g L S B T Q y 9 D a G F u Z 2 V k I F R 5 c G U u e 0 N v b H V t b j E 3 L D E 2 f S Z x d W 9 0 O y w m c X V v d D t T Z W N 0 a W 9 u M S 9 k Y X R h I C 0 g U 0 M v Q 2 h h b m d l Z C B U e X B l L n t D b 2 x 1 b W 4 x O C w x N 3 0 m c X V v d D s s J n F 1 b 3 Q 7 U 2 V j d G l v b j E v Z G F 0 Y S A t I F N D L 0 N o Y W 5 n Z W Q g V H l w Z S 5 7 Q 2 9 s d W 1 u M T k s M T h 9 J n F 1 b 3 Q 7 L C Z x d W 9 0 O 1 N l Y 3 R p b 2 4 x L 2 R h d G E g L S B T Q y 9 D a G F u Z 2 V k I F R 5 c G U u e 0 N v b H V t b j I w L D E 5 f S Z x d W 9 0 O y w m c X V v d D t T Z W N 0 a W 9 u M S 9 k Y X R h I C 0 g U 0 M v Q 2 h h b m d l Z C B U e X B l L n t D b 2 x 1 b W 4 y M S w y M H 0 m c X V v d D s s J n F 1 b 3 Q 7 U 2 V j d G l v b j E v Z G F 0 Y S A t I F N D L 0 N o Y W 5 n Z W Q g V H l w Z S 5 7 Q 2 9 s d W 1 u M j I s M j F 9 J n F 1 b 3 Q 7 L C Z x d W 9 0 O 1 N l Y 3 R p b 2 4 x L 2 R h d G E g L S B T Q y 9 D a G F u Z 2 V k I F R 5 c G U u e 0 N v b H V t b j I z L D I y f S Z x d W 9 0 O y w m c X V v d D t T Z W N 0 a W 9 u M S 9 k Y X R h I C 0 g U 0 M v Q 2 h h b m d l Z C B U e X B l L n t D b 2 x 1 b W 4 y N C w y M 3 0 m c X V v d D s s J n F 1 b 3 Q 7 U 2 V j d G l v b j E v Z G F 0 Y S A t I F N D L 0 N o Y W 5 n Z W Q g V H l w Z S 5 7 Q 2 9 s d W 1 u M j U s M j R 9 J n F 1 b 3 Q 7 L C Z x d W 9 0 O 1 N l Y 3 R p b 2 4 x L 2 R h d G E g L S B T Q y 9 D a G F u Z 2 V k I F R 5 c G U u e 0 N v b H V t b j I 2 L D I 1 f S Z x d W 9 0 O y w m c X V v d D t T Z W N 0 a W 9 u M S 9 k Y X R h I C 0 g U 0 M v Q 2 h h b m d l Z C B U e X B l L n t D b 2 x 1 b W 4 y N y w y N n 0 m c X V v d D s s J n F 1 b 3 Q 7 U 2 V j d G l v b j E v Z G F 0 Y S A t I F N D L 0 N o Y W 5 n Z W Q g V H l w Z S 5 7 Q 2 9 s d W 1 u M j g s M j d 9 J n F 1 b 3 Q 7 L C Z x d W 9 0 O 1 N l Y 3 R p b 2 4 x L 2 R h d G E g L S B T Q y 9 D a G F u Z 2 V k I F R 5 c G U u e 0 N v b H V t b j I 5 L D I 4 f S Z x d W 9 0 O y w m c X V v d D t T Z W N 0 a W 9 u M S 9 k Y X R h I C 0 g U 0 M v Q 2 h h b m d l Z C B U e X B l L n t D b 2 x 1 b W 4 z M C w y O X 0 m c X V v d D s s J n F 1 b 3 Q 7 U 2 V j d G l v b j E v Z G F 0 Y S A t I F N D L 0 N o Y W 5 n Z W Q g V H l w Z S 5 7 Q 2 9 s d W 1 u M z E s M z B 9 J n F 1 b 3 Q 7 L C Z x d W 9 0 O 1 N l Y 3 R p b 2 4 x L 2 R h d G E g L S B T Q y 9 D a G F u Z 2 V k I F R 5 c G U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Z G F 0 Y S A t I F N D L 0 N o Y W 5 n Z W Q g V H l w Z S 5 7 Q 2 9 s d W 1 u M S w w f S Z x d W 9 0 O y w m c X V v d D t T Z W N 0 a W 9 u M S 9 k Y X R h I C 0 g U 0 M v Q 2 h h b m d l Z C B U e X B l L n t D b 2 x 1 b W 4 y L D F 9 J n F 1 b 3 Q 7 L C Z x d W 9 0 O 1 N l Y 3 R p b 2 4 x L 2 R h d G E g L S B T Q y 9 D a G F u Z 2 V k I F R 5 c G U u e 0 N v b H V t b j M s M n 0 m c X V v d D s s J n F 1 b 3 Q 7 U 2 V j d G l v b j E v Z G F 0 Y S A t I F N D L 0 N o Y W 5 n Z W Q g V H l w Z S 5 7 Q 2 9 s d W 1 u N C w z f S Z x d W 9 0 O y w m c X V v d D t T Z W N 0 a W 9 u M S 9 k Y X R h I C 0 g U 0 M v Q 2 h h b m d l Z C B U e X B l L n t D b 2 x 1 b W 4 1 L D R 9 J n F 1 b 3 Q 7 L C Z x d W 9 0 O 1 N l Y 3 R p b 2 4 x L 2 R h d G E g L S B T Q y 9 D a G F u Z 2 V k I F R 5 c G U u e 0 N v b H V t b j Y s N X 0 m c X V v d D s s J n F 1 b 3 Q 7 U 2 V j d G l v b j E v Z G F 0 Y S A t I F N D L 0 N o Y W 5 n Z W Q g V H l w Z S 5 7 Q 2 9 s d W 1 u N y w 2 f S Z x d W 9 0 O y w m c X V v d D t T Z W N 0 a W 9 u M S 9 k Y X R h I C 0 g U 0 M v Q 2 h h b m d l Z C B U e X B l L n t D b 2 x 1 b W 4 4 L D d 9 J n F 1 b 3 Q 7 L C Z x d W 9 0 O 1 N l Y 3 R p b 2 4 x L 2 R h d G E g L S B T Q y 9 D a G F u Z 2 V k I F R 5 c G U u e 0 N v b H V t b j k s O H 0 m c X V v d D s s J n F 1 b 3 Q 7 U 2 V j d G l v b j E v Z G F 0 Y S A t I F N D L 0 N o Y W 5 n Z W Q g V H l w Z S 5 7 Q 2 9 s d W 1 u M T A s O X 0 m c X V v d D s s J n F 1 b 3 Q 7 U 2 V j d G l v b j E v Z G F 0 Y S A t I F N D L 0 N o Y W 5 n Z W Q g V H l w Z S 5 7 Q 2 9 s d W 1 u M T E s M T B 9 J n F 1 b 3 Q 7 L C Z x d W 9 0 O 1 N l Y 3 R p b 2 4 x L 2 R h d G E g L S B T Q y 9 D a G F u Z 2 V k I F R 5 c G U u e 0 N v b H V t b j E y L D E x f S Z x d W 9 0 O y w m c X V v d D t T Z W N 0 a W 9 u M S 9 k Y X R h I C 0 g U 0 M v Q 2 h h b m d l Z C B U e X B l L n t D b 2 x 1 b W 4 x M y w x M n 0 m c X V v d D s s J n F 1 b 3 Q 7 U 2 V j d G l v b j E v Z G F 0 Y S A t I F N D L 0 N o Y W 5 n Z W Q g V H l w Z S 5 7 Q 2 9 s d W 1 u M T Q s M T N 9 J n F 1 b 3 Q 7 L C Z x d W 9 0 O 1 N l Y 3 R p b 2 4 x L 2 R h d G E g L S B T Q y 9 D a G F u Z 2 V k I F R 5 c G U u e 0 N v b H V t b j E 1 L D E 0 f S Z x d W 9 0 O y w m c X V v d D t T Z W N 0 a W 9 u M S 9 k Y X R h I C 0 g U 0 M v Q 2 h h b m d l Z C B U e X B l L n t D b 2 x 1 b W 4 x N i w x N X 0 m c X V v d D s s J n F 1 b 3 Q 7 U 2 V j d G l v b j E v Z G F 0 Y S A t I F N D L 0 N o Y W 5 n Z W Q g V H l w Z S 5 7 Q 2 9 s d W 1 u M T c s M T Z 9 J n F 1 b 3 Q 7 L C Z x d W 9 0 O 1 N l Y 3 R p b 2 4 x L 2 R h d G E g L S B T Q y 9 D a G F u Z 2 V k I F R 5 c G U u e 0 N v b H V t b j E 4 L D E 3 f S Z x d W 9 0 O y w m c X V v d D t T Z W N 0 a W 9 u M S 9 k Y X R h I C 0 g U 0 M v Q 2 h h b m d l Z C B U e X B l L n t D b 2 x 1 b W 4 x O S w x O H 0 m c X V v d D s s J n F 1 b 3 Q 7 U 2 V j d G l v b j E v Z G F 0 Y S A t I F N D L 0 N o Y W 5 n Z W Q g V H l w Z S 5 7 Q 2 9 s d W 1 u M j A s M T l 9 J n F 1 b 3 Q 7 L C Z x d W 9 0 O 1 N l Y 3 R p b 2 4 x L 2 R h d G E g L S B T Q y 9 D a G F u Z 2 V k I F R 5 c G U u e 0 N v b H V t b j I x L D I w f S Z x d W 9 0 O y w m c X V v d D t T Z W N 0 a W 9 u M S 9 k Y X R h I C 0 g U 0 M v Q 2 h h b m d l Z C B U e X B l L n t D b 2 x 1 b W 4 y M i w y M X 0 m c X V v d D s s J n F 1 b 3 Q 7 U 2 V j d G l v b j E v Z G F 0 Y S A t I F N D L 0 N o Y W 5 n Z W Q g V H l w Z S 5 7 Q 2 9 s d W 1 u M j M s M j J 9 J n F 1 b 3 Q 7 L C Z x d W 9 0 O 1 N l Y 3 R p b 2 4 x L 2 R h d G E g L S B T Q y 9 D a G F u Z 2 V k I F R 5 c G U u e 0 N v b H V t b j I 0 L D I z f S Z x d W 9 0 O y w m c X V v d D t T Z W N 0 a W 9 u M S 9 k Y X R h I C 0 g U 0 M v Q 2 h h b m d l Z C B U e X B l L n t D b 2 x 1 b W 4 y N S w y N H 0 m c X V v d D s s J n F 1 b 3 Q 7 U 2 V j d G l v b j E v Z G F 0 Y S A t I F N D L 0 N o Y W 5 n Z W Q g V H l w Z S 5 7 Q 2 9 s d W 1 u M j Y s M j V 9 J n F 1 b 3 Q 7 L C Z x d W 9 0 O 1 N l Y 3 R p b 2 4 x L 2 R h d G E g L S B T Q y 9 D a G F u Z 2 V k I F R 5 c G U u e 0 N v b H V t b j I 3 L D I 2 f S Z x d W 9 0 O y w m c X V v d D t T Z W N 0 a W 9 u M S 9 k Y X R h I C 0 g U 0 M v Q 2 h h b m d l Z C B U e X B l L n t D b 2 x 1 b W 4 y O C w y N 3 0 m c X V v d D s s J n F 1 b 3 Q 7 U 2 V j d G l v b j E v Z G F 0 Y S A t I F N D L 0 N o Y W 5 n Z W Q g V H l w Z S 5 7 Q 2 9 s d W 1 u M j k s M j h 9 J n F 1 b 3 Q 7 L C Z x d W 9 0 O 1 N l Y 3 R p b 2 4 x L 2 R h d G E g L S B T Q y 9 D a G F u Z 2 V k I F R 5 c G U u e 0 N v b H V t b j M w L D I 5 f S Z x d W 9 0 O y w m c X V v d D t T Z W N 0 a W 9 u M S 9 k Y X R h I C 0 g U 0 M v Q 2 h h b m d l Z C B U e X B l L n t D b 2 x 1 b W 4 z M S w z M H 0 m c X V v d D s s J n F 1 b 3 Q 7 U 2 V j d G l v b j E v Z G F 0 Y S A t I F N D L 0 N o Y W 5 n Z W Q g V H l w Z S 5 7 Q 2 9 s d W 1 u M z I s M z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U Z C U V V G Q l F V R k J R V U Z C U V V G Q l F V P S I g L z 4 8 R W 5 0 c n k g V H l w Z T 0 i R m l s b E x h c 3 R V c G R h d G V k I i B W Y W x 1 Z T 0 i Z D I w M j I t M T A t M z B U M T Q 6 N D Q 6 N T E u M j k z N z Y 4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R h d G F f X 1 9 T Q y I g L z 4 8 R W 5 0 c n k g V H l w Z T 0 i R m l s b E V y c m 9 y Q 2 9 k Z S I g V m F s d W U 9 I n N V b m t u b 3 d u I i A v P j x F b n R y e S B U e X B l P S J G a W x s Q 2 9 1 b n Q i I F Z h b H V l P S J s O C I g L z 4 8 R W 5 0 c n k g V H l w Z T 0 i U m V j b 3 Z l c n l U Y X J n Z X R S b 3 c i I F Z h b H V l P S J s N T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l M j A t J T I w U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t J T I w V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c 2 I i A v P j x F b n R y e S B U e X B l P S J G a W x s V G F y Z 2 V 0 I i B W Y W x 1 Z T 0 i c 2 R h d G F f X 1 9 V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1 O j Q 4 O j Q 2 L j Q w N D E 2 M j Z a I i A v P j x F b n R y e S B U e X B l P S J G a W x s Q 2 9 s d W 1 u V H l w Z X M i I F Z h b H V l P S J z Q m d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t I F V T L 0 N o Y W 5 n Z W Q g V H l w Z S 5 7 Q 2 9 s d W 1 u M S w w f S Z x d W 9 0 O y w m c X V v d D t T Z W N 0 a W 9 u M S 9 k Y X R h I C 0 g V V M v Q 2 h h b m d l Z C B U e X B l L n t D b 2 x 1 b W 4 y L D F 9 J n F 1 b 3 Q 7 L C Z x d W 9 0 O 1 N l Y 3 R p b 2 4 x L 2 R h d G E g L S B V U y 9 D a G F u Z 2 V k I F R 5 c G U u e 0 N v b H V t b j M s M n 0 m c X V v d D s s J n F 1 b 3 Q 7 U 2 V j d G l v b j E v Z G F 0 Y S A t I F V T L 0 N o Y W 5 n Z W Q g V H l w Z S 5 7 Q 2 9 s d W 1 u N C w z f S Z x d W 9 0 O y w m c X V v d D t T Z W N 0 a W 9 u M S 9 k Y X R h I C 0 g V V M v Q 2 h h b m d l Z C B U e X B l L n t D b 2 x 1 b W 4 1 L D R 9 J n F 1 b 3 Q 7 L C Z x d W 9 0 O 1 N l Y 3 R p b 2 4 x L 2 R h d G E g L S B V U y 9 D a G F u Z 2 V k I F R 5 c G U u e 0 N v b H V t b j Y s N X 0 m c X V v d D s s J n F 1 b 3 Q 7 U 2 V j d G l v b j E v Z G F 0 Y S A t I F V T L 0 N o Y W 5 n Z W Q g V H l w Z S 5 7 Q 2 9 s d W 1 u N y w 2 f S Z x d W 9 0 O y w m c X V v d D t T Z W N 0 a W 9 u M S 9 k Y X R h I C 0 g V V M v Q 2 h h b m d l Z C B U e X B l L n t D b 2 x 1 b W 4 4 L D d 9 J n F 1 b 3 Q 7 L C Z x d W 9 0 O 1 N l Y 3 R p b 2 4 x L 2 R h d G E g L S B V U y 9 D a G F u Z 2 V k I F R 5 c G U u e 0 N v b H V t b j k s O H 0 m c X V v d D s s J n F 1 b 3 Q 7 U 2 V j d G l v b j E v Z G F 0 Y S A t I F V T L 0 N o Y W 5 n Z W Q g V H l w Z S 5 7 Q 2 9 s d W 1 u M T A s O X 0 m c X V v d D s s J n F 1 b 3 Q 7 U 2 V j d G l v b j E v Z G F 0 Y S A t I F V T L 0 N o Y W 5 n Z W Q g V H l w Z S 5 7 Q 2 9 s d W 1 u M T E s M T B 9 J n F 1 b 3 Q 7 L C Z x d W 9 0 O 1 N l Y 3 R p b 2 4 x L 2 R h d G E g L S B V U y 9 D a G F u Z 2 V k I F R 5 c G U u e 0 N v b H V t b j E y L D E x f S Z x d W 9 0 O y w m c X V v d D t T Z W N 0 a W 9 u M S 9 k Y X R h I C 0 g V V M v Q 2 h h b m d l Z C B U e X B l L n t D b 2 x 1 b W 4 x M y w x M n 0 m c X V v d D s s J n F 1 b 3 Q 7 U 2 V j d G l v b j E v Z G F 0 Y S A t I F V T L 0 N o Y W 5 n Z W Q g V H l w Z S 5 7 Q 2 9 s d W 1 u M T Q s M T N 9 J n F 1 b 3 Q 7 L C Z x d W 9 0 O 1 N l Y 3 R p b 2 4 x L 2 R h d G E g L S B V U y 9 D a G F u Z 2 V k I F R 5 c G U u e 0 N v b H V t b j E 1 L D E 0 f S Z x d W 9 0 O y w m c X V v d D t T Z W N 0 a W 9 u M S 9 k Y X R h I C 0 g V V M v Q 2 h h b m d l Z C B U e X B l L n t D b 2 x 1 b W 4 x N i w x N X 0 m c X V v d D s s J n F 1 b 3 Q 7 U 2 V j d G l v b j E v Z G F 0 Y S A t I F V T L 0 N o Y W 5 n Z W Q g V H l w Z S 5 7 Q 2 9 s d W 1 u M T c s M T Z 9 J n F 1 b 3 Q 7 L C Z x d W 9 0 O 1 N l Y 3 R p b 2 4 x L 2 R h d G E g L S B V U y 9 D a G F u Z 2 V k I F R 5 c G U u e 0 N v b H V t b j E 4 L D E 3 f S Z x d W 9 0 O y w m c X V v d D t T Z W N 0 a W 9 u M S 9 k Y X R h I C 0 g V V M v Q 2 h h b m d l Z C B U e X B l L n t D b 2 x 1 b W 4 x O S w x O H 0 m c X V v d D s s J n F 1 b 3 Q 7 U 2 V j d G l v b j E v Z G F 0 Y S A t I F V T L 0 N o Y W 5 n Z W Q g V H l w Z S 5 7 Q 2 9 s d W 1 u M j A s M T l 9 J n F 1 b 3 Q 7 L C Z x d W 9 0 O 1 N l Y 3 R p b 2 4 x L 2 R h d G E g L S B V U y 9 D a G F u Z 2 V k I F R 5 c G U u e 0 N v b H V t b j I x L D I w f S Z x d W 9 0 O y w m c X V v d D t T Z W N 0 a W 9 u M S 9 k Y X R h I C 0 g V V M v Q 2 h h b m d l Z C B U e X B l L n t D b 2 x 1 b W 4 y M i w y M X 0 m c X V v d D s s J n F 1 b 3 Q 7 U 2 V j d G l v b j E v Z G F 0 Y S A t I F V T L 0 N o Y W 5 n Z W Q g V H l w Z S 5 7 Q 2 9 s d W 1 u M j M s M j J 9 J n F 1 b 3 Q 7 L C Z x d W 9 0 O 1 N l Y 3 R p b 2 4 x L 2 R h d G E g L S B V U y 9 D a G F u Z 2 V k I F R 5 c G U u e 0 N v b H V t b j I 0 L D I z f S Z x d W 9 0 O y w m c X V v d D t T Z W N 0 a W 9 u M S 9 k Y X R h I C 0 g V V M v Q 2 h h b m d l Z C B U e X B l L n t D b 2 x 1 b W 4 y N S w y N H 0 m c X V v d D s s J n F 1 b 3 Q 7 U 2 V j d G l v b j E v Z G F 0 Y S A t I F V T L 0 N o Y W 5 n Z W Q g V H l w Z S 5 7 Q 2 9 s d W 1 u M j Y s M j V 9 J n F 1 b 3 Q 7 L C Z x d W 9 0 O 1 N l Y 3 R p b 2 4 x L 2 R h d G E g L S B V U y 9 D a G F u Z 2 V k I F R 5 c G U u e 0 N v b H V t b j I 3 L D I 2 f S Z x d W 9 0 O y w m c X V v d D t T Z W N 0 a W 9 u M S 9 k Y X R h I C 0 g V V M v Q 2 h h b m d l Z C B U e X B l L n t D b 2 x 1 b W 4 y O C w y N 3 0 m c X V v d D s s J n F 1 b 3 Q 7 U 2 V j d G l v b j E v Z G F 0 Y S A t I F V T L 0 N o Y W 5 n Z W Q g V H l w Z S 5 7 Q 2 9 s d W 1 u M j k s M j h 9 J n F 1 b 3 Q 7 L C Z x d W 9 0 O 1 N l Y 3 R p b 2 4 x L 2 R h d G E g L S B V U y 9 D a G F u Z 2 V k I F R 5 c G U u e 0 N v b H V t b j M w L D I 5 f S Z x d W 9 0 O y w m c X V v d D t T Z W N 0 a W 9 u M S 9 k Y X R h I C 0 g V V M v Q 2 h h b m d l Z C B U e X B l L n t D b 2 x 1 b W 4 z M S w z M H 0 m c X V v d D s s J n F 1 b 3 Q 7 U 2 V j d G l v b j E v Z G F 0 Y S A t I F V T L 0 N o Y W 5 n Z W Q g V H l w Z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X R h I C 0 g V V M v Q 2 h h b m d l Z C B U e X B l L n t D b 2 x 1 b W 4 x L D B 9 J n F 1 b 3 Q 7 L C Z x d W 9 0 O 1 N l Y 3 R p b 2 4 x L 2 R h d G E g L S B V U y 9 D a G F u Z 2 V k I F R 5 c G U u e 0 N v b H V t b j I s M X 0 m c X V v d D s s J n F 1 b 3 Q 7 U 2 V j d G l v b j E v Z G F 0 Y S A t I F V T L 0 N o Y W 5 n Z W Q g V H l w Z S 5 7 Q 2 9 s d W 1 u M y w y f S Z x d W 9 0 O y w m c X V v d D t T Z W N 0 a W 9 u M S 9 k Y X R h I C 0 g V V M v Q 2 h h b m d l Z C B U e X B l L n t D b 2 x 1 b W 4 0 L D N 9 J n F 1 b 3 Q 7 L C Z x d W 9 0 O 1 N l Y 3 R p b 2 4 x L 2 R h d G E g L S B V U y 9 D a G F u Z 2 V k I F R 5 c G U u e 0 N v b H V t b j U s N H 0 m c X V v d D s s J n F 1 b 3 Q 7 U 2 V j d G l v b j E v Z G F 0 Y S A t I F V T L 0 N o Y W 5 n Z W Q g V H l w Z S 5 7 Q 2 9 s d W 1 u N i w 1 f S Z x d W 9 0 O y w m c X V v d D t T Z W N 0 a W 9 u M S 9 k Y X R h I C 0 g V V M v Q 2 h h b m d l Z C B U e X B l L n t D b 2 x 1 b W 4 3 L D Z 9 J n F 1 b 3 Q 7 L C Z x d W 9 0 O 1 N l Y 3 R p b 2 4 x L 2 R h d G E g L S B V U y 9 D a G F u Z 2 V k I F R 5 c G U u e 0 N v b H V t b j g s N 3 0 m c X V v d D s s J n F 1 b 3 Q 7 U 2 V j d G l v b j E v Z G F 0 Y S A t I F V T L 0 N o Y W 5 n Z W Q g V H l w Z S 5 7 Q 2 9 s d W 1 u O S w 4 f S Z x d W 9 0 O y w m c X V v d D t T Z W N 0 a W 9 u M S 9 k Y X R h I C 0 g V V M v Q 2 h h b m d l Z C B U e X B l L n t D b 2 x 1 b W 4 x M C w 5 f S Z x d W 9 0 O y w m c X V v d D t T Z W N 0 a W 9 u M S 9 k Y X R h I C 0 g V V M v Q 2 h h b m d l Z C B U e X B l L n t D b 2 x 1 b W 4 x M S w x M H 0 m c X V v d D s s J n F 1 b 3 Q 7 U 2 V j d G l v b j E v Z G F 0 Y S A t I F V T L 0 N o Y W 5 n Z W Q g V H l w Z S 5 7 Q 2 9 s d W 1 u M T I s M T F 9 J n F 1 b 3 Q 7 L C Z x d W 9 0 O 1 N l Y 3 R p b 2 4 x L 2 R h d G E g L S B V U y 9 D a G F u Z 2 V k I F R 5 c G U u e 0 N v b H V t b j E z L D E y f S Z x d W 9 0 O y w m c X V v d D t T Z W N 0 a W 9 u M S 9 k Y X R h I C 0 g V V M v Q 2 h h b m d l Z C B U e X B l L n t D b 2 x 1 b W 4 x N C w x M 3 0 m c X V v d D s s J n F 1 b 3 Q 7 U 2 V j d G l v b j E v Z G F 0 Y S A t I F V T L 0 N o Y W 5 n Z W Q g V H l w Z S 5 7 Q 2 9 s d W 1 u M T U s M T R 9 J n F 1 b 3 Q 7 L C Z x d W 9 0 O 1 N l Y 3 R p b 2 4 x L 2 R h d G E g L S B V U y 9 D a G F u Z 2 V k I F R 5 c G U u e 0 N v b H V t b j E 2 L D E 1 f S Z x d W 9 0 O y w m c X V v d D t T Z W N 0 a W 9 u M S 9 k Y X R h I C 0 g V V M v Q 2 h h b m d l Z C B U e X B l L n t D b 2 x 1 b W 4 x N y w x N n 0 m c X V v d D s s J n F 1 b 3 Q 7 U 2 V j d G l v b j E v Z G F 0 Y S A t I F V T L 0 N o Y W 5 n Z W Q g V H l w Z S 5 7 Q 2 9 s d W 1 u M T g s M T d 9 J n F 1 b 3 Q 7 L C Z x d W 9 0 O 1 N l Y 3 R p b 2 4 x L 2 R h d G E g L S B V U y 9 D a G F u Z 2 V k I F R 5 c G U u e 0 N v b H V t b j E 5 L D E 4 f S Z x d W 9 0 O y w m c X V v d D t T Z W N 0 a W 9 u M S 9 k Y X R h I C 0 g V V M v Q 2 h h b m d l Z C B U e X B l L n t D b 2 x 1 b W 4 y M C w x O X 0 m c X V v d D s s J n F 1 b 3 Q 7 U 2 V j d G l v b j E v Z G F 0 Y S A t I F V T L 0 N o Y W 5 n Z W Q g V H l w Z S 5 7 Q 2 9 s d W 1 u M j E s M j B 9 J n F 1 b 3 Q 7 L C Z x d W 9 0 O 1 N l Y 3 R p b 2 4 x L 2 R h d G E g L S B V U y 9 D a G F u Z 2 V k I F R 5 c G U u e 0 N v b H V t b j I y L D I x f S Z x d W 9 0 O y w m c X V v d D t T Z W N 0 a W 9 u M S 9 k Y X R h I C 0 g V V M v Q 2 h h b m d l Z C B U e X B l L n t D b 2 x 1 b W 4 y M y w y M n 0 m c X V v d D s s J n F 1 b 3 Q 7 U 2 V j d G l v b j E v Z G F 0 Y S A t I F V T L 0 N o Y W 5 n Z W Q g V H l w Z S 5 7 Q 2 9 s d W 1 u M j Q s M j N 9 J n F 1 b 3 Q 7 L C Z x d W 9 0 O 1 N l Y 3 R p b 2 4 x L 2 R h d G E g L S B V U y 9 D a G F u Z 2 V k I F R 5 c G U u e 0 N v b H V t b j I 1 L D I 0 f S Z x d W 9 0 O y w m c X V v d D t T Z W N 0 a W 9 u M S 9 k Y X R h I C 0 g V V M v Q 2 h h b m d l Z C B U e X B l L n t D b 2 x 1 b W 4 y N i w y N X 0 m c X V v d D s s J n F 1 b 3 Q 7 U 2 V j d G l v b j E v Z G F 0 Y S A t I F V T L 0 N o Y W 5 n Z W Q g V H l w Z S 5 7 Q 2 9 s d W 1 u M j c s M j Z 9 J n F 1 b 3 Q 7 L C Z x d W 9 0 O 1 N l Y 3 R p b 2 4 x L 2 R h d G E g L S B V U y 9 D a G F u Z 2 V k I F R 5 c G U u e 0 N v b H V t b j I 4 L D I 3 f S Z x d W 9 0 O y w m c X V v d D t T Z W N 0 a W 9 u M S 9 k Y X R h I C 0 g V V M v Q 2 h h b m d l Z C B U e X B l L n t D b 2 x 1 b W 4 y O S w y O H 0 m c X V v d D s s J n F 1 b 3 Q 7 U 2 V j d G l v b j E v Z G F 0 Y S A t I F V T L 0 N o Y W 5 n Z W Q g V H l w Z S 5 7 Q 2 9 s d W 1 u M z A s M j l 9 J n F 1 b 3 Q 7 L C Z x d W 9 0 O 1 N l Y 3 R p b 2 4 x L 2 R h d G E g L S B V U y 9 D a G F u Z 2 V k I F R 5 c G U u e 0 N v b H V t b j M x L D M w f S Z x d W 9 0 O y w m c X V v d D t T Z W N 0 a W 9 u M S 9 k Y X R h I C 0 g V V M v Q 2 h h b m d l Z C B U e X B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t J T I w V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0 l M j B V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M y H J E 5 p G Q p o e u r h 9 u e o Y A A A A A A I A A A A A A A N m A A D A A A A A E A A A A N y Y 0 L E w 9 u Z S 2 a m q E j K 8 n g A A A A A A B I A A A K A A A A A Q A A A A 6 F l 3 1 W 7 S H L m K p Q A 1 2 v G i a F A A A A D A + T N p k w u v N x Z E D x a p x Y M s M 5 4 n J b L v O n U i C O u x A y X 2 8 0 u 0 3 I S R F n M I i a P 2 q W u J t G v a B K 7 J 3 U q m b i k F / e 9 y n T F A y u e h k i t W u t A z t J e w k 6 d w l R Q A A A A R J q 6 Z G 7 + L X W X H 1 7 K w Z I 2 n 1 7 R 6 k g = = < / D a t a M a s h u p > 
</file>

<file path=customXml/itemProps1.xml><?xml version="1.0" encoding="utf-8"?>
<ds:datastoreItem xmlns:ds="http://schemas.openxmlformats.org/officeDocument/2006/customXml" ds:itemID="{60CB84F6-0AB0-412A-97B4-B59F992468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Duane Orford</dc:creator>
  <cp:lastModifiedBy>A O</cp:lastModifiedBy>
  <dcterms:created xsi:type="dcterms:W3CDTF">2022-10-30T14:47:56Z</dcterms:created>
  <dcterms:modified xsi:type="dcterms:W3CDTF">2022-10-30T19:10:01Z</dcterms:modified>
</cp:coreProperties>
</file>