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wgaly\Downloads\"/>
    </mc:Choice>
  </mc:AlternateContent>
  <xr:revisionPtr revIDLastSave="0" documentId="13_ncr:1_{30210846-CCB2-4EA4-9F16-00FBFE9EC1A2}" xr6:coauthVersionLast="45" xr6:coauthVersionMax="45" xr10:uidLastSave="{00000000-0000-0000-0000-000000000000}"/>
  <bookViews>
    <workbookView xWindow="-120" yWindow="-120" windowWidth="51840" windowHeight="21240" activeTab="2" xr2:uid="{00000000-000D-0000-FFFF-FFFF00000000}"/>
  </bookViews>
  <sheets>
    <sheet name="Data Types" sheetId="4" r:id="rId1"/>
    <sheet name="Custom Types" sheetId="2" r:id="rId2"/>
    <sheet name="All Tags" sheetId="3" r:id="rId3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J2" i="3"/>
  <c r="K2" i="3"/>
  <c r="I3" i="3"/>
  <c r="J3" i="3"/>
  <c r="K3" i="3"/>
  <c r="M3" i="3" s="1"/>
  <c r="I4" i="3"/>
  <c r="J4" i="3"/>
  <c r="K4" i="3"/>
  <c r="I5" i="3"/>
  <c r="J5" i="3"/>
  <c r="K5" i="3"/>
  <c r="M5" i="3"/>
  <c r="I6" i="3"/>
  <c r="M6" i="3" s="1"/>
  <c r="J6" i="3"/>
  <c r="K6" i="3"/>
  <c r="I7" i="3"/>
  <c r="J7" i="3"/>
  <c r="K7" i="3"/>
  <c r="M7" i="3" s="1"/>
  <c r="I8" i="3"/>
  <c r="J8" i="3"/>
  <c r="K8" i="3"/>
  <c r="M8" i="3" s="1"/>
  <c r="I9" i="3"/>
  <c r="M9" i="3" s="1"/>
  <c r="J9" i="3"/>
  <c r="K9" i="3"/>
  <c r="I10" i="3"/>
  <c r="M10" i="3" s="1"/>
  <c r="J10" i="3"/>
  <c r="K10" i="3"/>
  <c r="I11" i="3"/>
  <c r="J11" i="3"/>
  <c r="K11" i="3"/>
  <c r="I12" i="3"/>
  <c r="J12" i="3"/>
  <c r="K12" i="3"/>
  <c r="I13" i="3"/>
  <c r="J13" i="3"/>
  <c r="K13" i="3"/>
  <c r="M13" i="3"/>
  <c r="I14" i="3"/>
  <c r="M14" i="3" s="1"/>
  <c r="J14" i="3"/>
  <c r="K14" i="3"/>
  <c r="I15" i="3"/>
  <c r="J15" i="3"/>
  <c r="K15" i="3"/>
  <c r="I16" i="3"/>
  <c r="J16" i="3"/>
  <c r="K16" i="3"/>
  <c r="M16" i="3" s="1"/>
  <c r="I17" i="3"/>
  <c r="J17" i="3"/>
  <c r="K17" i="3"/>
  <c r="M17" i="3" s="1"/>
  <c r="I18" i="3"/>
  <c r="J18" i="3"/>
  <c r="K18" i="3"/>
  <c r="I19" i="3"/>
  <c r="J19" i="3"/>
  <c r="K19" i="3"/>
  <c r="I20" i="3"/>
  <c r="J20" i="3"/>
  <c r="K20" i="3"/>
  <c r="I21" i="3"/>
  <c r="M21" i="3" s="1"/>
  <c r="J21" i="3"/>
  <c r="K21" i="3"/>
  <c r="I22" i="3"/>
  <c r="M22" i="3" s="1"/>
  <c r="J22" i="3"/>
  <c r="K22" i="3"/>
  <c r="I23" i="3"/>
  <c r="J23" i="3"/>
  <c r="K23" i="3"/>
  <c r="M23" i="3" s="1"/>
  <c r="I24" i="3"/>
  <c r="J24" i="3"/>
  <c r="K24" i="3"/>
  <c r="M24" i="3" s="1"/>
  <c r="I25" i="3"/>
  <c r="K25" i="3"/>
  <c r="M25" i="3"/>
  <c r="I26" i="3"/>
  <c r="J26" i="3"/>
  <c r="K26" i="3"/>
  <c r="I27" i="3"/>
  <c r="J27" i="3"/>
  <c r="K27" i="3"/>
  <c r="I28" i="3"/>
  <c r="J28" i="3"/>
  <c r="K28" i="3"/>
  <c r="I29" i="3"/>
  <c r="M29" i="3" s="1"/>
  <c r="J29" i="3"/>
  <c r="K29" i="3"/>
  <c r="I30" i="3"/>
  <c r="J30" i="3"/>
  <c r="K30" i="3"/>
  <c r="I31" i="3"/>
  <c r="J31" i="3"/>
  <c r="K31" i="3"/>
  <c r="M31" i="3" s="1"/>
  <c r="I32" i="3"/>
  <c r="J32" i="3"/>
  <c r="K32" i="3"/>
  <c r="I33" i="3"/>
  <c r="J33" i="3"/>
  <c r="K33" i="3"/>
  <c r="M33" i="3" s="1"/>
  <c r="I34" i="3"/>
  <c r="J34" i="3"/>
  <c r="K34" i="3"/>
  <c r="M34" i="3" s="1"/>
  <c r="I35" i="3"/>
  <c r="J35" i="3"/>
  <c r="K35" i="3"/>
  <c r="I36" i="3"/>
  <c r="J36" i="3"/>
  <c r="K36" i="3"/>
  <c r="I37" i="3"/>
  <c r="J37" i="3"/>
  <c r="K37" i="3"/>
  <c r="M37" i="3" s="1"/>
  <c r="I38" i="3"/>
  <c r="J38" i="3"/>
  <c r="K38" i="3"/>
  <c r="M38" i="3" s="1"/>
  <c r="I39" i="3"/>
  <c r="J39" i="3"/>
  <c r="K39" i="3"/>
  <c r="I40" i="3"/>
  <c r="J40" i="3"/>
  <c r="K40" i="3"/>
  <c r="M40" i="3" s="1"/>
  <c r="I41" i="3"/>
  <c r="J41" i="3"/>
  <c r="K41" i="3"/>
  <c r="M41" i="3"/>
  <c r="I42" i="3"/>
  <c r="J42" i="3"/>
  <c r="K42" i="3"/>
  <c r="M42" i="3" s="1"/>
  <c r="I43" i="3"/>
  <c r="J43" i="3"/>
  <c r="K43" i="3"/>
  <c r="M43" i="3" s="1"/>
  <c r="I44" i="3"/>
  <c r="J44" i="3"/>
  <c r="K44" i="3"/>
  <c r="I45" i="3"/>
  <c r="J45" i="3"/>
  <c r="K45" i="3"/>
  <c r="M45" i="3" s="1"/>
  <c r="I46" i="3"/>
  <c r="J46" i="3"/>
  <c r="K46" i="3"/>
  <c r="M46" i="3" s="1"/>
  <c r="I47" i="3"/>
  <c r="J47" i="3"/>
  <c r="K47" i="3"/>
  <c r="M47" i="3" s="1"/>
  <c r="I48" i="3"/>
  <c r="J48" i="3"/>
  <c r="K48" i="3"/>
  <c r="M48" i="3" s="1"/>
  <c r="I49" i="3"/>
  <c r="J49" i="3"/>
  <c r="K49" i="3"/>
  <c r="M49" i="3"/>
  <c r="I50" i="3"/>
  <c r="J50" i="3"/>
  <c r="K50" i="3"/>
  <c r="M50" i="3" s="1"/>
  <c r="I51" i="3"/>
  <c r="J51" i="3"/>
  <c r="K51" i="3"/>
  <c r="I52" i="3"/>
  <c r="J52" i="3"/>
  <c r="K52" i="3"/>
  <c r="I53" i="3"/>
  <c r="J53" i="3"/>
  <c r="K53" i="3"/>
  <c r="M53" i="3"/>
  <c r="I54" i="3"/>
  <c r="J54" i="3"/>
  <c r="K54" i="3"/>
  <c r="M54" i="3"/>
  <c r="I55" i="3"/>
  <c r="J55" i="3"/>
  <c r="K55" i="3"/>
  <c r="I56" i="3"/>
  <c r="J56" i="3"/>
  <c r="K56" i="3"/>
  <c r="M56" i="3" s="1"/>
  <c r="I57" i="3"/>
  <c r="J57" i="3"/>
  <c r="K57" i="3"/>
  <c r="M57" i="3"/>
  <c r="I58" i="3"/>
  <c r="J58" i="3"/>
  <c r="K58" i="3"/>
  <c r="M58" i="3"/>
  <c r="I59" i="3"/>
  <c r="J59" i="3"/>
  <c r="K59" i="3"/>
  <c r="I60" i="3"/>
  <c r="J60" i="3"/>
  <c r="K60" i="3"/>
  <c r="M60" i="3" s="1"/>
  <c r="I61" i="3"/>
  <c r="J61" i="3"/>
  <c r="K61" i="3"/>
  <c r="M61" i="3" s="1"/>
  <c r="I62" i="3"/>
  <c r="J62" i="3"/>
  <c r="K62" i="3"/>
  <c r="I63" i="3"/>
  <c r="M63" i="3" s="1"/>
  <c r="J63" i="3"/>
  <c r="K63" i="3"/>
  <c r="I64" i="3"/>
  <c r="J64" i="3"/>
  <c r="K64" i="3"/>
  <c r="I65" i="3"/>
  <c r="J65" i="3"/>
  <c r="K65" i="3"/>
  <c r="M65" i="3"/>
  <c r="I66" i="3"/>
  <c r="J66" i="3"/>
  <c r="K66" i="3"/>
  <c r="M66" i="3"/>
  <c r="I67" i="3"/>
  <c r="J67" i="3"/>
  <c r="K67" i="3"/>
  <c r="M67" i="3" s="1"/>
  <c r="I68" i="3"/>
  <c r="J68" i="3"/>
  <c r="K68" i="3"/>
  <c r="I69" i="3"/>
  <c r="J69" i="3"/>
  <c r="K69" i="3"/>
  <c r="M69" i="3" s="1"/>
  <c r="I70" i="3"/>
  <c r="J70" i="3"/>
  <c r="K70" i="3"/>
  <c r="M70" i="3"/>
  <c r="I71" i="3"/>
  <c r="J71" i="3"/>
  <c r="K71" i="3"/>
  <c r="M71" i="3" s="1"/>
  <c r="I72" i="3"/>
  <c r="J72" i="3"/>
  <c r="K72" i="3"/>
  <c r="M72" i="3" s="1"/>
  <c r="I73" i="3"/>
  <c r="J73" i="3"/>
  <c r="K73" i="3"/>
  <c r="M73" i="3" s="1"/>
  <c r="I74" i="3"/>
  <c r="J74" i="3"/>
  <c r="K74" i="3"/>
  <c r="M74" i="3"/>
  <c r="I75" i="3"/>
  <c r="J75" i="3"/>
  <c r="K75" i="3"/>
  <c r="M75" i="3" s="1"/>
  <c r="I76" i="3"/>
  <c r="J76" i="3"/>
  <c r="K76" i="3"/>
  <c r="I77" i="3"/>
  <c r="J77" i="3"/>
  <c r="K77" i="3"/>
  <c r="M77" i="3" s="1"/>
  <c r="I78" i="3"/>
  <c r="J78" i="3"/>
  <c r="K78" i="3"/>
  <c r="M78" i="3" s="1"/>
  <c r="I79" i="3"/>
  <c r="J79" i="3"/>
  <c r="K79" i="3"/>
  <c r="I80" i="3"/>
  <c r="J80" i="3"/>
  <c r="K80" i="3"/>
  <c r="I81" i="3"/>
  <c r="J81" i="3"/>
  <c r="K81" i="3"/>
  <c r="M81" i="3" s="1"/>
  <c r="I82" i="3"/>
  <c r="J82" i="3"/>
  <c r="K82" i="3"/>
  <c r="M82" i="3" s="1"/>
  <c r="I83" i="3"/>
  <c r="J83" i="3"/>
  <c r="K83" i="3"/>
  <c r="M83" i="3" s="1"/>
  <c r="I84" i="3"/>
  <c r="J84" i="3"/>
  <c r="K84" i="3"/>
  <c r="M84" i="3" s="1"/>
  <c r="I85" i="3"/>
  <c r="J85" i="3"/>
  <c r="K85" i="3"/>
  <c r="M85" i="3"/>
  <c r="I86" i="3"/>
  <c r="K86" i="3"/>
  <c r="I87" i="3"/>
  <c r="J87" i="3"/>
  <c r="K87" i="3"/>
  <c r="I88" i="3"/>
  <c r="K88" i="3"/>
  <c r="M88" i="3" s="1"/>
  <c r="I89" i="3"/>
  <c r="J89" i="3"/>
  <c r="K89" i="3"/>
  <c r="M89" i="3" s="1"/>
  <c r="I90" i="3"/>
  <c r="M90" i="3" s="1"/>
  <c r="J90" i="3"/>
  <c r="K90" i="3"/>
  <c r="I91" i="3"/>
  <c r="J91" i="3"/>
  <c r="K91" i="3"/>
  <c r="M91" i="3" s="1"/>
  <c r="I92" i="3"/>
  <c r="J92" i="3"/>
  <c r="K92" i="3"/>
  <c r="I93" i="3"/>
  <c r="M93" i="3" s="1"/>
  <c r="J93" i="3"/>
  <c r="K93" i="3"/>
  <c r="I94" i="3"/>
  <c r="J94" i="3"/>
  <c r="K94" i="3"/>
  <c r="M94" i="3" s="1"/>
  <c r="I95" i="3"/>
  <c r="J95" i="3"/>
  <c r="K95" i="3"/>
  <c r="I96" i="3"/>
  <c r="J96" i="3"/>
  <c r="K96" i="3"/>
  <c r="M96" i="3" s="1"/>
  <c r="I97" i="3"/>
  <c r="J97" i="3"/>
  <c r="K97" i="3"/>
  <c r="M97" i="3" s="1"/>
  <c r="I98" i="3"/>
  <c r="J98" i="3"/>
  <c r="K98" i="3"/>
  <c r="M98" i="3" s="1"/>
  <c r="I99" i="3"/>
  <c r="J99" i="3"/>
  <c r="K99" i="3"/>
  <c r="M99" i="3" s="1"/>
  <c r="I100" i="3"/>
  <c r="J100" i="3"/>
  <c r="K100" i="3"/>
  <c r="I101" i="3"/>
  <c r="J101" i="3"/>
  <c r="K101" i="3"/>
  <c r="M101" i="3" s="1"/>
  <c r="I102" i="3"/>
  <c r="J102" i="3"/>
  <c r="K102" i="3"/>
  <c r="I103" i="3"/>
  <c r="J103" i="3"/>
  <c r="K103" i="3"/>
  <c r="I104" i="3"/>
  <c r="J104" i="3"/>
  <c r="K104" i="3"/>
  <c r="I105" i="3"/>
  <c r="J105" i="3"/>
  <c r="K105" i="3"/>
  <c r="M105" i="3" s="1"/>
  <c r="I106" i="3"/>
  <c r="J106" i="3"/>
  <c r="K106" i="3"/>
  <c r="I107" i="3"/>
  <c r="J107" i="3"/>
  <c r="K107" i="3"/>
  <c r="I108" i="3"/>
  <c r="J108" i="3"/>
  <c r="K108" i="3"/>
  <c r="M108" i="3" s="1"/>
  <c r="I109" i="3"/>
  <c r="J109" i="3"/>
  <c r="K109" i="3"/>
  <c r="M109" i="3"/>
  <c r="I110" i="3"/>
  <c r="M110" i="3" s="1"/>
  <c r="J110" i="3"/>
  <c r="K110" i="3"/>
  <c r="I111" i="3"/>
  <c r="J111" i="3"/>
  <c r="K111" i="3"/>
  <c r="M111" i="3" s="1"/>
  <c r="I112" i="3"/>
  <c r="J112" i="3"/>
  <c r="K112" i="3"/>
  <c r="I113" i="3"/>
  <c r="J113" i="3"/>
  <c r="K113" i="3"/>
  <c r="M113" i="3" s="1"/>
  <c r="I114" i="3"/>
  <c r="M114" i="3" s="1"/>
  <c r="J114" i="3"/>
  <c r="K114" i="3"/>
  <c r="I115" i="3"/>
  <c r="J115" i="3"/>
  <c r="K115" i="3"/>
  <c r="I116" i="3"/>
  <c r="J116" i="3"/>
  <c r="K116" i="3"/>
  <c r="I117" i="3"/>
  <c r="J117" i="3"/>
  <c r="K117" i="3"/>
  <c r="M117" i="3" s="1"/>
  <c r="I118" i="3"/>
  <c r="J118" i="3"/>
  <c r="K118" i="3"/>
  <c r="I119" i="3"/>
  <c r="J119" i="3"/>
  <c r="K119" i="3"/>
  <c r="I120" i="3"/>
  <c r="J120" i="3"/>
  <c r="K120" i="3"/>
  <c r="M120" i="3" s="1"/>
  <c r="I121" i="3"/>
  <c r="J121" i="3"/>
  <c r="K121" i="3"/>
  <c r="M121" i="3" s="1"/>
  <c r="I122" i="3"/>
  <c r="M122" i="3" s="1"/>
  <c r="J122" i="3"/>
  <c r="K122" i="3"/>
  <c r="I123" i="3"/>
  <c r="J123" i="3"/>
  <c r="K123" i="3"/>
  <c r="I124" i="3"/>
  <c r="K124" i="3"/>
  <c r="I125" i="3"/>
  <c r="K125" i="3"/>
  <c r="M125" i="3"/>
  <c r="I126" i="3"/>
  <c r="M126" i="3" s="1"/>
  <c r="J126" i="3"/>
  <c r="K126" i="3"/>
  <c r="I127" i="3"/>
  <c r="J127" i="3"/>
  <c r="K127" i="3"/>
  <c r="M127" i="3" s="1"/>
  <c r="I128" i="3"/>
  <c r="J128" i="3"/>
  <c r="K128" i="3"/>
  <c r="I129" i="3"/>
  <c r="J129" i="3"/>
  <c r="K129" i="3"/>
  <c r="M129" i="3" s="1"/>
  <c r="I130" i="3"/>
  <c r="M130" i="3" s="1"/>
  <c r="J130" i="3"/>
  <c r="K130" i="3"/>
  <c r="I131" i="3"/>
  <c r="J131" i="3"/>
  <c r="K131" i="3"/>
  <c r="I132" i="3"/>
  <c r="J132" i="3"/>
  <c r="K132" i="3"/>
  <c r="I133" i="3"/>
  <c r="J133" i="3"/>
  <c r="K133" i="3"/>
  <c r="M133" i="3" s="1"/>
  <c r="I134" i="3"/>
  <c r="J134" i="3"/>
  <c r="K134" i="3"/>
  <c r="M134" i="3" s="1"/>
  <c r="I135" i="3"/>
  <c r="J135" i="3"/>
  <c r="K135" i="3"/>
  <c r="I136" i="3"/>
  <c r="K136" i="3"/>
  <c r="M136" i="3" s="1"/>
  <c r="I137" i="3"/>
  <c r="J137" i="3"/>
  <c r="K137" i="3"/>
  <c r="M137" i="3"/>
  <c r="I138" i="3"/>
  <c r="J138" i="3"/>
  <c r="K138" i="3"/>
  <c r="M138" i="3" s="1"/>
  <c r="I139" i="3"/>
  <c r="J139" i="3"/>
  <c r="K139" i="3"/>
  <c r="M139" i="3" s="1"/>
  <c r="I140" i="3"/>
  <c r="J140" i="3"/>
  <c r="K140" i="3"/>
  <c r="I141" i="3"/>
  <c r="J141" i="3"/>
  <c r="K141" i="3"/>
  <c r="M141" i="3" s="1"/>
  <c r="I142" i="3"/>
  <c r="J142" i="3"/>
  <c r="K142" i="3"/>
  <c r="M142" i="3" s="1"/>
  <c r="I143" i="3"/>
  <c r="J143" i="3"/>
  <c r="K143" i="3"/>
  <c r="I144" i="3"/>
  <c r="J144" i="3"/>
  <c r="K144" i="3"/>
  <c r="H145" i="3"/>
  <c r="I145" i="3"/>
  <c r="J145" i="3"/>
  <c r="L145" i="3" s="1"/>
  <c r="K145" i="3"/>
  <c r="M145" i="3"/>
  <c r="H146" i="3"/>
  <c r="I146" i="3"/>
  <c r="J146" i="3"/>
  <c r="K146" i="3"/>
  <c r="M146" i="3"/>
  <c r="I147" i="3"/>
  <c r="J147" i="3"/>
  <c r="K147" i="3"/>
  <c r="I148" i="3"/>
  <c r="J148" i="3"/>
  <c r="K148" i="3"/>
  <c r="I149" i="3"/>
  <c r="J149" i="3"/>
  <c r="K149" i="3"/>
  <c r="M149" i="3" s="1"/>
  <c r="I150" i="3"/>
  <c r="K150" i="3"/>
  <c r="M150" i="3" s="1"/>
  <c r="I151" i="3"/>
  <c r="K151" i="3"/>
  <c r="I152" i="3"/>
  <c r="J152" i="3"/>
  <c r="K152" i="3"/>
  <c r="M152" i="3" s="1"/>
  <c r="I153" i="3"/>
  <c r="J153" i="3"/>
  <c r="K153" i="3"/>
  <c r="M153" i="3"/>
  <c r="I154" i="3"/>
  <c r="J154" i="3"/>
  <c r="K154" i="3"/>
  <c r="M154" i="3" s="1"/>
  <c r="I155" i="3"/>
  <c r="J155" i="3"/>
  <c r="K155" i="3"/>
  <c r="M155" i="3" s="1"/>
  <c r="I156" i="3"/>
  <c r="J156" i="3"/>
  <c r="K156" i="3"/>
  <c r="I157" i="3"/>
  <c r="J157" i="3"/>
  <c r="K157" i="3"/>
  <c r="M157" i="3" s="1"/>
  <c r="I158" i="3"/>
  <c r="J158" i="3"/>
  <c r="K158" i="3"/>
  <c r="M158" i="3" s="1"/>
  <c r="I159" i="3"/>
  <c r="J159" i="3"/>
  <c r="K159" i="3"/>
  <c r="I160" i="3"/>
  <c r="J160" i="3"/>
  <c r="K160" i="3"/>
  <c r="I161" i="3"/>
  <c r="J161" i="3"/>
  <c r="K161" i="3"/>
  <c r="M161" i="3"/>
  <c r="I162" i="3"/>
  <c r="J162" i="3"/>
  <c r="K162" i="3"/>
  <c r="M162" i="3"/>
  <c r="I163" i="3"/>
  <c r="J163" i="3"/>
  <c r="K163" i="3"/>
  <c r="I164" i="3"/>
  <c r="J164" i="3"/>
  <c r="K164" i="3"/>
  <c r="I165" i="3"/>
  <c r="J165" i="3"/>
  <c r="K165" i="3"/>
  <c r="M165" i="3" s="1"/>
  <c r="I166" i="3"/>
  <c r="J166" i="3"/>
  <c r="K166" i="3"/>
  <c r="M166" i="3" s="1"/>
  <c r="I167" i="3"/>
  <c r="J167" i="3"/>
  <c r="K167" i="3"/>
  <c r="I168" i="3"/>
  <c r="J168" i="3"/>
  <c r="K168" i="3"/>
  <c r="M168" i="3" s="1"/>
  <c r="I169" i="3"/>
  <c r="J169" i="3"/>
  <c r="K169" i="3"/>
  <c r="M169" i="3"/>
  <c r="I170" i="3"/>
  <c r="K170" i="3"/>
  <c r="M170" i="3" s="1"/>
  <c r="I171" i="3"/>
  <c r="K171" i="3"/>
  <c r="M171" i="3" s="1"/>
  <c r="I172" i="3"/>
  <c r="J172" i="3"/>
  <c r="K172" i="3"/>
  <c r="I173" i="3"/>
  <c r="J173" i="3"/>
  <c r="K173" i="3"/>
  <c r="M173" i="3" s="1"/>
  <c r="I174" i="3"/>
  <c r="J174" i="3"/>
  <c r="K174" i="3"/>
  <c r="M174" i="3" s="1"/>
  <c r="I175" i="3"/>
  <c r="J175" i="3"/>
  <c r="K175" i="3"/>
  <c r="I176" i="3"/>
  <c r="J176" i="3"/>
  <c r="K176" i="3"/>
  <c r="I177" i="3"/>
  <c r="J177" i="3"/>
  <c r="K177" i="3"/>
  <c r="M177" i="3"/>
  <c r="I178" i="3"/>
  <c r="J178" i="3"/>
  <c r="K178" i="3"/>
  <c r="M178" i="3"/>
  <c r="I179" i="3"/>
  <c r="J179" i="3"/>
  <c r="K179" i="3"/>
  <c r="I180" i="3"/>
  <c r="J180" i="3"/>
  <c r="K180" i="3"/>
  <c r="I181" i="3"/>
  <c r="J181" i="3"/>
  <c r="K181" i="3"/>
  <c r="M181" i="3" s="1"/>
  <c r="I182" i="3"/>
  <c r="K182" i="3"/>
  <c r="M182" i="3" s="1"/>
  <c r="I183" i="3"/>
  <c r="M183" i="3" s="1"/>
  <c r="J183" i="3"/>
  <c r="K183" i="3"/>
  <c r="I184" i="3"/>
  <c r="J184" i="3"/>
  <c r="K184" i="3"/>
  <c r="M184" i="3" s="1"/>
  <c r="I185" i="3"/>
  <c r="K185" i="3"/>
  <c r="M185" i="3"/>
  <c r="I186" i="3"/>
  <c r="K186" i="3"/>
  <c r="I187" i="3"/>
  <c r="J187" i="3"/>
  <c r="K187" i="3"/>
  <c r="I188" i="3"/>
  <c r="J188" i="3"/>
  <c r="K188" i="3"/>
  <c r="I189" i="3"/>
  <c r="J189" i="3"/>
  <c r="K189" i="3"/>
  <c r="M189" i="3" s="1"/>
  <c r="I190" i="3"/>
  <c r="J190" i="3"/>
  <c r="K190" i="3"/>
  <c r="I191" i="3"/>
  <c r="J191" i="3"/>
  <c r="K191" i="3"/>
  <c r="I192" i="3"/>
  <c r="J192" i="3"/>
  <c r="K192" i="3"/>
  <c r="M192" i="3" s="1"/>
  <c r="I193" i="3"/>
  <c r="J193" i="3"/>
  <c r="K193" i="3"/>
  <c r="M193" i="3" s="1"/>
  <c r="I194" i="3"/>
  <c r="K194" i="3"/>
  <c r="I195" i="3"/>
  <c r="K195" i="3"/>
  <c r="I196" i="3"/>
  <c r="J196" i="3"/>
  <c r="K196" i="3"/>
  <c r="I197" i="3"/>
  <c r="K197" i="3"/>
  <c r="M197" i="3"/>
  <c r="I198" i="3"/>
  <c r="J198" i="3"/>
  <c r="K198" i="3"/>
  <c r="I199" i="3"/>
  <c r="M199" i="3" s="1"/>
  <c r="J199" i="3"/>
  <c r="K199" i="3"/>
  <c r="I200" i="3"/>
  <c r="J200" i="3"/>
  <c r="K200" i="3"/>
  <c r="I201" i="3"/>
  <c r="J201" i="3"/>
  <c r="K201" i="3"/>
  <c r="M201" i="3" s="1"/>
  <c r="I202" i="3"/>
  <c r="J202" i="3"/>
  <c r="K202" i="3"/>
  <c r="M202" i="3" s="1"/>
  <c r="I203" i="3"/>
  <c r="M203" i="3" s="1"/>
  <c r="J203" i="3"/>
  <c r="K203" i="3"/>
  <c r="I204" i="3"/>
  <c r="J204" i="3"/>
  <c r="K204" i="3"/>
  <c r="M204" i="3" s="1"/>
  <c r="I205" i="3"/>
  <c r="M205" i="3" s="1"/>
  <c r="J205" i="3"/>
  <c r="K205" i="3"/>
  <c r="I206" i="3"/>
  <c r="J206" i="3"/>
  <c r="K206" i="3"/>
  <c r="I207" i="3"/>
  <c r="M207" i="3" s="1"/>
  <c r="J207" i="3"/>
  <c r="K207" i="3"/>
  <c r="I208" i="3"/>
  <c r="J208" i="3"/>
  <c r="K208" i="3"/>
  <c r="M208" i="3" s="1"/>
  <c r="I209" i="3"/>
  <c r="J209" i="3"/>
  <c r="K209" i="3"/>
  <c r="M209" i="3" s="1"/>
  <c r="I210" i="3"/>
  <c r="J210" i="3"/>
  <c r="K210" i="3"/>
  <c r="I211" i="3"/>
  <c r="M211" i="3" s="1"/>
  <c r="J211" i="3"/>
  <c r="K211" i="3"/>
  <c r="I212" i="3"/>
  <c r="J212" i="3"/>
  <c r="K212" i="3"/>
  <c r="M212" i="3" s="1"/>
  <c r="I213" i="3"/>
  <c r="J213" i="3"/>
  <c r="K213" i="3"/>
  <c r="M213" i="3" s="1"/>
  <c r="I214" i="3"/>
  <c r="J214" i="3"/>
  <c r="K214" i="3"/>
  <c r="M214" i="3" s="1"/>
  <c r="I215" i="3"/>
  <c r="M215" i="3" s="1"/>
  <c r="J215" i="3"/>
  <c r="K215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" i="3"/>
  <c r="M191" i="3" l="1"/>
  <c r="L146" i="3"/>
  <c r="M30" i="3"/>
  <c r="M19" i="3"/>
  <c r="M12" i="3"/>
  <c r="M190" i="3"/>
  <c r="M87" i="3"/>
  <c r="M26" i="3"/>
  <c r="M15" i="3"/>
  <c r="M210" i="3"/>
  <c r="M187" i="3"/>
  <c r="M132" i="3"/>
  <c r="M118" i="3"/>
  <c r="M104" i="3"/>
  <c r="M80" i="3"/>
  <c r="M36" i="3"/>
  <c r="M200" i="3"/>
  <c r="M180" i="3"/>
  <c r="M167" i="3"/>
  <c r="M164" i="3"/>
  <c r="M151" i="3"/>
  <c r="M148" i="3"/>
  <c r="M135" i="3"/>
  <c r="M107" i="3"/>
  <c r="M39" i="3"/>
  <c r="M11" i="3"/>
  <c r="M4" i="3"/>
  <c r="M186" i="3"/>
  <c r="M128" i="3"/>
  <c r="M206" i="3"/>
  <c r="M100" i="3"/>
  <c r="M86" i="3"/>
  <c r="M76" i="3"/>
  <c r="M32" i="3"/>
  <c r="M18" i="3"/>
  <c r="M196" i="3"/>
  <c r="M131" i="3"/>
  <c r="M124" i="3"/>
  <c r="M103" i="3"/>
  <c r="M79" i="3"/>
  <c r="M62" i="3"/>
  <c r="M59" i="3"/>
  <c r="M52" i="3"/>
  <c r="M35" i="3"/>
  <c r="M179" i="3"/>
  <c r="M176" i="3"/>
  <c r="M163" i="3"/>
  <c r="M160" i="3"/>
  <c r="M147" i="3"/>
  <c r="M144" i="3"/>
  <c r="M106" i="3"/>
  <c r="M55" i="3"/>
  <c r="M28" i="3"/>
  <c r="M123" i="3"/>
  <c r="M116" i="3"/>
  <c r="M102" i="3"/>
  <c r="M51" i="3"/>
  <c r="M198" i="3"/>
  <c r="M175" i="3"/>
  <c r="M172" i="3"/>
  <c r="M159" i="3"/>
  <c r="M156" i="3"/>
  <c r="M143" i="3"/>
  <c r="M140" i="3"/>
  <c r="M92" i="3"/>
  <c r="M68" i="3"/>
  <c r="M27" i="3"/>
  <c r="M20" i="3"/>
  <c r="M2" i="3"/>
  <c r="M195" i="3"/>
  <c r="M188" i="3"/>
  <c r="M119" i="3"/>
  <c r="M112" i="3"/>
  <c r="M95" i="3"/>
  <c r="M44" i="3"/>
  <c r="M194" i="3"/>
  <c r="M115" i="3"/>
  <c r="M64" i="3"/>
  <c r="N163" i="3"/>
  <c r="O163" i="3"/>
  <c r="N164" i="3"/>
  <c r="O164" i="3"/>
  <c r="N165" i="3"/>
  <c r="O165" i="3"/>
  <c r="N166" i="3"/>
  <c r="O166" i="3"/>
  <c r="N167" i="3"/>
  <c r="O167" i="3"/>
  <c r="N168" i="3"/>
  <c r="O168" i="3"/>
  <c r="N169" i="3"/>
  <c r="O169" i="3"/>
  <c r="N170" i="3"/>
  <c r="O170" i="3"/>
  <c r="N171" i="3"/>
  <c r="O171" i="3"/>
  <c r="N172" i="3"/>
  <c r="O172" i="3"/>
  <c r="N173" i="3"/>
  <c r="O173" i="3"/>
  <c r="N174" i="3"/>
  <c r="O174" i="3"/>
  <c r="N175" i="3"/>
  <c r="O175" i="3"/>
  <c r="N176" i="3"/>
  <c r="O176" i="3"/>
  <c r="N177" i="3"/>
  <c r="O177" i="3"/>
  <c r="N178" i="3"/>
  <c r="O178" i="3"/>
  <c r="N179" i="3"/>
  <c r="O179" i="3"/>
  <c r="N180" i="3"/>
  <c r="O180" i="3"/>
  <c r="N181" i="3"/>
  <c r="O181" i="3"/>
  <c r="N182" i="3"/>
  <c r="O182" i="3"/>
  <c r="N183" i="3"/>
  <c r="O183" i="3"/>
  <c r="N184" i="3"/>
  <c r="O184" i="3"/>
  <c r="N185" i="3"/>
  <c r="O185" i="3"/>
  <c r="N186" i="3"/>
  <c r="O186" i="3"/>
  <c r="N187" i="3"/>
  <c r="O187" i="3"/>
  <c r="N188" i="3"/>
  <c r="O188" i="3"/>
  <c r="N189" i="3"/>
  <c r="O189" i="3"/>
  <c r="N190" i="3"/>
  <c r="O190" i="3"/>
  <c r="N191" i="3"/>
  <c r="O191" i="3"/>
  <c r="N192" i="3"/>
  <c r="O192" i="3"/>
  <c r="N193" i="3"/>
  <c r="O193" i="3"/>
  <c r="N194" i="3"/>
  <c r="O194" i="3"/>
  <c r="N195" i="3"/>
  <c r="O195" i="3"/>
  <c r="N196" i="3"/>
  <c r="O196" i="3"/>
  <c r="N197" i="3"/>
  <c r="O197" i="3"/>
  <c r="N198" i="3"/>
  <c r="O198" i="3"/>
  <c r="N199" i="3"/>
  <c r="O199" i="3"/>
  <c r="N200" i="3"/>
  <c r="O200" i="3"/>
  <c r="N201" i="3"/>
  <c r="O201" i="3"/>
  <c r="N202" i="3"/>
  <c r="O202" i="3"/>
  <c r="N203" i="3"/>
  <c r="O203" i="3"/>
  <c r="N204" i="3"/>
  <c r="O204" i="3"/>
  <c r="N205" i="3"/>
  <c r="O205" i="3"/>
  <c r="N206" i="3"/>
  <c r="O206" i="3"/>
  <c r="N207" i="3"/>
  <c r="O207" i="3"/>
  <c r="N208" i="3"/>
  <c r="O208" i="3"/>
  <c r="N209" i="3"/>
  <c r="O209" i="3"/>
  <c r="N210" i="3"/>
  <c r="O210" i="3"/>
  <c r="N211" i="3"/>
  <c r="O211" i="3"/>
  <c r="N212" i="3"/>
  <c r="O212" i="3"/>
  <c r="N213" i="3"/>
  <c r="O213" i="3"/>
  <c r="N214" i="3"/>
  <c r="O214" i="3"/>
  <c r="N215" i="3"/>
  <c r="O215" i="3"/>
  <c r="Q213" i="3" l="1"/>
  <c r="Q190" i="3"/>
  <c r="Q186" i="3"/>
  <c r="Q182" i="3"/>
  <c r="P178" i="3"/>
  <c r="Q178" i="3"/>
  <c r="Q201" i="3"/>
  <c r="P201" i="3"/>
  <c r="Q197" i="3"/>
  <c r="Q174" i="3"/>
  <c r="Q170" i="3"/>
  <c r="P166" i="3"/>
  <c r="Q166" i="3"/>
  <c r="Q205" i="3"/>
  <c r="P205" i="3"/>
  <c r="R205" i="3" s="1"/>
  <c r="P204" i="3"/>
  <c r="Q204" i="3"/>
  <c r="R204" i="3" s="1"/>
  <c r="Q181" i="3"/>
  <c r="P181" i="3"/>
  <c r="R181" i="3" s="1"/>
  <c r="P200" i="3"/>
  <c r="R200" i="3" s="1"/>
  <c r="Q200" i="3"/>
  <c r="Q196" i="3"/>
  <c r="Q177" i="3"/>
  <c r="P177" i="3"/>
  <c r="Q173" i="3"/>
  <c r="Q169" i="3"/>
  <c r="Q165" i="3"/>
  <c r="Q208" i="3"/>
  <c r="Q185" i="3"/>
  <c r="P211" i="3"/>
  <c r="Q211" i="3"/>
  <c r="R211" i="3" s="1"/>
  <c r="P207" i="3"/>
  <c r="Q207" i="3"/>
  <c r="R207" i="3" s="1"/>
  <c r="P203" i="3"/>
  <c r="R203" i="3" s="1"/>
  <c r="Q203" i="3"/>
  <c r="Q192" i="3"/>
  <c r="Q188" i="3"/>
  <c r="Q184" i="3"/>
  <c r="Q180" i="3"/>
  <c r="Q209" i="3"/>
  <c r="Q212" i="3"/>
  <c r="Q189" i="3"/>
  <c r="Q215" i="3"/>
  <c r="Q199" i="3"/>
  <c r="Q195" i="3"/>
  <c r="P176" i="3"/>
  <c r="R176" i="3" s="1"/>
  <c r="Q176" i="3"/>
  <c r="Q172" i="3"/>
  <c r="P168" i="3"/>
  <c r="R168" i="3" s="1"/>
  <c r="Q168" i="3"/>
  <c r="Q164" i="3"/>
  <c r="Q194" i="3"/>
  <c r="Q193" i="3"/>
  <c r="Q210" i="3"/>
  <c r="P206" i="3"/>
  <c r="Q206" i="3"/>
  <c r="Q202" i="3"/>
  <c r="P191" i="3"/>
  <c r="Q191" i="3"/>
  <c r="R191" i="3" s="1"/>
  <c r="Q187" i="3"/>
  <c r="Q183" i="3"/>
  <c r="Q179" i="3"/>
  <c r="Q214" i="3"/>
  <c r="Q198" i="3"/>
  <c r="R178" i="3"/>
  <c r="Q175" i="3"/>
  <c r="Q171" i="3"/>
  <c r="Q167" i="3"/>
  <c r="Q163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2" i="3"/>
  <c r="E3" i="4"/>
  <c r="F3" i="4"/>
  <c r="F8" i="4"/>
  <c r="F4" i="4"/>
  <c r="F5" i="4"/>
  <c r="F6" i="4"/>
  <c r="F7" i="4"/>
  <c r="F9" i="4"/>
  <c r="F10" i="4"/>
  <c r="F11" i="4"/>
  <c r="F12" i="4"/>
  <c r="F13" i="4"/>
  <c r="F14" i="4"/>
  <c r="E4" i="4"/>
  <c r="H50" i="3" s="1"/>
  <c r="L50" i="3" s="1"/>
  <c r="E5" i="4"/>
  <c r="E6" i="4"/>
  <c r="E7" i="4"/>
  <c r="E8" i="4"/>
  <c r="E9" i="4"/>
  <c r="E10" i="4"/>
  <c r="E11" i="4"/>
  <c r="H119" i="3" s="1"/>
  <c r="L119" i="3" s="1"/>
  <c r="E12" i="4"/>
  <c r="E13" i="4"/>
  <c r="E14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2" i="3"/>
  <c r="H156" i="3" l="1"/>
  <c r="L156" i="3" s="1"/>
  <c r="H198" i="3"/>
  <c r="L198" i="3" s="1"/>
  <c r="P198" i="3" s="1"/>
  <c r="R198" i="3" s="1"/>
  <c r="H185" i="3"/>
  <c r="H137" i="3"/>
  <c r="L137" i="3" s="1"/>
  <c r="H153" i="3"/>
  <c r="L153" i="3" s="1"/>
  <c r="H212" i="3"/>
  <c r="L212" i="3" s="1"/>
  <c r="P212" i="3" s="1"/>
  <c r="R212" i="3" s="1"/>
  <c r="H99" i="3"/>
  <c r="L99" i="3" s="1"/>
  <c r="H192" i="3"/>
  <c r="L192" i="3" s="1"/>
  <c r="P192" i="3" s="1"/>
  <c r="R192" i="3" s="1"/>
  <c r="H150" i="3"/>
  <c r="H199" i="3"/>
  <c r="L199" i="3" s="1"/>
  <c r="P199" i="3" s="1"/>
  <c r="R199" i="3" s="1"/>
  <c r="H100" i="3"/>
  <c r="L100" i="3" s="1"/>
  <c r="H186" i="3"/>
  <c r="H4" i="3"/>
  <c r="L4" i="3" s="1"/>
  <c r="H11" i="3"/>
  <c r="L11" i="3" s="1"/>
  <c r="P11" i="3" s="1"/>
  <c r="H83" i="3"/>
  <c r="L83" i="3" s="1"/>
  <c r="H151" i="3"/>
  <c r="J25" i="3"/>
  <c r="H114" i="3"/>
  <c r="L114" i="3" s="1"/>
  <c r="H94" i="3"/>
  <c r="L94" i="3" s="1"/>
  <c r="H187" i="3"/>
  <c r="L187" i="3" s="1"/>
  <c r="P187" i="3" s="1"/>
  <c r="R187" i="3" s="1"/>
  <c r="H122" i="3"/>
  <c r="L122" i="3" s="1"/>
  <c r="H165" i="3"/>
  <c r="L165" i="3" s="1"/>
  <c r="P165" i="3" s="1"/>
  <c r="H194" i="3"/>
  <c r="H81" i="3"/>
  <c r="L81" i="3" s="1"/>
  <c r="H112" i="3"/>
  <c r="L112" i="3" s="1"/>
  <c r="H35" i="3"/>
  <c r="L35" i="3" s="1"/>
  <c r="H141" i="3"/>
  <c r="L141" i="3" s="1"/>
  <c r="H102" i="3"/>
  <c r="L102" i="3" s="1"/>
  <c r="H196" i="3"/>
  <c r="L196" i="3" s="1"/>
  <c r="P196" i="3" s="1"/>
  <c r="R196" i="3" s="1"/>
  <c r="H96" i="3"/>
  <c r="L96" i="3" s="1"/>
  <c r="P96" i="3" s="1"/>
  <c r="R96" i="3" s="1"/>
  <c r="J185" i="3"/>
  <c r="L185" i="3" s="1"/>
  <c r="P185" i="3" s="1"/>
  <c r="R185" i="3" s="1"/>
  <c r="J150" i="3"/>
  <c r="H46" i="3"/>
  <c r="L46" i="3" s="1"/>
  <c r="J186" i="3"/>
  <c r="J151" i="3"/>
  <c r="H47" i="3"/>
  <c r="L47" i="3" s="1"/>
  <c r="H95" i="3"/>
  <c r="L95" i="3" s="1"/>
  <c r="J194" i="3"/>
  <c r="H6" i="3"/>
  <c r="L6" i="3" s="1"/>
  <c r="H144" i="3"/>
  <c r="L144" i="3" s="1"/>
  <c r="H29" i="3"/>
  <c r="L29" i="3" s="1"/>
  <c r="H61" i="3"/>
  <c r="L61" i="3" s="1"/>
  <c r="H140" i="3"/>
  <c r="L140" i="3" s="1"/>
  <c r="H143" i="3"/>
  <c r="L143" i="3" s="1"/>
  <c r="H123" i="3"/>
  <c r="L123" i="3" s="1"/>
  <c r="H130" i="3"/>
  <c r="L130" i="3" s="1"/>
  <c r="P130" i="3" s="1"/>
  <c r="R130" i="3" s="1"/>
  <c r="H195" i="3"/>
  <c r="H31" i="3"/>
  <c r="L31" i="3" s="1"/>
  <c r="H82" i="3"/>
  <c r="L82" i="3" s="1"/>
  <c r="H120" i="3"/>
  <c r="L120" i="3" s="1"/>
  <c r="H127" i="3"/>
  <c r="L127" i="3" s="1"/>
  <c r="H166" i="3"/>
  <c r="L166" i="3" s="1"/>
  <c r="H182" i="3"/>
  <c r="H113" i="3"/>
  <c r="L113" i="3" s="1"/>
  <c r="H163" i="3"/>
  <c r="L163" i="3" s="1"/>
  <c r="P163" i="3" s="1"/>
  <c r="R163" i="3" s="1"/>
  <c r="H176" i="3"/>
  <c r="L176" i="3" s="1"/>
  <c r="H103" i="3"/>
  <c r="L103" i="3" s="1"/>
  <c r="H124" i="3"/>
  <c r="H32" i="3"/>
  <c r="L32" i="3" s="1"/>
  <c r="H42" i="3"/>
  <c r="L42" i="3" s="1"/>
  <c r="H86" i="3"/>
  <c r="H117" i="3"/>
  <c r="L117" i="3" s="1"/>
  <c r="P117" i="3" s="1"/>
  <c r="H138" i="3"/>
  <c r="L138" i="3" s="1"/>
  <c r="H170" i="3"/>
  <c r="H18" i="3"/>
  <c r="L18" i="3" s="1"/>
  <c r="H90" i="3"/>
  <c r="L90" i="3" s="1"/>
  <c r="H135" i="3"/>
  <c r="L135" i="3" s="1"/>
  <c r="H183" i="3"/>
  <c r="L183" i="3" s="1"/>
  <c r="P183" i="3" s="1"/>
  <c r="R183" i="3" s="1"/>
  <c r="H36" i="3"/>
  <c r="L36" i="3" s="1"/>
  <c r="H63" i="3"/>
  <c r="L63" i="3" s="1"/>
  <c r="P63" i="3" s="1"/>
  <c r="R63" i="3" s="1"/>
  <c r="H132" i="3"/>
  <c r="L132" i="3" s="1"/>
  <c r="H177" i="3"/>
  <c r="L177" i="3" s="1"/>
  <c r="H8" i="3"/>
  <c r="L8" i="3" s="1"/>
  <c r="H15" i="3"/>
  <c r="L15" i="3" s="1"/>
  <c r="H125" i="3"/>
  <c r="H197" i="3"/>
  <c r="H43" i="3"/>
  <c r="L43" i="3" s="1"/>
  <c r="H101" i="3"/>
  <c r="L101" i="3" s="1"/>
  <c r="H142" i="3"/>
  <c r="L142" i="3" s="1"/>
  <c r="H12" i="3"/>
  <c r="L12" i="3" s="1"/>
  <c r="H26" i="3"/>
  <c r="L26" i="3" s="1"/>
  <c r="H91" i="3"/>
  <c r="L91" i="3" s="1"/>
  <c r="H108" i="3"/>
  <c r="L108" i="3" s="1"/>
  <c r="H129" i="3"/>
  <c r="L129" i="3" s="1"/>
  <c r="H136" i="3"/>
  <c r="H139" i="3"/>
  <c r="L139" i="3" s="1"/>
  <c r="H152" i="3"/>
  <c r="L152" i="3" s="1"/>
  <c r="H155" i="3"/>
  <c r="L155" i="3" s="1"/>
  <c r="H171" i="3"/>
  <c r="H181" i="3"/>
  <c r="L181" i="3" s="1"/>
  <c r="H201" i="3"/>
  <c r="L201" i="3" s="1"/>
  <c r="H211" i="3"/>
  <c r="L211" i="3" s="1"/>
  <c r="H16" i="3"/>
  <c r="L16" i="3" s="1"/>
  <c r="H37" i="3"/>
  <c r="L37" i="3" s="1"/>
  <c r="H88" i="3"/>
  <c r="H133" i="3"/>
  <c r="L133" i="3" s="1"/>
  <c r="H191" i="3"/>
  <c r="L191" i="3" s="1"/>
  <c r="H9" i="3"/>
  <c r="L9" i="3" s="1"/>
  <c r="H126" i="3"/>
  <c r="L126" i="3" s="1"/>
  <c r="H178" i="3"/>
  <c r="L178" i="3" s="1"/>
  <c r="H34" i="3"/>
  <c r="L34" i="3" s="1"/>
  <c r="H25" i="3"/>
  <c r="H80" i="3"/>
  <c r="L80" i="3" s="1"/>
  <c r="H68" i="3"/>
  <c r="L68" i="3" s="1"/>
  <c r="H213" i="3"/>
  <c r="L213" i="3" s="1"/>
  <c r="P213" i="3" s="1"/>
  <c r="R213" i="3" s="1"/>
  <c r="H202" i="3"/>
  <c r="L202" i="3" s="1"/>
  <c r="P202" i="3" s="1"/>
  <c r="R202" i="3" s="1"/>
  <c r="H179" i="3"/>
  <c r="L179" i="3" s="1"/>
  <c r="P179" i="3" s="1"/>
  <c r="R179" i="3" s="1"/>
  <c r="H131" i="3"/>
  <c r="L131" i="3" s="1"/>
  <c r="P131" i="3" s="1"/>
  <c r="H59" i="3"/>
  <c r="L59" i="3" s="1"/>
  <c r="H66" i="3"/>
  <c r="L66" i="3" s="1"/>
  <c r="H128" i="3"/>
  <c r="L128" i="3" s="1"/>
  <c r="H107" i="3"/>
  <c r="L107" i="3" s="1"/>
  <c r="H180" i="3"/>
  <c r="L180" i="3" s="1"/>
  <c r="P180" i="3" s="1"/>
  <c r="R180" i="3" s="1"/>
  <c r="H210" i="3"/>
  <c r="L210" i="3" s="1"/>
  <c r="P210" i="3" s="1"/>
  <c r="R210" i="3" s="1"/>
  <c r="H190" i="3"/>
  <c r="L190" i="3" s="1"/>
  <c r="P190" i="3" s="1"/>
  <c r="R190" i="3" s="1"/>
  <c r="H77" i="3"/>
  <c r="L77" i="3" s="1"/>
  <c r="H57" i="3"/>
  <c r="L57" i="3" s="1"/>
  <c r="H208" i="3"/>
  <c r="L208" i="3" s="1"/>
  <c r="P208" i="3" s="1"/>
  <c r="R208" i="3" s="1"/>
  <c r="H188" i="3"/>
  <c r="L188" i="3" s="1"/>
  <c r="P188" i="3" s="1"/>
  <c r="H2" i="3"/>
  <c r="L2" i="3" s="1"/>
  <c r="H78" i="3"/>
  <c r="L78" i="3" s="1"/>
  <c r="H41" i="3"/>
  <c r="L41" i="3" s="1"/>
  <c r="H48" i="3"/>
  <c r="L48" i="3" s="1"/>
  <c r="H38" i="3"/>
  <c r="L38" i="3" s="1"/>
  <c r="P38" i="3" s="1"/>
  <c r="H209" i="3"/>
  <c r="L209" i="3" s="1"/>
  <c r="P209" i="3" s="1"/>
  <c r="R209" i="3" s="1"/>
  <c r="H45" i="3"/>
  <c r="L45" i="3" s="1"/>
  <c r="H55" i="3"/>
  <c r="L55" i="3" s="1"/>
  <c r="H189" i="3"/>
  <c r="L189" i="3" s="1"/>
  <c r="P189" i="3" s="1"/>
  <c r="R189" i="3" s="1"/>
  <c r="H62" i="3"/>
  <c r="L62" i="3" s="1"/>
  <c r="H14" i="3"/>
  <c r="L14" i="3" s="1"/>
  <c r="H49" i="3"/>
  <c r="L49" i="3" s="1"/>
  <c r="H154" i="3"/>
  <c r="L154" i="3" s="1"/>
  <c r="P154" i="3" s="1"/>
  <c r="R154" i="3" s="1"/>
  <c r="H193" i="3"/>
  <c r="L193" i="3" s="1"/>
  <c r="P193" i="3" s="1"/>
  <c r="H53" i="3"/>
  <c r="L53" i="3" s="1"/>
  <c r="H33" i="3"/>
  <c r="L33" i="3" s="1"/>
  <c r="H111" i="3"/>
  <c r="L111" i="3" s="1"/>
  <c r="H40" i="3"/>
  <c r="L40" i="3" s="1"/>
  <c r="H214" i="3"/>
  <c r="L214" i="3" s="1"/>
  <c r="P214" i="3" s="1"/>
  <c r="R214" i="3" s="1"/>
  <c r="H64" i="3"/>
  <c r="L64" i="3" s="1"/>
  <c r="H74" i="3"/>
  <c r="L74" i="3" s="1"/>
  <c r="P74" i="3" s="1"/>
  <c r="R74" i="3" s="1"/>
  <c r="H23" i="3"/>
  <c r="L23" i="3" s="1"/>
  <c r="H30" i="3"/>
  <c r="L30" i="3" s="1"/>
  <c r="H44" i="3"/>
  <c r="L44" i="3" s="1"/>
  <c r="H20" i="3"/>
  <c r="L20" i="3" s="1"/>
  <c r="H92" i="3"/>
  <c r="L92" i="3" s="1"/>
  <c r="H159" i="3"/>
  <c r="L159" i="3" s="1"/>
  <c r="H175" i="3"/>
  <c r="L175" i="3" s="1"/>
  <c r="P175" i="3" s="1"/>
  <c r="R175" i="3" s="1"/>
  <c r="H205" i="3"/>
  <c r="L205" i="3" s="1"/>
  <c r="H85" i="3"/>
  <c r="L85" i="3" s="1"/>
  <c r="H109" i="3"/>
  <c r="L109" i="3" s="1"/>
  <c r="H169" i="3"/>
  <c r="L169" i="3" s="1"/>
  <c r="P169" i="3" s="1"/>
  <c r="R169" i="3" s="1"/>
  <c r="H24" i="3"/>
  <c r="L24" i="3" s="1"/>
  <c r="H58" i="3"/>
  <c r="L58" i="3" s="1"/>
  <c r="H65" i="3"/>
  <c r="L65" i="3" s="1"/>
  <c r="H75" i="3"/>
  <c r="L75" i="3" s="1"/>
  <c r="H17" i="3"/>
  <c r="L17" i="3" s="1"/>
  <c r="H89" i="3"/>
  <c r="L89" i="3" s="1"/>
  <c r="H134" i="3"/>
  <c r="L134" i="3" s="1"/>
  <c r="H3" i="3"/>
  <c r="L3" i="3" s="1"/>
  <c r="H106" i="3"/>
  <c r="L106" i="3" s="1"/>
  <c r="P106" i="3" s="1"/>
  <c r="H147" i="3"/>
  <c r="L147" i="3" s="1"/>
  <c r="H21" i="3"/>
  <c r="L21" i="3" s="1"/>
  <c r="H52" i="3"/>
  <c r="L52" i="3" s="1"/>
  <c r="H69" i="3"/>
  <c r="L69" i="3" s="1"/>
  <c r="H79" i="3"/>
  <c r="L79" i="3" s="1"/>
  <c r="H157" i="3"/>
  <c r="L157" i="3" s="1"/>
  <c r="H7" i="3"/>
  <c r="L7" i="3" s="1"/>
  <c r="H76" i="3"/>
  <c r="L76" i="3" s="1"/>
  <c r="H206" i="3"/>
  <c r="L206" i="3" s="1"/>
  <c r="H203" i="3"/>
  <c r="L203" i="3" s="1"/>
  <c r="H56" i="3"/>
  <c r="L56" i="3" s="1"/>
  <c r="H73" i="3"/>
  <c r="L73" i="3" s="1"/>
  <c r="P73" i="3" s="1"/>
  <c r="H121" i="3"/>
  <c r="L121" i="3" s="1"/>
  <c r="H164" i="3"/>
  <c r="L164" i="3" s="1"/>
  <c r="P164" i="3" s="1"/>
  <c r="R164" i="3" s="1"/>
  <c r="H167" i="3"/>
  <c r="L167" i="3" s="1"/>
  <c r="P167" i="3" s="1"/>
  <c r="R167" i="3" s="1"/>
  <c r="H104" i="3"/>
  <c r="L104" i="3" s="1"/>
  <c r="P104" i="3" s="1"/>
  <c r="H70" i="3"/>
  <c r="L70" i="3" s="1"/>
  <c r="H87" i="3"/>
  <c r="L87" i="3" s="1"/>
  <c r="H207" i="3"/>
  <c r="L207" i="3" s="1"/>
  <c r="H60" i="3"/>
  <c r="L60" i="3" s="1"/>
  <c r="H158" i="3"/>
  <c r="L158" i="3" s="1"/>
  <c r="H174" i="3"/>
  <c r="L174" i="3" s="1"/>
  <c r="P174" i="3" s="1"/>
  <c r="R174" i="3" s="1"/>
  <c r="H204" i="3"/>
  <c r="L204" i="3" s="1"/>
  <c r="H19" i="3"/>
  <c r="L19" i="3" s="1"/>
  <c r="H67" i="3"/>
  <c r="L67" i="3" s="1"/>
  <c r="H84" i="3"/>
  <c r="L84" i="3" s="1"/>
  <c r="H168" i="3"/>
  <c r="L168" i="3" s="1"/>
  <c r="H184" i="3"/>
  <c r="L184" i="3" s="1"/>
  <c r="P184" i="3" s="1"/>
  <c r="R184" i="3" s="1"/>
  <c r="H5" i="3"/>
  <c r="L5" i="3" s="1"/>
  <c r="H115" i="3"/>
  <c r="L115" i="3" s="1"/>
  <c r="H149" i="3"/>
  <c r="L149" i="3" s="1"/>
  <c r="H105" i="3"/>
  <c r="L105" i="3" s="1"/>
  <c r="P105" i="3" s="1"/>
  <c r="H54" i="3"/>
  <c r="L54" i="3" s="1"/>
  <c r="H71" i="3"/>
  <c r="L71" i="3" s="1"/>
  <c r="H162" i="3"/>
  <c r="L162" i="3" s="1"/>
  <c r="J88" i="3"/>
  <c r="L88" i="3" s="1"/>
  <c r="P88" i="3" s="1"/>
  <c r="H172" i="3"/>
  <c r="L172" i="3" s="1"/>
  <c r="P172" i="3" s="1"/>
  <c r="R172" i="3" s="1"/>
  <c r="H116" i="3"/>
  <c r="L116" i="3" s="1"/>
  <c r="J182" i="3"/>
  <c r="J195" i="3"/>
  <c r="L195" i="3" s="1"/>
  <c r="P195" i="3" s="1"/>
  <c r="R195" i="3" s="1"/>
  <c r="H160" i="3"/>
  <c r="L160" i="3" s="1"/>
  <c r="H173" i="3"/>
  <c r="L173" i="3" s="1"/>
  <c r="P173" i="3" s="1"/>
  <c r="R173" i="3" s="1"/>
  <c r="J124" i="3"/>
  <c r="L124" i="3" s="1"/>
  <c r="P124" i="3" s="1"/>
  <c r="R124" i="3" s="1"/>
  <c r="J86" i="3"/>
  <c r="H97" i="3"/>
  <c r="L97" i="3" s="1"/>
  <c r="H161" i="3"/>
  <c r="L161" i="3" s="1"/>
  <c r="P161" i="3" s="1"/>
  <c r="J170" i="3"/>
  <c r="J125" i="3"/>
  <c r="L125" i="3" s="1"/>
  <c r="P125" i="3" s="1"/>
  <c r="J197" i="3"/>
  <c r="L197" i="3" s="1"/>
  <c r="P197" i="3" s="1"/>
  <c r="R197" i="3" s="1"/>
  <c r="H98" i="3"/>
  <c r="L98" i="3" s="1"/>
  <c r="J136" i="3"/>
  <c r="L136" i="3" s="1"/>
  <c r="J171" i="3"/>
  <c r="L171" i="3" s="1"/>
  <c r="P171" i="3" s="1"/>
  <c r="R171" i="3" s="1"/>
  <c r="R165" i="3"/>
  <c r="R206" i="3"/>
  <c r="R188" i="3"/>
  <c r="R166" i="3"/>
  <c r="H27" i="3"/>
  <c r="L27" i="3" s="1"/>
  <c r="H215" i="3"/>
  <c r="L215" i="3" s="1"/>
  <c r="P215" i="3" s="1"/>
  <c r="R215" i="3" s="1"/>
  <c r="H13" i="3"/>
  <c r="L13" i="3" s="1"/>
  <c r="P13" i="3" s="1"/>
  <c r="R13" i="3" s="1"/>
  <c r="H51" i="3"/>
  <c r="L51" i="3" s="1"/>
  <c r="H72" i="3"/>
  <c r="L72" i="3" s="1"/>
  <c r="P72" i="3" s="1"/>
  <c r="R72" i="3" s="1"/>
  <c r="H10" i="3"/>
  <c r="L10" i="3" s="1"/>
  <c r="H28" i="3"/>
  <c r="L28" i="3" s="1"/>
  <c r="H93" i="3"/>
  <c r="L93" i="3" s="1"/>
  <c r="H110" i="3"/>
  <c r="L110" i="3" s="1"/>
  <c r="H39" i="3"/>
  <c r="L39" i="3" s="1"/>
  <c r="H148" i="3"/>
  <c r="L148" i="3" s="1"/>
  <c r="H200" i="3"/>
  <c r="L200" i="3" s="1"/>
  <c r="H22" i="3"/>
  <c r="L22" i="3" s="1"/>
  <c r="H118" i="3"/>
  <c r="L118" i="3" s="1"/>
  <c r="R193" i="3"/>
  <c r="P155" i="3"/>
  <c r="Q155" i="3"/>
  <c r="P91" i="3"/>
  <c r="Q91" i="3"/>
  <c r="P67" i="3"/>
  <c r="Q67" i="3"/>
  <c r="P43" i="3"/>
  <c r="Q43" i="3"/>
  <c r="P160" i="3"/>
  <c r="Q160" i="3"/>
  <c r="P141" i="3"/>
  <c r="Q141" i="3"/>
  <c r="Q125" i="3"/>
  <c r="Q117" i="3"/>
  <c r="P109" i="3"/>
  <c r="Q109" i="3"/>
  <c r="P101" i="3"/>
  <c r="Q101" i="3"/>
  <c r="P93" i="3"/>
  <c r="Q93" i="3"/>
  <c r="P85" i="3"/>
  <c r="Q85" i="3"/>
  <c r="P77" i="3"/>
  <c r="Q77" i="3"/>
  <c r="P69" i="3"/>
  <c r="Q69" i="3"/>
  <c r="P61" i="3"/>
  <c r="R61" i="3" s="1"/>
  <c r="Q61" i="3"/>
  <c r="P53" i="3"/>
  <c r="Q53" i="3"/>
  <c r="P45" i="3"/>
  <c r="Q45" i="3"/>
  <c r="P37" i="3"/>
  <c r="R37" i="3" s="1"/>
  <c r="Q37" i="3"/>
  <c r="P29" i="3"/>
  <c r="Q29" i="3"/>
  <c r="P21" i="3"/>
  <c r="Q21" i="3"/>
  <c r="Q13" i="3"/>
  <c r="P5" i="3"/>
  <c r="Q5" i="3"/>
  <c r="P115" i="3"/>
  <c r="Q115" i="3"/>
  <c r="Q11" i="3"/>
  <c r="P144" i="3"/>
  <c r="Q144" i="3"/>
  <c r="P157" i="3"/>
  <c r="Q157" i="3"/>
  <c r="P149" i="3"/>
  <c r="Q149" i="3"/>
  <c r="P133" i="3"/>
  <c r="Q133" i="3"/>
  <c r="P156" i="3"/>
  <c r="Q156" i="3"/>
  <c r="P148" i="3"/>
  <c r="Q148" i="3"/>
  <c r="P140" i="3"/>
  <c r="Q140" i="3"/>
  <c r="P132" i="3"/>
  <c r="Q132" i="3"/>
  <c r="Q124" i="3"/>
  <c r="P116" i="3"/>
  <c r="Q116" i="3"/>
  <c r="P108" i="3"/>
  <c r="Q108" i="3"/>
  <c r="P100" i="3"/>
  <c r="Q100" i="3"/>
  <c r="P92" i="3"/>
  <c r="Q92" i="3"/>
  <c r="P84" i="3"/>
  <c r="Q84" i="3"/>
  <c r="P76" i="3"/>
  <c r="Q76" i="3"/>
  <c r="P68" i="3"/>
  <c r="Q68" i="3"/>
  <c r="P60" i="3"/>
  <c r="Q60" i="3"/>
  <c r="P52" i="3"/>
  <c r="Q52" i="3"/>
  <c r="P44" i="3"/>
  <c r="Q44" i="3"/>
  <c r="P36" i="3"/>
  <c r="Q36" i="3"/>
  <c r="P28" i="3"/>
  <c r="Q28" i="3"/>
  <c r="P20" i="3"/>
  <c r="Q20" i="3"/>
  <c r="P12" i="3"/>
  <c r="Q12" i="3"/>
  <c r="P4" i="3"/>
  <c r="Q4" i="3"/>
  <c r="P147" i="3"/>
  <c r="Q147" i="3"/>
  <c r="P123" i="3"/>
  <c r="Q123" i="3"/>
  <c r="P51" i="3"/>
  <c r="Q51" i="3"/>
  <c r="P162" i="3"/>
  <c r="Q162" i="3"/>
  <c r="Q154" i="3"/>
  <c r="P146" i="3"/>
  <c r="Q146" i="3"/>
  <c r="P138" i="3"/>
  <c r="Q138" i="3"/>
  <c r="Q130" i="3"/>
  <c r="P122" i="3"/>
  <c r="Q122" i="3"/>
  <c r="R122" i="3" s="1"/>
  <c r="P114" i="3"/>
  <c r="Q114" i="3"/>
  <c r="Q106" i="3"/>
  <c r="Q98" i="3"/>
  <c r="P98" i="3"/>
  <c r="P90" i="3"/>
  <c r="Q90" i="3"/>
  <c r="P82" i="3"/>
  <c r="Q82" i="3"/>
  <c r="Q74" i="3"/>
  <c r="Q66" i="3"/>
  <c r="P66" i="3"/>
  <c r="P58" i="3"/>
  <c r="Q58" i="3"/>
  <c r="Q50" i="3"/>
  <c r="R50" i="3" s="1"/>
  <c r="P50" i="3"/>
  <c r="P42" i="3"/>
  <c r="Q42" i="3"/>
  <c r="P34" i="3"/>
  <c r="Q34" i="3"/>
  <c r="P26" i="3"/>
  <c r="Q26" i="3"/>
  <c r="Q18" i="3"/>
  <c r="R18" i="3" s="1"/>
  <c r="P18" i="3"/>
  <c r="P10" i="3"/>
  <c r="R10" i="3" s="1"/>
  <c r="Q10" i="3"/>
  <c r="P139" i="3"/>
  <c r="Q139" i="3"/>
  <c r="P107" i="3"/>
  <c r="R107" i="3" s="1"/>
  <c r="Q107" i="3"/>
  <c r="P3" i="3"/>
  <c r="Q3" i="3"/>
  <c r="P153" i="3"/>
  <c r="Q153" i="3"/>
  <c r="P145" i="3"/>
  <c r="Q145" i="3"/>
  <c r="P137" i="3"/>
  <c r="Q137" i="3"/>
  <c r="P129" i="3"/>
  <c r="Q129" i="3"/>
  <c r="P121" i="3"/>
  <c r="Q121" i="3"/>
  <c r="P113" i="3"/>
  <c r="Q113" i="3"/>
  <c r="Q105" i="3"/>
  <c r="P97" i="3"/>
  <c r="Q97" i="3"/>
  <c r="P89" i="3"/>
  <c r="Q89" i="3"/>
  <c r="P81" i="3"/>
  <c r="Q81" i="3"/>
  <c r="Q73" i="3"/>
  <c r="P65" i="3"/>
  <c r="Q65" i="3"/>
  <c r="P57" i="3"/>
  <c r="R57" i="3" s="1"/>
  <c r="Q57" i="3"/>
  <c r="P49" i="3"/>
  <c r="Q49" i="3"/>
  <c r="P41" i="3"/>
  <c r="Q41" i="3"/>
  <c r="P33" i="3"/>
  <c r="R33" i="3" s="1"/>
  <c r="Q33" i="3"/>
  <c r="Q25" i="3"/>
  <c r="P17" i="3"/>
  <c r="Q17" i="3"/>
  <c r="P9" i="3"/>
  <c r="Q9" i="3"/>
  <c r="R201" i="3"/>
  <c r="Q131" i="3"/>
  <c r="P75" i="3"/>
  <c r="Q75" i="3"/>
  <c r="Q161" i="3"/>
  <c r="P128" i="3"/>
  <c r="Q128" i="3"/>
  <c r="P120" i="3"/>
  <c r="Q120" i="3"/>
  <c r="P112" i="3"/>
  <c r="Q112" i="3"/>
  <c r="Q104" i="3"/>
  <c r="Q96" i="3"/>
  <c r="Q88" i="3"/>
  <c r="P80" i="3"/>
  <c r="Q80" i="3"/>
  <c r="Q72" i="3"/>
  <c r="P64" i="3"/>
  <c r="R64" i="3" s="1"/>
  <c r="Q64" i="3"/>
  <c r="P56" i="3"/>
  <c r="Q56" i="3"/>
  <c r="R56" i="3" s="1"/>
  <c r="P48" i="3"/>
  <c r="Q48" i="3"/>
  <c r="R48" i="3" s="1"/>
  <c r="P40" i="3"/>
  <c r="Q40" i="3"/>
  <c r="P32" i="3"/>
  <c r="Q32" i="3"/>
  <c r="P24" i="3"/>
  <c r="Q24" i="3"/>
  <c r="P16" i="3"/>
  <c r="R16" i="3" s="1"/>
  <c r="Q16" i="3"/>
  <c r="P8" i="3"/>
  <c r="Q8" i="3"/>
  <c r="Q2" i="3"/>
  <c r="P2" i="3"/>
  <c r="P83" i="3"/>
  <c r="Q83" i="3"/>
  <c r="P59" i="3"/>
  <c r="Q59" i="3"/>
  <c r="P35" i="3"/>
  <c r="Q35" i="3"/>
  <c r="P19" i="3"/>
  <c r="Q19" i="3"/>
  <c r="P136" i="3"/>
  <c r="Q136" i="3"/>
  <c r="R136" i="3" s="1"/>
  <c r="P159" i="3"/>
  <c r="Q159" i="3"/>
  <c r="Q151" i="3"/>
  <c r="P143" i="3"/>
  <c r="Q143" i="3"/>
  <c r="P135" i="3"/>
  <c r="Q135" i="3"/>
  <c r="P127" i="3"/>
  <c r="Q127" i="3"/>
  <c r="P119" i="3"/>
  <c r="Q119" i="3"/>
  <c r="P111" i="3"/>
  <c r="Q111" i="3"/>
  <c r="P103" i="3"/>
  <c r="Q103" i="3"/>
  <c r="P95" i="3"/>
  <c r="Q95" i="3"/>
  <c r="P87" i="3"/>
  <c r="Q87" i="3"/>
  <c r="P79" i="3"/>
  <c r="Q79" i="3"/>
  <c r="P71" i="3"/>
  <c r="Q71" i="3"/>
  <c r="Q63" i="3"/>
  <c r="P55" i="3"/>
  <c r="Q55" i="3"/>
  <c r="P47" i="3"/>
  <c r="Q47" i="3"/>
  <c r="P39" i="3"/>
  <c r="Q39" i="3"/>
  <c r="P31" i="3"/>
  <c r="Q31" i="3"/>
  <c r="P23" i="3"/>
  <c r="Q23" i="3"/>
  <c r="P15" i="3"/>
  <c r="Q15" i="3"/>
  <c r="P7" i="3"/>
  <c r="Q7" i="3"/>
  <c r="P99" i="3"/>
  <c r="Q99" i="3"/>
  <c r="P27" i="3"/>
  <c r="Q27" i="3"/>
  <c r="P152" i="3"/>
  <c r="Q152" i="3"/>
  <c r="P158" i="3"/>
  <c r="Q158" i="3"/>
  <c r="Q150" i="3"/>
  <c r="P142" i="3"/>
  <c r="Q142" i="3"/>
  <c r="Q134" i="3"/>
  <c r="P134" i="3"/>
  <c r="P126" i="3"/>
  <c r="Q126" i="3"/>
  <c r="R126" i="3" s="1"/>
  <c r="Q118" i="3"/>
  <c r="P118" i="3"/>
  <c r="R118" i="3" s="1"/>
  <c r="P110" i="3"/>
  <c r="Q110" i="3"/>
  <c r="Q102" i="3"/>
  <c r="P102" i="3"/>
  <c r="P94" i="3"/>
  <c r="Q94" i="3"/>
  <c r="Q86" i="3"/>
  <c r="P78" i="3"/>
  <c r="Q78" i="3"/>
  <c r="Q70" i="3"/>
  <c r="P70" i="3"/>
  <c r="P62" i="3"/>
  <c r="R62" i="3" s="1"/>
  <c r="Q62" i="3"/>
  <c r="Q54" i="3"/>
  <c r="P54" i="3"/>
  <c r="Q46" i="3"/>
  <c r="P46" i="3"/>
  <c r="Q38" i="3"/>
  <c r="P30" i="3"/>
  <c r="Q30" i="3"/>
  <c r="Q22" i="3"/>
  <c r="P22" i="3"/>
  <c r="Q14" i="3"/>
  <c r="P14" i="3"/>
  <c r="P6" i="3"/>
  <c r="Q6" i="3"/>
  <c r="R177" i="3"/>
  <c r="R39" i="3"/>
  <c r="R31" i="3"/>
  <c r="R71" i="3"/>
  <c r="R159" i="3"/>
  <c r="R137" i="3"/>
  <c r="R101" i="3"/>
  <c r="R75" i="3"/>
  <c r="R19" i="3"/>
  <c r="R123" i="3"/>
  <c r="R24" i="3"/>
  <c r="L170" i="3" l="1"/>
  <c r="P170" i="3" s="1"/>
  <c r="R170" i="3" s="1"/>
  <c r="L86" i="3"/>
  <c r="P86" i="3" s="1"/>
  <c r="L186" i="3"/>
  <c r="P186" i="3" s="1"/>
  <c r="R186" i="3" s="1"/>
  <c r="R142" i="3"/>
  <c r="R113" i="3"/>
  <c r="R139" i="3"/>
  <c r="R66" i="3"/>
  <c r="R53" i="3"/>
  <c r="R70" i="3"/>
  <c r="L150" i="3"/>
  <c r="P150" i="3" s="1"/>
  <c r="L194" i="3"/>
  <c r="P194" i="3" s="1"/>
  <c r="R194" i="3" s="1"/>
  <c r="L182" i="3"/>
  <c r="P182" i="3" s="1"/>
  <c r="R182" i="3" s="1"/>
  <c r="R46" i="3"/>
  <c r="R110" i="3"/>
  <c r="R27" i="3"/>
  <c r="R55" i="3"/>
  <c r="R35" i="3"/>
  <c r="R17" i="3"/>
  <c r="L151" i="3"/>
  <c r="P151" i="3" s="1"/>
  <c r="R54" i="3"/>
  <c r="L25" i="3"/>
  <c r="P25" i="3" s="1"/>
  <c r="R15" i="3"/>
  <c r="R30" i="3"/>
  <c r="R162" i="3"/>
  <c r="R65" i="3"/>
  <c r="R143" i="3"/>
  <c r="R84" i="3"/>
  <c r="R128" i="3"/>
  <c r="R26" i="3"/>
  <c r="R9" i="3"/>
  <c r="R145" i="3"/>
  <c r="R160" i="3"/>
  <c r="R141" i="3"/>
  <c r="R47" i="3"/>
  <c r="R23" i="3"/>
  <c r="R104" i="3"/>
  <c r="R80" i="3"/>
  <c r="R5" i="3"/>
  <c r="R140" i="3"/>
  <c r="R97" i="3"/>
  <c r="R149" i="3"/>
  <c r="R90" i="3"/>
  <c r="R158" i="3"/>
  <c r="R116" i="3"/>
  <c r="R161" i="3"/>
  <c r="R117" i="3"/>
  <c r="R103" i="3"/>
  <c r="R79" i="3"/>
  <c r="R12" i="3"/>
  <c r="R129" i="3"/>
  <c r="R155" i="3"/>
  <c r="R85" i="3"/>
  <c r="R121" i="3"/>
  <c r="R134" i="3"/>
  <c r="R133" i="3"/>
  <c r="R89" i="3"/>
  <c r="R115" i="3"/>
  <c r="R25" i="3"/>
  <c r="R120" i="3"/>
  <c r="R157" i="3"/>
  <c r="R32" i="3"/>
  <c r="R11" i="3"/>
  <c r="R73" i="3"/>
  <c r="R127" i="3"/>
  <c r="R131" i="3"/>
  <c r="R8" i="3"/>
  <c r="R88" i="3"/>
  <c r="R34" i="3"/>
  <c r="R93" i="3"/>
  <c r="R144" i="3"/>
  <c r="R94" i="3"/>
  <c r="R69" i="3"/>
  <c r="R148" i="3"/>
  <c r="R109" i="3"/>
  <c r="R21" i="3"/>
  <c r="R135" i="3"/>
  <c r="R40" i="3"/>
  <c r="R98" i="3"/>
  <c r="R150" i="3"/>
  <c r="R41" i="3"/>
  <c r="R99" i="3"/>
  <c r="R151" i="3"/>
  <c r="R42" i="3"/>
  <c r="R100" i="3"/>
  <c r="R43" i="3"/>
  <c r="R152" i="3"/>
  <c r="R22" i="3"/>
  <c r="R87" i="3"/>
  <c r="R91" i="3"/>
  <c r="R105" i="3"/>
  <c r="R156" i="3"/>
  <c r="R49" i="3"/>
  <c r="R106" i="3"/>
  <c r="R51" i="3"/>
  <c r="R45" i="3"/>
  <c r="R78" i="3"/>
  <c r="R92" i="3"/>
  <c r="R111" i="3"/>
  <c r="R112" i="3"/>
  <c r="R58" i="3"/>
  <c r="R59" i="3"/>
  <c r="R147" i="3"/>
  <c r="R77" i="3"/>
  <c r="R3" i="3"/>
  <c r="R86" i="3"/>
  <c r="R4" i="3"/>
  <c r="R6" i="3"/>
  <c r="R67" i="3"/>
  <c r="R29" i="3"/>
  <c r="R38" i="3"/>
  <c r="R20" i="3"/>
  <c r="R52" i="3"/>
  <c r="R82" i="3"/>
  <c r="R108" i="3"/>
  <c r="R132" i="3"/>
  <c r="R7" i="3"/>
  <c r="R36" i="3"/>
  <c r="R68" i="3"/>
  <c r="R95" i="3"/>
  <c r="R119" i="3"/>
  <c r="R146" i="3"/>
  <c r="R28" i="3"/>
  <c r="R60" i="3"/>
  <c r="R114" i="3"/>
  <c r="R138" i="3"/>
  <c r="R2" i="3"/>
  <c r="R14" i="3"/>
  <c r="R44" i="3"/>
  <c r="R76" i="3"/>
  <c r="R102" i="3"/>
  <c r="R125" i="3"/>
  <c r="R153" i="3"/>
  <c r="R81" i="3" l="1"/>
  <c r="R83" i="3"/>
</calcChain>
</file>

<file path=xl/sharedStrings.xml><?xml version="1.0" encoding="utf-8"?>
<sst xmlns="http://schemas.openxmlformats.org/spreadsheetml/2006/main" count="747" uniqueCount="367">
  <si>
    <t>ImageWidth</t>
  </si>
  <si>
    <t>SHORT</t>
  </si>
  <si>
    <t>LONG</t>
  </si>
  <si>
    <t>ImageLength</t>
  </si>
  <si>
    <t>BitsPerSample</t>
  </si>
  <si>
    <t>Compression</t>
  </si>
  <si>
    <t>PhotometricInterpretation</t>
  </si>
  <si>
    <t>Orientation</t>
  </si>
  <si>
    <t>SamplesPerPixel</t>
  </si>
  <si>
    <t>PlanarConfiguration</t>
  </si>
  <si>
    <t>YCbCrSubSampling</t>
  </si>
  <si>
    <t>YCbCrPositioning</t>
  </si>
  <si>
    <t>XResolution</t>
  </si>
  <si>
    <t>RATIONAL</t>
  </si>
  <si>
    <t>YResolution</t>
  </si>
  <si>
    <t>ResolutionUnit</t>
  </si>
  <si>
    <t>StripOffsets</t>
  </si>
  <si>
    <t>RowsPerStrip</t>
  </si>
  <si>
    <t>StripByteCounts</t>
  </si>
  <si>
    <t>JPEGInterchangeFormat</t>
  </si>
  <si>
    <t>JPEGInterchangeFormatLength</t>
  </si>
  <si>
    <t>TransferFunction</t>
  </si>
  <si>
    <t>WhitePoint</t>
  </si>
  <si>
    <t>PrimaryChromaticities</t>
  </si>
  <si>
    <t>YCbCrCoefficients</t>
  </si>
  <si>
    <t>ReferenceBlackWhite</t>
  </si>
  <si>
    <t>DateTime</t>
  </si>
  <si>
    <t>ASCII</t>
  </si>
  <si>
    <t>ImageDescription</t>
  </si>
  <si>
    <t>Any</t>
  </si>
  <si>
    <t>Make</t>
  </si>
  <si>
    <t>Model</t>
  </si>
  <si>
    <t>Software</t>
  </si>
  <si>
    <t>Artist</t>
  </si>
  <si>
    <t>Copyright</t>
  </si>
  <si>
    <t>ExifVersion</t>
  </si>
  <si>
    <t>UNDEFINED</t>
  </si>
  <si>
    <t>FlashpixVersion</t>
  </si>
  <si>
    <t>ColorSpace</t>
  </si>
  <si>
    <t>ComponentsConfiguration</t>
  </si>
  <si>
    <t>CompressedBitsPerPixel</t>
  </si>
  <si>
    <t>PixelXDimension</t>
  </si>
  <si>
    <t>PixelYDimension</t>
  </si>
  <si>
    <t>MakerNote</t>
  </si>
  <si>
    <t>UserComment</t>
  </si>
  <si>
    <t>RelatedSoundFile</t>
  </si>
  <si>
    <t>DateTimeOriginal</t>
  </si>
  <si>
    <t>DateTimeDigitized</t>
  </si>
  <si>
    <t>SubSecTime</t>
  </si>
  <si>
    <t>SubSecTimeOriginal</t>
  </si>
  <si>
    <t>SubSecTimeDigitized</t>
  </si>
  <si>
    <t>ImageUniqueID</t>
  </si>
  <si>
    <t>ExposureTime</t>
  </si>
  <si>
    <t>FNumber</t>
  </si>
  <si>
    <t>ExposureProgram</t>
  </si>
  <si>
    <t>SpectralSensitivity</t>
  </si>
  <si>
    <t>ISOSpeedRatings</t>
  </si>
  <si>
    <t>OECF</t>
  </si>
  <si>
    <t>ShutterSpeedValue</t>
  </si>
  <si>
    <t>SRATIONAL</t>
  </si>
  <si>
    <t>ApertureValue</t>
  </si>
  <si>
    <t>BrightnessValue</t>
  </si>
  <si>
    <t>ExposureBiasValue</t>
  </si>
  <si>
    <t>MaxApertureValue</t>
  </si>
  <si>
    <t>SubjectDistance</t>
  </si>
  <si>
    <t>MeteringMode</t>
  </si>
  <si>
    <t>LightSource</t>
  </si>
  <si>
    <t>Flash</t>
  </si>
  <si>
    <t>FocalLength</t>
  </si>
  <si>
    <t>SubjectArea</t>
  </si>
  <si>
    <t>FlashEnergy</t>
  </si>
  <si>
    <t>SpatialFrequencyResponse</t>
  </si>
  <si>
    <t>FocalPlaneXResolution</t>
  </si>
  <si>
    <t>FocalPlaneYResolution</t>
  </si>
  <si>
    <t>FocalPlaneResolutionUnit</t>
  </si>
  <si>
    <t>SubjectLocation</t>
  </si>
  <si>
    <t>ExposureIndex</t>
  </si>
  <si>
    <t>SensingMethod</t>
  </si>
  <si>
    <t>FileSource</t>
  </si>
  <si>
    <t>SceneType</t>
  </si>
  <si>
    <t>CFAPattern</t>
  </si>
  <si>
    <t>CustomRendered</t>
  </si>
  <si>
    <t>ExposureMode</t>
  </si>
  <si>
    <t>WhiteBalance</t>
  </si>
  <si>
    <t>DigitalZoomRatio</t>
  </si>
  <si>
    <t>FocalLengthIn35mmFilm</t>
  </si>
  <si>
    <t>SceneCaptureType</t>
  </si>
  <si>
    <t>GainControl</t>
  </si>
  <si>
    <t>Contrast</t>
  </si>
  <si>
    <t>Saturation</t>
  </si>
  <si>
    <t>Sharpness</t>
  </si>
  <si>
    <t>DeviceSettingDescription</t>
  </si>
  <si>
    <t>SubjectDistanceRange</t>
  </si>
  <si>
    <t>GPSVersionID</t>
  </si>
  <si>
    <t>BYTE</t>
  </si>
  <si>
    <t>GPSLatitudeRef</t>
  </si>
  <si>
    <t>GPSLatitude</t>
  </si>
  <si>
    <t>GPSLongitudeRef</t>
  </si>
  <si>
    <t>GPSLongitude</t>
  </si>
  <si>
    <t>GPSAltitudeRef</t>
  </si>
  <si>
    <t>GPSAltitude</t>
  </si>
  <si>
    <t>GPSTimeStamp</t>
  </si>
  <si>
    <t>GPSSatellites</t>
  </si>
  <si>
    <t>GPSStatus</t>
  </si>
  <si>
    <t>GPSMeasureMode</t>
  </si>
  <si>
    <t>GPSDOP</t>
  </si>
  <si>
    <t>GPSSpeedRef</t>
  </si>
  <si>
    <t>GPSSpeed</t>
  </si>
  <si>
    <t>GPSTrackRef</t>
  </si>
  <si>
    <t>GPSTrack</t>
  </si>
  <si>
    <t>GPSImgDirectionRef</t>
  </si>
  <si>
    <t>GPSImgDirection</t>
  </si>
  <si>
    <t>GPSMapDatum</t>
  </si>
  <si>
    <t>GPSDestLatitudeRef</t>
  </si>
  <si>
    <t>GPSDestLatitude</t>
  </si>
  <si>
    <t>GPSDestLongitudeRef</t>
  </si>
  <si>
    <t>GPSDestLongitude</t>
  </si>
  <si>
    <t>GPSDestBearingRef</t>
  </si>
  <si>
    <t>GPSDestBearing</t>
  </si>
  <si>
    <t>GPSDestDistanceRef</t>
  </si>
  <si>
    <t>GPSDestDistance</t>
  </si>
  <si>
    <t>GPSProcessingMethod</t>
  </si>
  <si>
    <t>GPSAreaInformation</t>
  </si>
  <si>
    <t>GPSDateStamp</t>
  </si>
  <si>
    <t>GPSDifferential</t>
  </si>
  <si>
    <t>NewSubfileType</t>
  </si>
  <si>
    <t>SubfileType</t>
  </si>
  <si>
    <t>Threshholding</t>
  </si>
  <si>
    <t>CellWidth</t>
  </si>
  <si>
    <t>CellLength</t>
  </si>
  <si>
    <t>FillOrder</t>
  </si>
  <si>
    <t>DocumentName</t>
  </si>
  <si>
    <t>MinSampleValue</t>
  </si>
  <si>
    <t>MaxSampleValue</t>
  </si>
  <si>
    <t>PageName</t>
  </si>
  <si>
    <t>XPosition</t>
  </si>
  <si>
    <t>YPosition</t>
  </si>
  <si>
    <t>FreeOffsets</t>
  </si>
  <si>
    <t>FreeByteCounts</t>
  </si>
  <si>
    <t>GrayResponseUnit</t>
  </si>
  <si>
    <t>GrayResponseCurve</t>
  </si>
  <si>
    <t>T4Options</t>
  </si>
  <si>
    <t>T6Options</t>
  </si>
  <si>
    <t>PageNumber</t>
  </si>
  <si>
    <t>HostComputer</t>
  </si>
  <si>
    <t>Predictor</t>
  </si>
  <si>
    <t>ColorMap</t>
  </si>
  <si>
    <t>3*(2^BitsPerSample)</t>
  </si>
  <si>
    <t>HalftoneHints</t>
  </si>
  <si>
    <t>TileWidth</t>
  </si>
  <si>
    <t>TileLength</t>
  </si>
  <si>
    <t>TileOffsets</t>
  </si>
  <si>
    <t>TilesPerImage</t>
  </si>
  <si>
    <t>TileByteCounts</t>
  </si>
  <si>
    <t>InkSet</t>
  </si>
  <si>
    <t>InkNames</t>
  </si>
  <si>
    <t>NumberOfInks</t>
  </si>
  <si>
    <t>DotRange</t>
  </si>
  <si>
    <t>TargetPrinter</t>
  </si>
  <si>
    <t>ExtraSamples</t>
  </si>
  <si>
    <t>SampleFormat</t>
  </si>
  <si>
    <t>SMinSampleValue</t>
  </si>
  <si>
    <t>SMaxSampleValue</t>
  </si>
  <si>
    <t>TransferRange</t>
  </si>
  <si>
    <t>JPEGProc</t>
  </si>
  <si>
    <t>JPEGRestartInterval</t>
  </si>
  <si>
    <t>JPEGLosslessPredictors</t>
  </si>
  <si>
    <t>JPEGPointTransforms</t>
  </si>
  <si>
    <t>JPEGQTables</t>
  </si>
  <si>
    <t>JPEGDCTables</t>
  </si>
  <si>
    <t>JPEGACTables</t>
  </si>
  <si>
    <t>3*256</t>
  </si>
  <si>
    <t>2 or 3 or 4</t>
  </si>
  <si>
    <t>2^BitsPerSample</t>
  </si>
  <si>
    <t>Tag Name</t>
  </si>
  <si>
    <t>Tag ID</t>
  </si>
  <si>
    <t>Tag ID (Hex)</t>
  </si>
  <si>
    <t>Type</t>
  </si>
  <si>
    <t>Count</t>
  </si>
  <si>
    <t>Alt. Type</t>
  </si>
  <si>
    <t>WindowsAuthor</t>
  </si>
  <si>
    <t>WindowsKeywords</t>
  </si>
  <si>
    <t>WindowsSubject</t>
  </si>
  <si>
    <t>LensSpecification</t>
  </si>
  <si>
    <t>InteroperabilityIndex</t>
  </si>
  <si>
    <t>InteroperabilityVersion</t>
  </si>
  <si>
    <t>ThumbnailCompression</t>
  </si>
  <si>
    <t>ThumbnailPhotometricInterpretation</t>
  </si>
  <si>
    <t>ThumbnailOrientation</t>
  </si>
  <si>
    <t>ThumbnailPlanarConfiguration</t>
  </si>
  <si>
    <t>ThumbnailYCbCrPositioning</t>
  </si>
  <si>
    <t>ThumbnailResolutionUnit</t>
  </si>
  <si>
    <t>ThumbnailDateTime</t>
  </si>
  <si>
    <t>Property</t>
  </si>
  <si>
    <t>Value</t>
  </si>
  <si>
    <t>Custom?</t>
  </si>
  <si>
    <t>ExifByte</t>
  </si>
  <si>
    <t>ExifByteArray</t>
  </si>
  <si>
    <t>ExifAscii</t>
  </si>
  <si>
    <t>ExifUShort</t>
  </si>
  <si>
    <t>ExifUShortArray</t>
  </si>
  <si>
    <t>ExifUInt</t>
  </si>
  <si>
    <t>ExifUIntArray</t>
  </si>
  <si>
    <t>ExifURational</t>
  </si>
  <si>
    <t>ExifURationalArray</t>
  </si>
  <si>
    <t>SBYTE</t>
  </si>
  <si>
    <t>ExifSByte</t>
  </si>
  <si>
    <t>ExifSByteArray</t>
  </si>
  <si>
    <t>ExifUndefined</t>
  </si>
  <si>
    <t>SSHORT</t>
  </si>
  <si>
    <t>ExifSShort</t>
  </si>
  <si>
    <t>ExifSShortArray</t>
  </si>
  <si>
    <t>SLONG</t>
  </si>
  <si>
    <t>ExifSInt</t>
  </si>
  <si>
    <t>ExifSIntArray</t>
  </si>
  <si>
    <t>ExifSRational</t>
  </si>
  <si>
    <t>ExifSRationalArray</t>
  </si>
  <si>
    <t>FLOAT</t>
  </si>
  <si>
    <t>ExifFloat</t>
  </si>
  <si>
    <t>ExifFloatArray</t>
  </si>
  <si>
    <t>DOUBLE</t>
  </si>
  <si>
    <t>ExifDouble</t>
  </si>
  <si>
    <t>ExifDoubleArray</t>
  </si>
  <si>
    <t>Exif Type</t>
  </si>
  <si>
    <t>NET Type</t>
  </si>
  <si>
    <t>NET Type (array)</t>
  </si>
  <si>
    <t>byte</t>
  </si>
  <si>
    <t>string</t>
  </si>
  <si>
    <t>double</t>
  </si>
  <si>
    <t>float</t>
  </si>
  <si>
    <t>sbyte</t>
  </si>
  <si>
    <t>short</t>
  </si>
  <si>
    <t>uint</t>
  </si>
  <si>
    <t>MathEx.UFraction32</t>
  </si>
  <si>
    <t>Property Link</t>
  </si>
  <si>
    <t>Value Link</t>
  </si>
  <si>
    <t>(xref:ExifLibrary.MathEx.UFraction32)</t>
  </si>
  <si>
    <t>ushort</t>
  </si>
  <si>
    <t>int</t>
  </si>
  <si>
    <t>Array Property Link</t>
  </si>
  <si>
    <t>(xref:ExifLibrary.MathEx.Fraction32)</t>
  </si>
  <si>
    <t>MathEx.Fraction32</t>
  </si>
  <si>
    <t>Alt. Property</t>
  </si>
  <si>
    <t>Alt .Value</t>
  </si>
  <si>
    <t>Tag Link</t>
  </si>
  <si>
    <t>[ExifDateTime](xref:ExifLibrary.ExifDateTime)</t>
  </si>
  <si>
    <t>[ExifVersion](xref:ExifLibrary.ExifVersion)</t>
  </si>
  <si>
    <t>[ExifDate](xref:ExifLibrary.ExifDate)</t>
  </si>
  <si>
    <t>[GPSLatitudeLongitude](xref:ExifLibrary.GPSLatitudeLongitude)</t>
  </si>
  <si>
    <t>[GPSTimeStamp](xref:ExifLibrary.GPSTimeStamp)</t>
  </si>
  <si>
    <t>[ExifAscii](xref:ExifLibrary.ExifAscii)</t>
  </si>
  <si>
    <t>[LensSpecification](xref:ExifLibrary.LensSpecification)</t>
  </si>
  <si>
    <t>[ExifPointSubjectArea](xref:ExifLibrary.ExifPointSubjectArea)</t>
  </si>
  <si>
    <t>[ExifEncodedString](xref:ExifLibrary.ExifEncodedString)</t>
  </si>
  <si>
    <t>[WindowsByteString](xref:ExifLibrary.WindowsByteString)</t>
  </si>
  <si>
    <t>[ExifEnumProperty\&lt;ColorSpace&gt;](xref:ExifLibrary.ExifEnumProperty`1)</t>
  </si>
  <si>
    <t>[ExifEnumProperty\&lt;Compression&gt;](xref:ExifLibrary.ExifEnumProperty`1)</t>
  </si>
  <si>
    <t>[ExifEnumProperty\&lt;Contrast&gt;](xref:ExifLibrary.ExifEnumProperty`1)</t>
  </si>
  <si>
    <t>[ExifEnumProperty\&lt;CustomRendered&gt;](xref:ExifLibrary.ExifEnumProperty`1)</t>
  </si>
  <si>
    <t>[ExifEnumProperty\&lt;ExposureMode&gt;](xref:ExifLibrary.ExifEnumProperty`1)</t>
  </si>
  <si>
    <t>[ExifEnumProperty\&lt;ExposureProgram&gt;](xref:ExifLibrary.ExifEnumProperty`1)</t>
  </si>
  <si>
    <t>[ExifEnumProperty\&lt;FileSource&gt;](xref:ExifLibrary.ExifEnumProperty`1)</t>
  </si>
  <si>
    <t>[ExifEnumProperty\&lt;Flash&gt;](xref:ExifLibrary.ExifEnumProperty`1)</t>
  </si>
  <si>
    <t>[ExifEnumProperty\&lt;ResolutionUnit&gt;](xref:ExifLibrary.ExifEnumProperty`1)</t>
  </si>
  <si>
    <t>[ExifEnumProperty\&lt;GainControl&gt;](xref:ExifLibrary.ExifEnumProperty`1)</t>
  </si>
  <si>
    <t>[ExifEnumProperty\&lt;GPSAltitudeRef&gt;](xref:ExifLibrary.ExifEnumProperty`1)</t>
  </si>
  <si>
    <t>[ExifEnumProperty\&lt;GPSDirectionRef&gt;](xref:ExifLibrary.ExifEnumProperty`1)</t>
  </si>
  <si>
    <t>[ExifEnumProperty\&lt;GPSDistanceRef&gt;](xref:ExifLibrary.ExifEnumProperty`1)</t>
  </si>
  <si>
    <t>[ExifEnumProperty\&lt;GPSLatitudeRef&gt;](xref:ExifLibrary.ExifEnumProperty`1)</t>
  </si>
  <si>
    <t>[ExifEnumProperty\&lt;GPSLongitudeRef&gt;](xref:ExifLibrary.ExifEnumProperty`1)</t>
  </si>
  <si>
    <t>[ExifEnumProperty\&lt;GPSDifferential&gt;](xref:ExifLibrary.ExifEnumProperty`1)</t>
  </si>
  <si>
    <t>[ExifEnumProperty\&lt;GPSMeasureMode&gt;](xref:ExifLibrary.ExifEnumProperty`1)</t>
  </si>
  <si>
    <t>[ExifEnumProperty\&lt;GPSSpeedRef&gt;](xref:ExifLibrary.ExifEnumProperty`1)</t>
  </si>
  <si>
    <t>[ExifEnumProperty\&lt;GPSStatus&gt;](xref:ExifLibrary.ExifEnumProperty`1)</t>
  </si>
  <si>
    <t>[ExifEnumProperty\&lt;LightSource&gt;](xref:ExifLibrary.ExifEnumProperty`1)</t>
  </si>
  <si>
    <t>[ExifEnumProperty\&lt;MeteringMode&gt;](xref:ExifLibrary.ExifEnumProperty`1)</t>
  </si>
  <si>
    <t>[ExifEnumProperty\&lt;Orientation&gt;](xref:ExifLibrary.ExifEnumProperty`1)</t>
  </si>
  <si>
    <t>[ExifEnumProperty\&lt;PhotometricInterpretation&gt;](xref:ExifLibrary.ExifEnumProperty`1)</t>
  </si>
  <si>
    <t>[ExifEnumProperty\&lt;PlanarConfiguration&gt;](xref:ExifLibrary.ExifEnumProperty`1)</t>
  </si>
  <si>
    <t>[ExifEnumProperty\&lt;Saturation&gt;](xref:ExifLibrary.ExifEnumProperty`1)</t>
  </si>
  <si>
    <t>[ExifEnumProperty\&lt;SceneCaptureType&gt;](xref:ExifLibrary.ExifEnumProperty`1)</t>
  </si>
  <si>
    <t>[ExifEnumProperty\&lt;SceneType&gt;](xref:ExifLibrary.ExifEnumProperty`1)</t>
  </si>
  <si>
    <t>[ExifEnumProperty\&lt;SensingMethod&gt;](xref:ExifLibrary.ExifEnumProperty`1)</t>
  </si>
  <si>
    <t>[ExifEnumProperty\&lt;Sharpness&gt;](xref:ExifLibrary.ExifEnumProperty`1)</t>
  </si>
  <si>
    <t>[ExifEnumProperty\&lt;SubjectDistanceRange&gt;](xref:ExifLibrary.ExifEnumProperty`1)</t>
  </si>
  <si>
    <t>[ExifEnumProperty\&lt;YCbCrPositioning&gt;](xref:ExifLibrary.ExifEnumProperty`1)</t>
  </si>
  <si>
    <t>[ExifEnumProperty\&lt;WhiteBalance&gt;](xref:ExifLibrary.ExifEnumProperty`1)</t>
  </si>
  <si>
    <t>enum [(ColorSpace)](xref:ExifLibrary.ColorSpace)</t>
  </si>
  <si>
    <t>enum [(Compression)](xref:ExifLibrary.Compression)</t>
  </si>
  <si>
    <t>enum [(Contrast)](xref:ExifLibrary.Contrast)</t>
  </si>
  <si>
    <t>enum [(CustomRendered)](xref:ExifLibrary.CustomRendered)</t>
  </si>
  <si>
    <t>enum [(ExposureMode)](xref:ExifLibrary.ExposureMode)</t>
  </si>
  <si>
    <t>enum [(ExposureProgram)](xref:ExifLibrary.ExposureProgram)</t>
  </si>
  <si>
    <t>enum [(FileSource)](xref:ExifLibrary.FileSource)</t>
  </si>
  <si>
    <t>enum [(Flash)](xref:ExifLibrary.Flash)</t>
  </si>
  <si>
    <t>enum [(ResolutionUnit)](xref:ExifLibrary.ResolutionUnit)</t>
  </si>
  <si>
    <t>enum [(GainControl)](xref:ExifLibrary.GainControl)</t>
  </si>
  <si>
    <t>enum [(GPSAltitudeRef)](xref:ExifLibrary.GPSAltitudeRef)</t>
  </si>
  <si>
    <t>enum [(GPSDirectionRef)](xref:ExifLibrary.GPSDirectionRef)</t>
  </si>
  <si>
    <t>enum [(GPSDistanceRef)](xref:ExifLibrary.GPSDistanceRef)</t>
  </si>
  <si>
    <t>enum [(GPSLatitudeRef)](xref:ExifLibrary.GPSLatitudeRef)</t>
  </si>
  <si>
    <t>enum [(GPSLongitudeRef)](xref:ExifLibrary.GPSLongitudeRef)</t>
  </si>
  <si>
    <t>enum [(GPSDifferential)](xref:ExifLibrary.GPSDifferential)</t>
  </si>
  <si>
    <t>enum [(GPSMeasureMode)](xref:ExifLibrary.GPSMeasureMode)</t>
  </si>
  <si>
    <t>enum [(GPSSpeedRef)](xref:ExifLibrary.GPSSpeedRef)</t>
  </si>
  <si>
    <t>enum [(GPSStatus)](xref:ExifLibrary.GPSStatus)</t>
  </si>
  <si>
    <t>enum [(LightSource)](xref:ExifLibrary.LightSource)</t>
  </si>
  <si>
    <t>enum [(MeteringMode)](xref:ExifLibrary.MeteringMode)</t>
  </si>
  <si>
    <t>enum [(Orientation)](xref:ExifLibrary.Orientation)</t>
  </si>
  <si>
    <t>enum [(PhotometricInterpretation)](xref:ExifLibrary.PhotometricInterpretation)</t>
  </si>
  <si>
    <t>enum [(PlanarConfiguration)](xref:ExifLibrary.PlanarConfiguration)</t>
  </si>
  <si>
    <t>enum [(Saturation)](xref:ExifLibrary.Saturation)</t>
  </si>
  <si>
    <t>enum [(SceneCaptureType)](xref:ExifLibrary.SceneCaptureType)</t>
  </si>
  <si>
    <t>enum [(SceneType)](xref:ExifLibrary.SceneType)</t>
  </si>
  <si>
    <t>enum [(SensingMethod)](xref:ExifLibrary.SensingMethod)</t>
  </si>
  <si>
    <t>enum [(Sharpness)](xref:ExifLibrary.Sharpness)</t>
  </si>
  <si>
    <t>enum [(SubjectDistanceRange)](xref:ExifLibrary.SubjectDistanceRange)</t>
  </si>
  <si>
    <t>enum [(YCbCrPositioning)](xref:ExifLibrary.YCbCrPositioning)</t>
  </si>
  <si>
    <t>enum [(WhiteBalance)](xref:ExifLibrary.WhiteBalance)</t>
  </si>
  <si>
    <t>[ExifPointSubjectArea](xref:ExifLibrary.ExifPointSubjectArea) or [ExifCircularSubjectArea](xref:ExifLibrary.ExifCircularSubjectArea) or [ExifRectangularSubjectArea](xref:ExifLibrary.ExifRectangularSubjectArea)</t>
  </si>
  <si>
    <t>ushort[2] \(X, Y), ushort[3] \(X, Y, Diameter), ushort[4] \(X, Y, Width, Height)</t>
  </si>
  <si>
    <t>ushort[2] \(X, Y)</t>
  </si>
  <si>
    <t>[MathEx.UFraction32[4](MinFocalLength, MaxFocalLength, MinFocalLengthFNumber, MaxFocalLengthFNumber)](xref:ExifLibrary.MathEx.UFraction32)</t>
  </si>
  <si>
    <t>[MathEx.UFraction32[3](Hour, Minute, Second)](xref:ExifLibrary.MathEx.UFraction32)</t>
  </si>
  <si>
    <t>[MathEx.UFraction32[3](Degrees, Minutes, Seconds)](xref:ExifLibrary.MathEx.UFraction32)</t>
  </si>
  <si>
    <t>2 or 2\*NumberOfInks</t>
  </si>
  <si>
    <t>ThumbnailArtist</t>
  </si>
  <si>
    <t>ThumbnailBitsPerSample</t>
  </si>
  <si>
    <t>ThumbnailCopyright</t>
  </si>
  <si>
    <t>ThumbnailImageDescription</t>
  </si>
  <si>
    <t>ThumbnailImageLength</t>
  </si>
  <si>
    <t>ThumbnailImageWidth</t>
  </si>
  <si>
    <t>ThumbnailJPEGInterchangeFormat</t>
  </si>
  <si>
    <t>ThumbnailJPEGInterchangeFormatLength</t>
  </si>
  <si>
    <t>ThumbnailMake</t>
  </si>
  <si>
    <t>ThumbnailModel</t>
  </si>
  <si>
    <t>ThumbnailPrimaryChromaticities</t>
  </si>
  <si>
    <t>ThumbnailReferenceBlackWhite</t>
  </si>
  <si>
    <t>ThumbnailRowsPerStrip</t>
  </si>
  <si>
    <t>ThumbnailSamplesPerPixel</t>
  </si>
  <si>
    <t>ThumbnailSoftware</t>
  </si>
  <si>
    <t>ThumbnailStripByteCounts</t>
  </si>
  <si>
    <t>ThumbnailStripOffsets</t>
  </si>
  <si>
    <t>ThumbnailTransferFunction</t>
  </si>
  <si>
    <t>ThumbnailWhitePoint</t>
  </si>
  <si>
    <t>ThumbnailXResolution</t>
  </si>
  <si>
    <t>ThumbnailYCbCrCoefficients</t>
  </si>
  <si>
    <t>ThumbnailYCbCrSubSampling</t>
  </si>
  <si>
    <t>ThumbnailYResolution</t>
  </si>
  <si>
    <t>InteroperabilityIFDPointer</t>
  </si>
  <si>
    <t>GPSIFDPointer</t>
  </si>
  <si>
    <t>EXIFIFDPointer</t>
  </si>
  <si>
    <t>WindowsTitle</t>
  </si>
  <si>
    <t>WindowsComment</t>
  </si>
  <si>
    <t>BodySerialNumber</t>
  </si>
  <si>
    <t>CameraOwnerName</t>
  </si>
  <si>
    <t>LensMake</t>
  </si>
  <si>
    <t>LensModel</t>
  </si>
  <si>
    <t>LensSerialNumber</t>
  </si>
  <si>
    <t>OffsetSchema</t>
  </si>
  <si>
    <t>RatingPercent</t>
  </si>
  <si>
    <t>Rating</t>
  </si>
  <si>
    <t>RelatedImageWidth</t>
  </si>
  <si>
    <t>RelatedImageHeight</t>
  </si>
  <si>
    <t>ZerothIFDPadding</t>
  </si>
  <si>
    <t>ExifIFDPadding</t>
  </si>
  <si>
    <t>Text (copy this into documentation)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</si>
</sst>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rgb="FFA31515"/>
      <name val="Consolas"/>
      <family val="3"/>
      <charset val="162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workbookViewId="0"/>
  </sheetViews>
  <sheetFormatPr defaultRowHeight="15" x14ac:dyDescent="0.25"/>
  <cols>
    <col min="1" max="1" width="11.28515625" bestFit="1" customWidth="1"/>
    <col min="2" max="2" width="13.85546875" bestFit="1" customWidth="1"/>
    <col min="3" max="3" width="17.85546875" bestFit="1" customWidth="1"/>
    <col min="4" max="4" width="18.85546875" bestFit="1" customWidth="1"/>
    <col min="5" max="5" width="29.85546875" bestFit="1" customWidth="1"/>
    <col min="6" max="7" width="34.85546875" bestFit="1" customWidth="1"/>
  </cols>
  <sheetData>
    <row r="1" spans="1:7" x14ac:dyDescent="0.25">
      <c r="A1" s="2" t="s">
        <v>223</v>
      </c>
      <c r="B1" s="2" t="s">
        <v>224</v>
      </c>
      <c r="C1" s="2" t="s">
        <v>225</v>
      </c>
      <c r="D1" s="2" t="s">
        <v>194</v>
      </c>
      <c r="E1" s="2" t="s">
        <v>234</v>
      </c>
      <c r="F1" s="2" t="s">
        <v>239</v>
      </c>
      <c r="G1" s="2" t="s">
        <v>235</v>
      </c>
    </row>
    <row r="2" spans="1:7" x14ac:dyDescent="0.25">
      <c r="A2" t="s">
        <v>29</v>
      </c>
      <c r="B2" t="s">
        <v>29</v>
      </c>
      <c r="C2" t="s">
        <v>29</v>
      </c>
      <c r="D2" t="s">
        <v>29</v>
      </c>
    </row>
    <row r="3" spans="1:7" x14ac:dyDescent="0.25">
      <c r="A3" t="s">
        <v>27</v>
      </c>
      <c r="B3" t="s">
        <v>198</v>
      </c>
      <c r="C3" t="s">
        <v>198</v>
      </c>
      <c r="D3" t="s">
        <v>227</v>
      </c>
      <c r="E3" t="str">
        <f>"(xref:ExifLibrary."&amp;B3&amp;")"</f>
        <v>(xref:ExifLibrary.ExifAscii)</v>
      </c>
      <c r="F3" t="str">
        <f>"(xref:ExifLibrary."&amp;C3&amp;")"</f>
        <v>(xref:ExifLibrary.ExifAscii)</v>
      </c>
    </row>
    <row r="4" spans="1:7" x14ac:dyDescent="0.25">
      <c r="A4" t="s">
        <v>94</v>
      </c>
      <c r="B4" t="s">
        <v>196</v>
      </c>
      <c r="C4" t="s">
        <v>197</v>
      </c>
      <c r="D4" t="s">
        <v>226</v>
      </c>
      <c r="E4" t="str">
        <f t="shared" ref="E4:F14" si="0">"(xref:ExifLibrary."&amp;B4&amp;")"</f>
        <v>(xref:ExifLibrary.ExifByte)</v>
      </c>
      <c r="F4" t="str">
        <f t="shared" ref="F4:F14" si="1">"(xref:ExifLibrary."&amp;C4&amp;")"</f>
        <v>(xref:ExifLibrary.ExifByteArray)</v>
      </c>
    </row>
    <row r="5" spans="1:7" x14ac:dyDescent="0.25">
      <c r="A5" t="s">
        <v>220</v>
      </c>
      <c r="B5" t="s">
        <v>221</v>
      </c>
      <c r="C5" t="s">
        <v>222</v>
      </c>
      <c r="D5" t="s">
        <v>228</v>
      </c>
      <c r="E5" t="str">
        <f t="shared" si="0"/>
        <v>(xref:ExifLibrary.ExifDouble)</v>
      </c>
      <c r="F5" t="str">
        <f t="shared" si="1"/>
        <v>(xref:ExifLibrary.ExifDoubleArray)</v>
      </c>
    </row>
    <row r="6" spans="1:7" x14ac:dyDescent="0.25">
      <c r="A6" t="s">
        <v>217</v>
      </c>
      <c r="B6" t="s">
        <v>218</v>
      </c>
      <c r="C6" t="s">
        <v>219</v>
      </c>
      <c r="D6" t="s">
        <v>229</v>
      </c>
      <c r="E6" t="str">
        <f t="shared" si="0"/>
        <v>(xref:ExifLibrary.ExifFloat)</v>
      </c>
      <c r="F6" t="str">
        <f t="shared" si="1"/>
        <v>(xref:ExifLibrary.ExifFloatArray)</v>
      </c>
    </row>
    <row r="7" spans="1:7" x14ac:dyDescent="0.25">
      <c r="A7" t="s">
        <v>2</v>
      </c>
      <c r="B7" t="s">
        <v>201</v>
      </c>
      <c r="C7" t="s">
        <v>202</v>
      </c>
      <c r="D7" t="s">
        <v>232</v>
      </c>
      <c r="E7" t="str">
        <f t="shared" si="0"/>
        <v>(xref:ExifLibrary.ExifUInt)</v>
      </c>
      <c r="F7" t="str">
        <f t="shared" si="1"/>
        <v>(xref:ExifLibrary.ExifUIntArray)</v>
      </c>
    </row>
    <row r="8" spans="1:7" x14ac:dyDescent="0.25">
      <c r="A8" t="s">
        <v>13</v>
      </c>
      <c r="B8" t="s">
        <v>203</v>
      </c>
      <c r="C8" t="s">
        <v>204</v>
      </c>
      <c r="D8" t="s">
        <v>233</v>
      </c>
      <c r="E8" t="str">
        <f t="shared" si="0"/>
        <v>(xref:ExifLibrary.ExifURational)</v>
      </c>
      <c r="F8" t="str">
        <f t="shared" si="0"/>
        <v>(xref:ExifLibrary.ExifURationalArray)</v>
      </c>
      <c r="G8" t="s">
        <v>236</v>
      </c>
    </row>
    <row r="9" spans="1:7" x14ac:dyDescent="0.25">
      <c r="A9" t="s">
        <v>205</v>
      </c>
      <c r="B9" t="s">
        <v>206</v>
      </c>
      <c r="C9" t="s">
        <v>207</v>
      </c>
      <c r="D9" t="s">
        <v>230</v>
      </c>
      <c r="E9" t="str">
        <f t="shared" si="0"/>
        <v>(xref:ExifLibrary.ExifSByte)</v>
      </c>
      <c r="F9" t="str">
        <f t="shared" si="1"/>
        <v>(xref:ExifLibrary.ExifSByteArray)</v>
      </c>
    </row>
    <row r="10" spans="1:7" x14ac:dyDescent="0.25">
      <c r="A10" t="s">
        <v>1</v>
      </c>
      <c r="B10" t="s">
        <v>199</v>
      </c>
      <c r="C10" t="s">
        <v>200</v>
      </c>
      <c r="D10" t="s">
        <v>237</v>
      </c>
      <c r="E10" t="str">
        <f t="shared" si="0"/>
        <v>(xref:ExifLibrary.ExifUShort)</v>
      </c>
      <c r="F10" t="str">
        <f t="shared" si="1"/>
        <v>(xref:ExifLibrary.ExifUShortArray)</v>
      </c>
    </row>
    <row r="11" spans="1:7" x14ac:dyDescent="0.25">
      <c r="A11" t="s">
        <v>212</v>
      </c>
      <c r="B11" t="s">
        <v>213</v>
      </c>
      <c r="C11" t="s">
        <v>214</v>
      </c>
      <c r="D11" t="s">
        <v>238</v>
      </c>
      <c r="E11" t="str">
        <f t="shared" si="0"/>
        <v>(xref:ExifLibrary.ExifSInt)</v>
      </c>
      <c r="F11" t="str">
        <f t="shared" si="1"/>
        <v>(xref:ExifLibrary.ExifSIntArray)</v>
      </c>
    </row>
    <row r="12" spans="1:7" x14ac:dyDescent="0.25">
      <c r="A12" t="s">
        <v>59</v>
      </c>
      <c r="B12" t="s">
        <v>215</v>
      </c>
      <c r="C12" t="s">
        <v>216</v>
      </c>
      <c r="D12" t="s">
        <v>241</v>
      </c>
      <c r="E12" t="str">
        <f t="shared" si="0"/>
        <v>(xref:ExifLibrary.ExifSRational)</v>
      </c>
      <c r="F12" t="str">
        <f t="shared" si="1"/>
        <v>(xref:ExifLibrary.ExifSRationalArray)</v>
      </c>
      <c r="G12" t="s">
        <v>240</v>
      </c>
    </row>
    <row r="13" spans="1:7" x14ac:dyDescent="0.25">
      <c r="A13" t="s">
        <v>209</v>
      </c>
      <c r="B13" t="s">
        <v>210</v>
      </c>
      <c r="C13" t="s">
        <v>211</v>
      </c>
      <c r="D13" t="s">
        <v>231</v>
      </c>
      <c r="E13" t="str">
        <f t="shared" si="0"/>
        <v>(xref:ExifLibrary.ExifSShort)</v>
      </c>
      <c r="F13" t="str">
        <f t="shared" si="1"/>
        <v>(xref:ExifLibrary.ExifSShortArray)</v>
      </c>
    </row>
    <row r="14" spans="1:7" x14ac:dyDescent="0.25">
      <c r="A14" t="s">
        <v>36</v>
      </c>
      <c r="B14" t="s">
        <v>208</v>
      </c>
      <c r="C14" t="s">
        <v>208</v>
      </c>
      <c r="D14" t="s">
        <v>226</v>
      </c>
      <c r="E14" t="str">
        <f t="shared" si="0"/>
        <v>(xref:ExifLibrary.ExifUndefined)</v>
      </c>
      <c r="F14" t="str">
        <f t="shared" si="1"/>
        <v>(xref:ExifLibrary.ExifUndefined)</v>
      </c>
    </row>
  </sheetData>
  <sortState xmlns:xlrd2="http://schemas.microsoft.com/office/spreadsheetml/2017/richdata2" ref="A2:C13">
    <sortCondition ref="A2:A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/>
  </sheetViews>
  <sheetFormatPr defaultRowHeight="15" x14ac:dyDescent="0.25"/>
  <cols>
    <col min="1" max="1" width="35.85546875" bestFit="1" customWidth="1"/>
    <col min="2" max="2" width="80.28515625" bestFit="1" customWidth="1"/>
  </cols>
  <sheetData>
    <row r="1" spans="1:3" x14ac:dyDescent="0.25">
      <c r="A1" s="2" t="s">
        <v>174</v>
      </c>
      <c r="B1" s="2" t="s">
        <v>193</v>
      </c>
      <c r="C1" s="2" t="s">
        <v>194</v>
      </c>
    </row>
    <row r="2" spans="1:3" x14ac:dyDescent="0.25">
      <c r="A2" s="1" t="s">
        <v>38</v>
      </c>
      <c r="B2" t="s">
        <v>255</v>
      </c>
      <c r="C2" t="s">
        <v>287</v>
      </c>
    </row>
    <row r="3" spans="1:3" x14ac:dyDescent="0.25">
      <c r="A3" s="1" t="s">
        <v>5</v>
      </c>
      <c r="B3" t="s">
        <v>256</v>
      </c>
      <c r="C3" t="s">
        <v>288</v>
      </c>
    </row>
    <row r="4" spans="1:3" x14ac:dyDescent="0.25">
      <c r="A4" s="1" t="s">
        <v>88</v>
      </c>
      <c r="B4" t="s">
        <v>257</v>
      </c>
      <c r="C4" t="s">
        <v>289</v>
      </c>
    </row>
    <row r="5" spans="1:3" x14ac:dyDescent="0.25">
      <c r="A5" s="1" t="s">
        <v>81</v>
      </c>
      <c r="B5" t="s">
        <v>258</v>
      </c>
      <c r="C5" t="s">
        <v>290</v>
      </c>
    </row>
    <row r="6" spans="1:3" x14ac:dyDescent="0.25">
      <c r="A6" s="1" t="s">
        <v>26</v>
      </c>
      <c r="B6" t="s">
        <v>245</v>
      </c>
      <c r="C6" t="s">
        <v>26</v>
      </c>
    </row>
    <row r="7" spans="1:3" x14ac:dyDescent="0.25">
      <c r="A7" s="1" t="s">
        <v>47</v>
      </c>
      <c r="B7" t="s">
        <v>245</v>
      </c>
      <c r="C7" t="s">
        <v>26</v>
      </c>
    </row>
    <row r="8" spans="1:3" x14ac:dyDescent="0.25">
      <c r="A8" s="1" t="s">
        <v>46</v>
      </c>
      <c r="B8" t="s">
        <v>245</v>
      </c>
      <c r="C8" t="s">
        <v>26</v>
      </c>
    </row>
    <row r="9" spans="1:3" x14ac:dyDescent="0.25">
      <c r="A9" s="1" t="s">
        <v>35</v>
      </c>
      <c r="B9" t="s">
        <v>246</v>
      </c>
      <c r="C9" t="s">
        <v>227</v>
      </c>
    </row>
    <row r="10" spans="1:3" x14ac:dyDescent="0.25">
      <c r="A10" s="1" t="s">
        <v>82</v>
      </c>
      <c r="B10" t="s">
        <v>259</v>
      </c>
      <c r="C10" t="s">
        <v>291</v>
      </c>
    </row>
    <row r="11" spans="1:3" x14ac:dyDescent="0.25">
      <c r="A11" s="1" t="s">
        <v>54</v>
      </c>
      <c r="B11" t="s">
        <v>260</v>
      </c>
      <c r="C11" t="s">
        <v>292</v>
      </c>
    </row>
    <row r="12" spans="1:3" x14ac:dyDescent="0.25">
      <c r="A12" s="1" t="s">
        <v>78</v>
      </c>
      <c r="B12" t="s">
        <v>261</v>
      </c>
      <c r="C12" t="s">
        <v>293</v>
      </c>
    </row>
    <row r="13" spans="1:3" x14ac:dyDescent="0.25">
      <c r="A13" s="1" t="s">
        <v>67</v>
      </c>
      <c r="B13" t="s">
        <v>262</v>
      </c>
      <c r="C13" t="s">
        <v>294</v>
      </c>
    </row>
    <row r="14" spans="1:3" x14ac:dyDescent="0.25">
      <c r="A14" s="1" t="s">
        <v>37</v>
      </c>
      <c r="B14" t="s">
        <v>246</v>
      </c>
      <c r="C14" t="s">
        <v>227</v>
      </c>
    </row>
    <row r="15" spans="1:3" x14ac:dyDescent="0.25">
      <c r="A15" s="1" t="s">
        <v>74</v>
      </c>
      <c r="B15" t="s">
        <v>263</v>
      </c>
      <c r="C15" t="s">
        <v>295</v>
      </c>
    </row>
    <row r="16" spans="1:3" x14ac:dyDescent="0.25">
      <c r="A16" s="1" t="s">
        <v>87</v>
      </c>
      <c r="B16" t="s">
        <v>264</v>
      </c>
      <c r="C16" t="s">
        <v>296</v>
      </c>
    </row>
    <row r="17" spans="1:3" x14ac:dyDescent="0.25">
      <c r="A17" s="1" t="s">
        <v>99</v>
      </c>
      <c r="B17" t="s">
        <v>265</v>
      </c>
      <c r="C17" t="s">
        <v>297</v>
      </c>
    </row>
    <row r="18" spans="1:3" x14ac:dyDescent="0.25">
      <c r="A18" s="1" t="s">
        <v>123</v>
      </c>
      <c r="B18" t="s">
        <v>247</v>
      </c>
      <c r="C18" t="s">
        <v>323</v>
      </c>
    </row>
    <row r="19" spans="1:3" x14ac:dyDescent="0.25">
      <c r="A19" s="1" t="s">
        <v>117</v>
      </c>
      <c r="B19" t="s">
        <v>266</v>
      </c>
      <c r="C19" t="s">
        <v>298</v>
      </c>
    </row>
    <row r="20" spans="1:3" x14ac:dyDescent="0.25">
      <c r="A20" s="1" t="s">
        <v>119</v>
      </c>
      <c r="B20" t="s">
        <v>267</v>
      </c>
      <c r="C20" t="s">
        <v>299</v>
      </c>
    </row>
    <row r="21" spans="1:3" x14ac:dyDescent="0.25">
      <c r="A21" s="1" t="s">
        <v>114</v>
      </c>
      <c r="B21" t="s">
        <v>248</v>
      </c>
      <c r="C21" t="s">
        <v>324</v>
      </c>
    </row>
    <row r="22" spans="1:3" x14ac:dyDescent="0.25">
      <c r="A22" s="1" t="s">
        <v>113</v>
      </c>
      <c r="B22" t="s">
        <v>268</v>
      </c>
      <c r="C22" t="s">
        <v>300</v>
      </c>
    </row>
    <row r="23" spans="1:3" x14ac:dyDescent="0.25">
      <c r="A23" s="1" t="s">
        <v>116</v>
      </c>
      <c r="B23" t="s">
        <v>248</v>
      </c>
      <c r="C23" t="s">
        <v>324</v>
      </c>
    </row>
    <row r="24" spans="1:3" x14ac:dyDescent="0.25">
      <c r="A24" s="1" t="s">
        <v>115</v>
      </c>
      <c r="B24" t="s">
        <v>269</v>
      </c>
      <c r="C24" t="s">
        <v>301</v>
      </c>
    </row>
    <row r="25" spans="1:3" x14ac:dyDescent="0.25">
      <c r="A25" s="1" t="s">
        <v>124</v>
      </c>
      <c r="B25" t="s">
        <v>270</v>
      </c>
      <c r="C25" t="s">
        <v>302</v>
      </c>
    </row>
    <row r="26" spans="1:3" x14ac:dyDescent="0.25">
      <c r="A26" s="1" t="s">
        <v>110</v>
      </c>
      <c r="B26" t="s">
        <v>266</v>
      </c>
      <c r="C26" t="s">
        <v>298</v>
      </c>
    </row>
    <row r="27" spans="1:3" x14ac:dyDescent="0.25">
      <c r="A27" s="1" t="s">
        <v>96</v>
      </c>
      <c r="B27" t="s">
        <v>248</v>
      </c>
      <c r="C27" t="s">
        <v>324</v>
      </c>
    </row>
    <row r="28" spans="1:3" x14ac:dyDescent="0.25">
      <c r="A28" s="1" t="s">
        <v>95</v>
      </c>
      <c r="B28" t="s">
        <v>268</v>
      </c>
      <c r="C28" t="s">
        <v>300</v>
      </c>
    </row>
    <row r="29" spans="1:3" x14ac:dyDescent="0.25">
      <c r="A29" s="1" t="s">
        <v>98</v>
      </c>
      <c r="B29" t="s">
        <v>248</v>
      </c>
      <c r="C29" t="s">
        <v>324</v>
      </c>
    </row>
    <row r="30" spans="1:3" x14ac:dyDescent="0.25">
      <c r="A30" s="1" t="s">
        <v>97</v>
      </c>
      <c r="B30" t="s">
        <v>269</v>
      </c>
      <c r="C30" t="s">
        <v>301</v>
      </c>
    </row>
    <row r="31" spans="1:3" x14ac:dyDescent="0.25">
      <c r="A31" s="1" t="s">
        <v>104</v>
      </c>
      <c r="B31" t="s">
        <v>271</v>
      </c>
      <c r="C31" t="s">
        <v>303</v>
      </c>
    </row>
    <row r="32" spans="1:3" x14ac:dyDescent="0.25">
      <c r="A32" s="1" t="s">
        <v>106</v>
      </c>
      <c r="B32" t="s">
        <v>272</v>
      </c>
      <c r="C32" t="s">
        <v>304</v>
      </c>
    </row>
    <row r="33" spans="1:3" x14ac:dyDescent="0.25">
      <c r="A33" s="1" t="s">
        <v>103</v>
      </c>
      <c r="B33" t="s">
        <v>273</v>
      </c>
      <c r="C33" t="s">
        <v>305</v>
      </c>
    </row>
    <row r="34" spans="1:3" x14ac:dyDescent="0.25">
      <c r="A34" s="1" t="s">
        <v>101</v>
      </c>
      <c r="B34" t="s">
        <v>249</v>
      </c>
      <c r="C34" t="s">
        <v>323</v>
      </c>
    </row>
    <row r="35" spans="1:3" x14ac:dyDescent="0.25">
      <c r="A35" s="1" t="s">
        <v>108</v>
      </c>
      <c r="B35" t="s">
        <v>266</v>
      </c>
      <c r="C35" t="s">
        <v>298</v>
      </c>
    </row>
    <row r="36" spans="1:3" x14ac:dyDescent="0.25">
      <c r="A36" s="1" t="s">
        <v>93</v>
      </c>
      <c r="B36" t="s">
        <v>246</v>
      </c>
      <c r="C36" t="s">
        <v>227</v>
      </c>
    </row>
    <row r="37" spans="1:3" x14ac:dyDescent="0.25">
      <c r="A37" s="1" t="s">
        <v>184</v>
      </c>
      <c r="B37" t="s">
        <v>250</v>
      </c>
      <c r="C37" t="s">
        <v>227</v>
      </c>
    </row>
    <row r="38" spans="1:3" x14ac:dyDescent="0.25">
      <c r="A38" s="1" t="s">
        <v>185</v>
      </c>
      <c r="B38" t="s">
        <v>246</v>
      </c>
      <c r="C38" t="s">
        <v>227</v>
      </c>
    </row>
    <row r="39" spans="1:3" x14ac:dyDescent="0.25">
      <c r="A39" s="1" t="s">
        <v>183</v>
      </c>
      <c r="B39" t="s">
        <v>251</v>
      </c>
      <c r="C39" t="s">
        <v>322</v>
      </c>
    </row>
    <row r="40" spans="1:3" x14ac:dyDescent="0.25">
      <c r="A40" s="1" t="s">
        <v>66</v>
      </c>
      <c r="B40" t="s">
        <v>274</v>
      </c>
      <c r="C40" t="s">
        <v>306</v>
      </c>
    </row>
    <row r="41" spans="1:3" x14ac:dyDescent="0.25">
      <c r="A41" s="1" t="s">
        <v>65</v>
      </c>
      <c r="B41" t="s">
        <v>275</v>
      </c>
      <c r="C41" t="s">
        <v>307</v>
      </c>
    </row>
    <row r="42" spans="1:3" x14ac:dyDescent="0.25">
      <c r="A42" s="1" t="s">
        <v>7</v>
      </c>
      <c r="B42" t="s">
        <v>276</v>
      </c>
      <c r="C42" t="s">
        <v>308</v>
      </c>
    </row>
    <row r="43" spans="1:3" x14ac:dyDescent="0.25">
      <c r="A43" s="1" t="s">
        <v>6</v>
      </c>
      <c r="B43" t="s">
        <v>277</v>
      </c>
      <c r="C43" t="s">
        <v>309</v>
      </c>
    </row>
    <row r="44" spans="1:3" x14ac:dyDescent="0.25">
      <c r="A44" s="1" t="s">
        <v>9</v>
      </c>
      <c r="B44" t="s">
        <v>278</v>
      </c>
      <c r="C44" t="s">
        <v>310</v>
      </c>
    </row>
    <row r="45" spans="1:3" x14ac:dyDescent="0.25">
      <c r="A45" s="1" t="s">
        <v>15</v>
      </c>
      <c r="B45" t="s">
        <v>263</v>
      </c>
      <c r="C45" t="s">
        <v>295</v>
      </c>
    </row>
    <row r="46" spans="1:3" x14ac:dyDescent="0.25">
      <c r="A46" s="1" t="s">
        <v>89</v>
      </c>
      <c r="B46" t="s">
        <v>279</v>
      </c>
      <c r="C46" t="s">
        <v>311</v>
      </c>
    </row>
    <row r="47" spans="1:3" x14ac:dyDescent="0.25">
      <c r="A47" s="1" t="s">
        <v>86</v>
      </c>
      <c r="B47" t="s">
        <v>280</v>
      </c>
      <c r="C47" t="s">
        <v>312</v>
      </c>
    </row>
    <row r="48" spans="1:3" x14ac:dyDescent="0.25">
      <c r="A48" s="1" t="s">
        <v>79</v>
      </c>
      <c r="B48" t="s">
        <v>281</v>
      </c>
      <c r="C48" t="s">
        <v>313</v>
      </c>
    </row>
    <row r="49" spans="1:3" x14ac:dyDescent="0.25">
      <c r="A49" s="1" t="s">
        <v>77</v>
      </c>
      <c r="B49" t="s">
        <v>282</v>
      </c>
      <c r="C49" t="s">
        <v>314</v>
      </c>
    </row>
    <row r="50" spans="1:3" x14ac:dyDescent="0.25">
      <c r="A50" s="1" t="s">
        <v>90</v>
      </c>
      <c r="B50" t="s">
        <v>283</v>
      </c>
      <c r="C50" t="s">
        <v>315</v>
      </c>
    </row>
    <row r="51" spans="1:3" x14ac:dyDescent="0.25">
      <c r="A51" s="1" t="s">
        <v>69</v>
      </c>
      <c r="B51" t="s">
        <v>319</v>
      </c>
      <c r="C51" t="s">
        <v>320</v>
      </c>
    </row>
    <row r="52" spans="1:3" x14ac:dyDescent="0.25">
      <c r="A52" s="1" t="s">
        <v>92</v>
      </c>
      <c r="B52" t="s">
        <v>284</v>
      </c>
      <c r="C52" t="s">
        <v>316</v>
      </c>
    </row>
    <row r="53" spans="1:3" x14ac:dyDescent="0.25">
      <c r="A53" s="1" t="s">
        <v>75</v>
      </c>
      <c r="B53" t="s">
        <v>252</v>
      </c>
      <c r="C53" t="s">
        <v>321</v>
      </c>
    </row>
    <row r="54" spans="1:3" x14ac:dyDescent="0.25">
      <c r="A54" s="1" t="s">
        <v>186</v>
      </c>
      <c r="B54" t="s">
        <v>256</v>
      </c>
      <c r="C54" t="s">
        <v>288</v>
      </c>
    </row>
    <row r="55" spans="1:3" x14ac:dyDescent="0.25">
      <c r="A55" s="1" t="s">
        <v>192</v>
      </c>
      <c r="B55" t="s">
        <v>245</v>
      </c>
      <c r="C55" t="s">
        <v>26</v>
      </c>
    </row>
    <row r="56" spans="1:3" x14ac:dyDescent="0.25">
      <c r="A56" s="1" t="s">
        <v>188</v>
      </c>
      <c r="B56" t="s">
        <v>276</v>
      </c>
      <c r="C56" t="s">
        <v>308</v>
      </c>
    </row>
    <row r="57" spans="1:3" x14ac:dyDescent="0.25">
      <c r="A57" s="1" t="s">
        <v>187</v>
      </c>
      <c r="B57" t="s">
        <v>277</v>
      </c>
      <c r="C57" t="s">
        <v>309</v>
      </c>
    </row>
    <row r="58" spans="1:3" x14ac:dyDescent="0.25">
      <c r="A58" s="1" t="s">
        <v>189</v>
      </c>
      <c r="B58" t="s">
        <v>278</v>
      </c>
      <c r="C58" t="s">
        <v>310</v>
      </c>
    </row>
    <row r="59" spans="1:3" x14ac:dyDescent="0.25">
      <c r="A59" s="1" t="s">
        <v>191</v>
      </c>
      <c r="B59" t="s">
        <v>263</v>
      </c>
      <c r="C59" t="s">
        <v>295</v>
      </c>
    </row>
    <row r="60" spans="1:3" x14ac:dyDescent="0.25">
      <c r="A60" s="1" t="s">
        <v>190</v>
      </c>
      <c r="B60" t="s">
        <v>285</v>
      </c>
      <c r="C60" t="s">
        <v>317</v>
      </c>
    </row>
    <row r="61" spans="1:3" x14ac:dyDescent="0.25">
      <c r="A61" s="1" t="s">
        <v>44</v>
      </c>
      <c r="B61" t="s">
        <v>253</v>
      </c>
      <c r="C61" t="s">
        <v>227</v>
      </c>
    </row>
    <row r="62" spans="1:3" x14ac:dyDescent="0.25">
      <c r="A62" s="1" t="s">
        <v>83</v>
      </c>
      <c r="B62" t="s">
        <v>286</v>
      </c>
      <c r="C62" t="s">
        <v>318</v>
      </c>
    </row>
    <row r="63" spans="1:3" x14ac:dyDescent="0.25">
      <c r="A63" s="1" t="s">
        <v>180</v>
      </c>
      <c r="B63" t="s">
        <v>254</v>
      </c>
      <c r="C63" t="s">
        <v>227</v>
      </c>
    </row>
    <row r="64" spans="1:3" x14ac:dyDescent="0.25">
      <c r="A64" s="1" t="s">
        <v>353</v>
      </c>
      <c r="B64" t="s">
        <v>254</v>
      </c>
      <c r="C64" t="s">
        <v>227</v>
      </c>
    </row>
    <row r="65" spans="1:3" x14ac:dyDescent="0.25">
      <c r="A65" s="1" t="s">
        <v>181</v>
      </c>
      <c r="B65" t="s">
        <v>254</v>
      </c>
      <c r="C65" t="s">
        <v>227</v>
      </c>
    </row>
    <row r="66" spans="1:3" x14ac:dyDescent="0.25">
      <c r="A66" s="1" t="s">
        <v>182</v>
      </c>
      <c r="B66" t="s">
        <v>254</v>
      </c>
      <c r="C66" t="s">
        <v>227</v>
      </c>
    </row>
    <row r="67" spans="1:3" x14ac:dyDescent="0.25">
      <c r="A67" s="1" t="s">
        <v>352</v>
      </c>
      <c r="B67" t="s">
        <v>254</v>
      </c>
      <c r="C67" t="s">
        <v>227</v>
      </c>
    </row>
    <row r="68" spans="1:3" x14ac:dyDescent="0.25">
      <c r="A68" s="1" t="s">
        <v>11</v>
      </c>
      <c r="B68" t="s">
        <v>285</v>
      </c>
      <c r="C68" t="s">
        <v>317</v>
      </c>
    </row>
  </sheetData>
  <sortState xmlns:xlrd2="http://schemas.microsoft.com/office/spreadsheetml/2017/richdata2" ref="A2:C74">
    <sortCondition ref="A2:A74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5"/>
  <sheetViews>
    <sheetView tabSelected="1" workbookViewId="0"/>
  </sheetViews>
  <sheetFormatPr defaultRowHeight="15" x14ac:dyDescent="0.25"/>
  <cols>
    <col min="1" max="1" width="28.5703125" bestFit="1" customWidth="1"/>
    <col min="4" max="4" width="11.28515625" bestFit="1" customWidth="1"/>
    <col min="8" max="8" width="20.28515625" hidden="1" customWidth="1"/>
    <col min="9" max="9" width="10.5703125" hidden="1" customWidth="1"/>
    <col min="10" max="11" width="0" hidden="1" customWidth="1"/>
    <col min="12" max="12" width="92.28515625" hidden="1" customWidth="1"/>
    <col min="13" max="13" width="57" hidden="1" customWidth="1"/>
    <col min="14" max="14" width="0" hidden="1" customWidth="1"/>
    <col min="15" max="15" width="25.140625" hidden="1" customWidth="1"/>
    <col min="16" max="16" width="30" hidden="1" customWidth="1"/>
    <col min="17" max="17" width="0" hidden="1" customWidth="1"/>
  </cols>
  <sheetData>
    <row r="1" spans="1:18" x14ac:dyDescent="0.25">
      <c r="A1" s="2" t="s">
        <v>174</v>
      </c>
      <c r="B1" s="2" t="s">
        <v>175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178</v>
      </c>
      <c r="H1" s="2" t="s">
        <v>193</v>
      </c>
      <c r="I1" s="2" t="s">
        <v>194</v>
      </c>
      <c r="J1" s="2" t="s">
        <v>242</v>
      </c>
      <c r="K1" s="2" t="s">
        <v>243</v>
      </c>
      <c r="L1" s="2" t="s">
        <v>193</v>
      </c>
      <c r="M1" s="2" t="s">
        <v>194</v>
      </c>
      <c r="N1" s="2" t="s">
        <v>195</v>
      </c>
      <c r="O1" s="2" t="s">
        <v>244</v>
      </c>
      <c r="P1" s="2" t="s">
        <v>193</v>
      </c>
      <c r="Q1" s="2" t="s">
        <v>194</v>
      </c>
      <c r="R1" s="2" t="s">
        <v>366</v>
      </c>
    </row>
    <row r="2" spans="1:18" x14ac:dyDescent="0.25">
      <c r="A2" t="s">
        <v>60</v>
      </c>
      <c r="B2">
        <v>37378</v>
      </c>
      <c r="C2" t="str">
        <f>"0x"&amp;DEC2HEX(B2,4)</f>
        <v>0x9202</v>
      </c>
      <c r="D2" t="s">
        <v>13</v>
      </c>
      <c r="E2">
        <v>1</v>
      </c>
      <c r="H2" t="str">
        <f>IF($E2=1,"["&amp;VLOOKUP($D2,'Data Types'!$A$2:$G$14,2,FALSE)&amp;"]"&amp;VLOOKUP($D2,'Data Types'!$A$2:$G$14,5,FALSE),"["&amp;VLOOKUP($D2,'Data Types'!$A$2:$G$14,3,FALSE)&amp;"]"&amp;VLOOKUP($D2,'Data Types'!$A$2:$G$14,6,FALSE))</f>
        <v>[ExifURational](xref:ExifLibrary.ExifURational)</v>
      </c>
      <c r="I2" t="str">
        <f>IF(D2="ASCII","string",IF(VLOOKUP($D2,'Data Types'!$A$2:$G$14,7,FALSE)="",VLOOKUP($D2,'Data Types'!$A$2:$G$14,4,FALSE)&amp;IF($E2=1,"","["&amp;$E2&amp;"]"),"["&amp;VLOOKUP($D2,'Data Types'!$A$2:$G$14,4,FALSE)&amp;IF($E2=1,"","["&amp;$E2&amp;"]")&amp;"]"&amp;VLOOKUP($D2,'Data Types'!$A$2:$G$14,7,FALSE)))</f>
        <v>[MathEx.UFraction32](xref:ExifLibrary.MathEx.UFraction32)</v>
      </c>
      <c r="J2" t="str">
        <f>IF($F2="","",IF($G2=1,"["&amp;VLOOKUP($F2,'Data Types'!$A$2:$G$14,2,FALSE)&amp;"]"&amp;VLOOKUP($F2,'Data Types'!$A$2:$G$14,5,FALSE),"["&amp;VLOOKUP($F2,'Data Types'!$A$2:$G$14,3,FALSE)&amp;"]"&amp;VLOOKUP($F2,'Data Types'!$A$2:$G$14,6,FALSE)))</f>
        <v/>
      </c>
      <c r="K2" t="str">
        <f>IF(F2="ASCII","string",IF($F2="","",IF(VLOOKUP($F2,'Data Types'!$A$2:$G$14,7,FALSE)="",VLOOKUP($F2,'Data Types'!$A$2:$G$14,4,FALSE)&amp;IF($G2=1,"","["&amp;$G2&amp;"]"),"["&amp;VLOOKUP($F2,'Data Types'!$A$2:$G$14,4,FALSE)&amp;IF($G2=1,"","["&amp;$G2&amp;"]")&amp;"]"&amp;VLOOKUP($F2,'Data Types'!$A$2:$G$14,7,FALSE))))</f>
        <v/>
      </c>
      <c r="L2" t="str">
        <f t="shared" ref="L2:L65" si="0">IF(J2="",H2,H2&amp;" or "&amp;J2)</f>
        <v>[ExifURational](xref:ExifLibrary.ExifURational)</v>
      </c>
      <c r="M2" t="str">
        <f t="shared" ref="M2:M65" si="1">IF(K2="",I2,I2&amp;" or "&amp;K2)</f>
        <v>[MathEx.UFraction32](xref:ExifLibrary.MathEx.UFraction32)</v>
      </c>
      <c r="N2" t="b">
        <f>NOT( ISERROR(VLOOKUP($A2,'Custom Types'!$A$2:$A$997,1,FALSE)))</f>
        <v>0</v>
      </c>
      <c r="O2" t="str">
        <f t="shared" ref="O2:O33" si="2">"["&amp;A2&amp;"](xref:ExifLibrary.ExifTag."&amp;A2&amp;")"</f>
        <v>[ApertureValue](xref:ExifLibrary.ExifTag.ApertureValue)</v>
      </c>
      <c r="P2" t="str">
        <f>IF($N2,VLOOKUP($A2,'Custom Types'!$A$2:$C$997,2,FALSE),L2)</f>
        <v>[ExifURational](xref:ExifLibrary.ExifURational)</v>
      </c>
      <c r="Q2" t="str">
        <f>IF($N2,VLOOKUP($A2,'Custom Types'!$A$2:$C$997,3,FALSE),M2)</f>
        <v>[MathEx.UFraction32](xref:ExifLibrary.MathEx.UFraction32)</v>
      </c>
      <c r="R2" t="str">
        <f t="shared" ref="R2:R33" si="3">O2&amp;" | "&amp;B2&amp;" | "&amp;C2&amp;" | "&amp;P2&amp;" | "&amp;Q2</f>
        <v>[ApertureValue](xref:ExifLibrary.ExifTag.ApertureValue) | 37378 | 0x9202 | [ExifURational](xref:ExifLibrary.ExifURational) | [MathEx.UFraction32](xref:ExifLibrary.MathEx.UFraction32)</v>
      </c>
    </row>
    <row r="3" spans="1:18" x14ac:dyDescent="0.25">
      <c r="A3" t="s">
        <v>33</v>
      </c>
      <c r="B3">
        <v>315</v>
      </c>
      <c r="C3" t="str">
        <f t="shared" ref="C3:C66" si="4">"0x"&amp;DEC2HEX(B3,4)</f>
        <v>0x013B</v>
      </c>
      <c r="D3" t="s">
        <v>27</v>
      </c>
      <c r="H3" t="str">
        <f>IF($E3=1,"["&amp;VLOOKUP($D3,'Data Types'!$A$2:$G$14,2,FALSE)&amp;"]"&amp;VLOOKUP($D3,'Data Types'!$A$2:$G$14,5,FALSE),"["&amp;VLOOKUP($D3,'Data Types'!$A$2:$G$14,3,FALSE)&amp;"]"&amp;VLOOKUP($D3,'Data Types'!$A$2:$G$14,6,FALSE))</f>
        <v>[ExifAscii](xref:ExifLibrary.ExifAscii)</v>
      </c>
      <c r="I3" t="str">
        <f>IF(D3="ASCII","string",IF(VLOOKUP($D3,'Data Types'!$A$2:$G$14,7,FALSE)="",VLOOKUP($D3,'Data Types'!$A$2:$G$14,4,FALSE)&amp;IF($E3=1,"","["&amp;$E3&amp;"]"),"["&amp;VLOOKUP($D3,'Data Types'!$A$2:$G$14,4,FALSE)&amp;IF($E3=1,"","["&amp;$E3&amp;"]")&amp;"]"&amp;VLOOKUP($D3,'Data Types'!$A$2:$G$14,7,FALSE)))</f>
        <v>string</v>
      </c>
      <c r="J3" t="str">
        <f>IF($F3="","",IF($G3=1,"["&amp;VLOOKUP($F3,'Data Types'!$A$2:$G$14,2,FALSE)&amp;"]"&amp;VLOOKUP($F3,'Data Types'!$A$2:$G$14,5,FALSE),"["&amp;VLOOKUP($F3,'Data Types'!$A$2:$G$14,3,FALSE)&amp;"]"&amp;VLOOKUP($F3,'Data Types'!$A$2:$G$14,6,FALSE)))</f>
        <v/>
      </c>
      <c r="K3" t="str">
        <f>IF(F3="ASCII","string",IF($F3="","",IF(VLOOKUP($F3,'Data Types'!$A$2:$G$14,7,FALSE)="",VLOOKUP($F3,'Data Types'!$A$2:$G$14,4,FALSE)&amp;IF($G3=1,"","["&amp;$G3&amp;"]"),"["&amp;VLOOKUP($F3,'Data Types'!$A$2:$G$14,4,FALSE)&amp;IF($G3=1,"","["&amp;$G3&amp;"]")&amp;"]"&amp;VLOOKUP($F3,'Data Types'!$A$2:$G$14,7,FALSE))))</f>
        <v/>
      </c>
      <c r="L3" t="str">
        <f t="shared" si="0"/>
        <v>[ExifAscii](xref:ExifLibrary.ExifAscii)</v>
      </c>
      <c r="M3" t="str">
        <f t="shared" si="1"/>
        <v>string</v>
      </c>
      <c r="N3" t="b">
        <f>NOT( ISERROR(VLOOKUP($A3,'Custom Types'!$A$2:$A$997,1,FALSE)))</f>
        <v>0</v>
      </c>
      <c r="O3" t="str">
        <f t="shared" si="2"/>
        <v>[Artist](xref:ExifLibrary.ExifTag.Artist)</v>
      </c>
      <c r="P3" t="str">
        <f>IF($N3,VLOOKUP($A3,'Custom Types'!$A$2:$C$997,2,FALSE),L3)</f>
        <v>[ExifAscii](xref:ExifLibrary.ExifAscii)</v>
      </c>
      <c r="Q3" t="str">
        <f>IF($N3,VLOOKUP($A3,'Custom Types'!$A$2:$C$997,3,FALSE),M3)</f>
        <v>string</v>
      </c>
      <c r="R3" t="str">
        <f t="shared" si="3"/>
        <v>[Artist](xref:ExifLibrary.ExifTag.Artist) | 315 | 0x013B | [ExifAscii](xref:ExifLibrary.ExifAscii) | string</v>
      </c>
    </row>
    <row r="4" spans="1:18" x14ac:dyDescent="0.25">
      <c r="A4" t="s">
        <v>4</v>
      </c>
      <c r="B4">
        <v>258</v>
      </c>
      <c r="C4" t="str">
        <f t="shared" si="4"/>
        <v>0x0102</v>
      </c>
      <c r="D4" t="s">
        <v>1</v>
      </c>
      <c r="E4">
        <v>3</v>
      </c>
      <c r="H4" t="str">
        <f>IF($E4=1,"["&amp;VLOOKUP($D4,'Data Types'!$A$2:$G$14,2,FALSE)&amp;"]"&amp;VLOOKUP($D4,'Data Types'!$A$2:$G$14,5,FALSE),"["&amp;VLOOKUP($D4,'Data Types'!$A$2:$G$14,3,FALSE)&amp;"]"&amp;VLOOKUP($D4,'Data Types'!$A$2:$G$14,6,FALSE))</f>
        <v>[ExifUShortArray](xref:ExifLibrary.ExifUShortArray)</v>
      </c>
      <c r="I4" t="str">
        <f>IF(D4="ASCII","string",IF(VLOOKUP($D4,'Data Types'!$A$2:$G$14,7,FALSE)="",VLOOKUP($D4,'Data Types'!$A$2:$G$14,4,FALSE)&amp;IF($E4=1,"","["&amp;$E4&amp;"]"),"["&amp;VLOOKUP($D4,'Data Types'!$A$2:$G$14,4,FALSE)&amp;IF($E4=1,"","["&amp;$E4&amp;"]")&amp;"]"&amp;VLOOKUP($D4,'Data Types'!$A$2:$G$14,7,FALSE)))</f>
        <v>ushort[3]</v>
      </c>
      <c r="J4" t="str">
        <f>IF($F4="","",IF($G4=1,"["&amp;VLOOKUP($F4,'Data Types'!$A$2:$G$14,2,FALSE)&amp;"]"&amp;VLOOKUP($F4,'Data Types'!$A$2:$G$14,5,FALSE),"["&amp;VLOOKUP($F4,'Data Types'!$A$2:$G$14,3,FALSE)&amp;"]"&amp;VLOOKUP($F4,'Data Types'!$A$2:$G$14,6,FALSE)))</f>
        <v/>
      </c>
      <c r="K4" t="str">
        <f>IF(F4="ASCII","string",IF($F4="","",IF(VLOOKUP($F4,'Data Types'!$A$2:$G$14,7,FALSE)="",VLOOKUP($F4,'Data Types'!$A$2:$G$14,4,FALSE)&amp;IF($G4=1,"","["&amp;$G4&amp;"]"),"["&amp;VLOOKUP($F4,'Data Types'!$A$2:$G$14,4,FALSE)&amp;IF($G4=1,"","["&amp;$G4&amp;"]")&amp;"]"&amp;VLOOKUP($F4,'Data Types'!$A$2:$G$14,7,FALSE))))</f>
        <v/>
      </c>
      <c r="L4" t="str">
        <f t="shared" si="0"/>
        <v>[ExifUShortArray](xref:ExifLibrary.ExifUShortArray)</v>
      </c>
      <c r="M4" t="str">
        <f t="shared" si="1"/>
        <v>ushort[3]</v>
      </c>
      <c r="N4" t="b">
        <f>NOT( ISERROR(VLOOKUP($A4,'Custom Types'!$A$2:$A$997,1,FALSE)))</f>
        <v>0</v>
      </c>
      <c r="O4" t="str">
        <f t="shared" si="2"/>
        <v>[BitsPerSample](xref:ExifLibrary.ExifTag.BitsPerSample)</v>
      </c>
      <c r="P4" t="str">
        <f>IF($N4,VLOOKUP($A4,'Custom Types'!$A$2:$C$997,2,FALSE),L4)</f>
        <v>[ExifUShortArray](xref:ExifLibrary.ExifUShortArray)</v>
      </c>
      <c r="Q4" t="str">
        <f>IF($N4,VLOOKUP($A4,'Custom Types'!$A$2:$C$997,3,FALSE),M4)</f>
        <v>ushort[3]</v>
      </c>
      <c r="R4" t="str">
        <f t="shared" si="3"/>
        <v>[BitsPerSample](xref:ExifLibrary.ExifTag.BitsPerSample) | 258 | 0x0102 | [ExifUShortArray](xref:ExifLibrary.ExifUShortArray) | ushort[3]</v>
      </c>
    </row>
    <row r="5" spans="1:18" x14ac:dyDescent="0.25">
      <c r="A5" t="s">
        <v>354</v>
      </c>
      <c r="B5">
        <v>42033</v>
      </c>
      <c r="C5" t="str">
        <f t="shared" si="4"/>
        <v>0xA431</v>
      </c>
      <c r="D5" t="s">
        <v>27</v>
      </c>
      <c r="H5" t="str">
        <f>IF($E5=1,"["&amp;VLOOKUP($D5,'Data Types'!$A$2:$G$14,2,FALSE)&amp;"]"&amp;VLOOKUP($D5,'Data Types'!$A$2:$G$14,5,FALSE),"["&amp;VLOOKUP($D5,'Data Types'!$A$2:$G$14,3,FALSE)&amp;"]"&amp;VLOOKUP($D5,'Data Types'!$A$2:$G$14,6,FALSE))</f>
        <v>[ExifAscii](xref:ExifLibrary.ExifAscii)</v>
      </c>
      <c r="I5" t="str">
        <f>IF(D5="ASCII","string",IF(VLOOKUP($D5,'Data Types'!$A$2:$G$14,7,FALSE)="",VLOOKUP($D5,'Data Types'!$A$2:$G$14,4,FALSE)&amp;IF($E5=1,"","["&amp;$E5&amp;"]"),"["&amp;VLOOKUP($D5,'Data Types'!$A$2:$G$14,4,FALSE)&amp;IF($E5=1,"","["&amp;$E5&amp;"]")&amp;"]"&amp;VLOOKUP($D5,'Data Types'!$A$2:$G$14,7,FALSE)))</f>
        <v>string</v>
      </c>
      <c r="J5" t="str">
        <f>IF($F5="","",IF($G5=1,"["&amp;VLOOKUP($F5,'Data Types'!$A$2:$G$14,2,FALSE)&amp;"]"&amp;VLOOKUP($F5,'Data Types'!$A$2:$G$14,5,FALSE),"["&amp;VLOOKUP($F5,'Data Types'!$A$2:$G$14,3,FALSE)&amp;"]"&amp;VLOOKUP($F5,'Data Types'!$A$2:$G$14,6,FALSE)))</f>
        <v/>
      </c>
      <c r="K5" t="str">
        <f>IF(F5="ASCII","string",IF($F5="","",IF(VLOOKUP($F5,'Data Types'!$A$2:$G$14,7,FALSE)="",VLOOKUP($F5,'Data Types'!$A$2:$G$14,4,FALSE)&amp;IF($G5=1,"","["&amp;$G5&amp;"]"),"["&amp;VLOOKUP($F5,'Data Types'!$A$2:$G$14,4,FALSE)&amp;IF($G5=1,"","["&amp;$G5&amp;"]")&amp;"]"&amp;VLOOKUP($F5,'Data Types'!$A$2:$G$14,7,FALSE))))</f>
        <v/>
      </c>
      <c r="L5" t="str">
        <f t="shared" si="0"/>
        <v>[ExifAscii](xref:ExifLibrary.ExifAscii)</v>
      </c>
      <c r="M5" t="str">
        <f t="shared" si="1"/>
        <v>string</v>
      </c>
      <c r="N5" t="b">
        <f>NOT( ISERROR(VLOOKUP($A5,'Custom Types'!$A$2:$A$997,1,FALSE)))</f>
        <v>0</v>
      </c>
      <c r="O5" t="str">
        <f t="shared" si="2"/>
        <v>[BodySerialNumber](xref:ExifLibrary.ExifTag.BodySerialNumber)</v>
      </c>
      <c r="P5" t="str">
        <f>IF($N5,VLOOKUP($A5,'Custom Types'!$A$2:$C$997,2,FALSE),L5)</f>
        <v>[ExifAscii](xref:ExifLibrary.ExifAscii)</v>
      </c>
      <c r="Q5" t="str">
        <f>IF($N5,VLOOKUP($A5,'Custom Types'!$A$2:$C$997,3,FALSE),M5)</f>
        <v>string</v>
      </c>
      <c r="R5" t="str">
        <f t="shared" si="3"/>
        <v>[BodySerialNumber](xref:ExifLibrary.ExifTag.BodySerialNumber) | 42033 | 0xA431 | [ExifAscii](xref:ExifLibrary.ExifAscii) | string</v>
      </c>
    </row>
    <row r="6" spans="1:18" x14ac:dyDescent="0.25">
      <c r="A6" t="s">
        <v>61</v>
      </c>
      <c r="B6">
        <v>37379</v>
      </c>
      <c r="C6" t="str">
        <f t="shared" si="4"/>
        <v>0x9203</v>
      </c>
      <c r="D6" t="s">
        <v>59</v>
      </c>
      <c r="E6">
        <v>1</v>
      </c>
      <c r="H6" t="str">
        <f>IF($E6=1,"["&amp;VLOOKUP($D6,'Data Types'!$A$2:$G$14,2,FALSE)&amp;"]"&amp;VLOOKUP($D6,'Data Types'!$A$2:$G$14,5,FALSE),"["&amp;VLOOKUP($D6,'Data Types'!$A$2:$G$14,3,FALSE)&amp;"]"&amp;VLOOKUP($D6,'Data Types'!$A$2:$G$14,6,FALSE))</f>
        <v>[ExifSRational](xref:ExifLibrary.ExifSRational)</v>
      </c>
      <c r="I6" t="str">
        <f>IF(D6="ASCII","string",IF(VLOOKUP($D6,'Data Types'!$A$2:$G$14,7,FALSE)="",VLOOKUP($D6,'Data Types'!$A$2:$G$14,4,FALSE)&amp;IF($E6=1,"","["&amp;$E6&amp;"]"),"["&amp;VLOOKUP($D6,'Data Types'!$A$2:$G$14,4,FALSE)&amp;IF($E6=1,"","["&amp;$E6&amp;"]")&amp;"]"&amp;VLOOKUP($D6,'Data Types'!$A$2:$G$14,7,FALSE)))</f>
        <v>[MathEx.Fraction32](xref:ExifLibrary.MathEx.Fraction32)</v>
      </c>
      <c r="J6" t="str">
        <f>IF($F6="","",IF($G6=1,"["&amp;VLOOKUP($F6,'Data Types'!$A$2:$G$14,2,FALSE)&amp;"]"&amp;VLOOKUP($F6,'Data Types'!$A$2:$G$14,5,FALSE),"["&amp;VLOOKUP($F6,'Data Types'!$A$2:$G$14,3,FALSE)&amp;"]"&amp;VLOOKUP($F6,'Data Types'!$A$2:$G$14,6,FALSE)))</f>
        <v/>
      </c>
      <c r="K6" t="str">
        <f>IF(F6="ASCII","string",IF($F6="","",IF(VLOOKUP($F6,'Data Types'!$A$2:$G$14,7,FALSE)="",VLOOKUP($F6,'Data Types'!$A$2:$G$14,4,FALSE)&amp;IF($G6=1,"","["&amp;$G6&amp;"]"),"["&amp;VLOOKUP($F6,'Data Types'!$A$2:$G$14,4,FALSE)&amp;IF($G6=1,"","["&amp;$G6&amp;"]")&amp;"]"&amp;VLOOKUP($F6,'Data Types'!$A$2:$G$14,7,FALSE))))</f>
        <v/>
      </c>
      <c r="L6" t="str">
        <f t="shared" si="0"/>
        <v>[ExifSRational](xref:ExifLibrary.ExifSRational)</v>
      </c>
      <c r="M6" t="str">
        <f t="shared" si="1"/>
        <v>[MathEx.Fraction32](xref:ExifLibrary.MathEx.Fraction32)</v>
      </c>
      <c r="N6" t="b">
        <f>NOT( ISERROR(VLOOKUP($A6,'Custom Types'!$A$2:$A$997,1,FALSE)))</f>
        <v>0</v>
      </c>
      <c r="O6" t="str">
        <f t="shared" si="2"/>
        <v>[BrightnessValue](xref:ExifLibrary.ExifTag.BrightnessValue)</v>
      </c>
      <c r="P6" t="str">
        <f>IF($N6,VLOOKUP($A6,'Custom Types'!$A$2:$C$997,2,FALSE),L6)</f>
        <v>[ExifSRational](xref:ExifLibrary.ExifSRational)</v>
      </c>
      <c r="Q6" t="str">
        <f>IF($N6,VLOOKUP($A6,'Custom Types'!$A$2:$C$997,3,FALSE),M6)</f>
        <v>[MathEx.Fraction32](xref:ExifLibrary.MathEx.Fraction32)</v>
      </c>
      <c r="R6" t="str">
        <f t="shared" si="3"/>
        <v>[BrightnessValue](xref:ExifLibrary.ExifTag.BrightnessValue) | 37379 | 0x9203 | [ExifSRational](xref:ExifLibrary.ExifSRational) | [MathEx.Fraction32](xref:ExifLibrary.MathEx.Fraction32)</v>
      </c>
    </row>
    <row r="7" spans="1:18" x14ac:dyDescent="0.25">
      <c r="A7" t="s">
        <v>355</v>
      </c>
      <c r="B7">
        <v>42032</v>
      </c>
      <c r="C7" t="str">
        <f t="shared" si="4"/>
        <v>0xA430</v>
      </c>
      <c r="D7" t="s">
        <v>27</v>
      </c>
      <c r="H7" t="str">
        <f>IF($E7=1,"["&amp;VLOOKUP($D7,'Data Types'!$A$2:$G$14,2,FALSE)&amp;"]"&amp;VLOOKUP($D7,'Data Types'!$A$2:$G$14,5,FALSE),"["&amp;VLOOKUP($D7,'Data Types'!$A$2:$G$14,3,FALSE)&amp;"]"&amp;VLOOKUP($D7,'Data Types'!$A$2:$G$14,6,FALSE))</f>
        <v>[ExifAscii](xref:ExifLibrary.ExifAscii)</v>
      </c>
      <c r="I7" t="str">
        <f>IF(D7="ASCII","string",IF(VLOOKUP($D7,'Data Types'!$A$2:$G$14,7,FALSE)="",VLOOKUP($D7,'Data Types'!$A$2:$G$14,4,FALSE)&amp;IF($E7=1,"","["&amp;$E7&amp;"]"),"["&amp;VLOOKUP($D7,'Data Types'!$A$2:$G$14,4,FALSE)&amp;IF($E7=1,"","["&amp;$E7&amp;"]")&amp;"]"&amp;VLOOKUP($D7,'Data Types'!$A$2:$G$14,7,FALSE)))</f>
        <v>string</v>
      </c>
      <c r="J7" t="str">
        <f>IF($F7="","",IF($G7=1,"["&amp;VLOOKUP($F7,'Data Types'!$A$2:$G$14,2,FALSE)&amp;"]"&amp;VLOOKUP($F7,'Data Types'!$A$2:$G$14,5,FALSE),"["&amp;VLOOKUP($F7,'Data Types'!$A$2:$G$14,3,FALSE)&amp;"]"&amp;VLOOKUP($F7,'Data Types'!$A$2:$G$14,6,FALSE)))</f>
        <v/>
      </c>
      <c r="K7" t="str">
        <f>IF(F7="ASCII","string",IF($F7="","",IF(VLOOKUP($F7,'Data Types'!$A$2:$G$14,7,FALSE)="",VLOOKUP($F7,'Data Types'!$A$2:$G$14,4,FALSE)&amp;IF($G7=1,"","["&amp;$G7&amp;"]"),"["&amp;VLOOKUP($F7,'Data Types'!$A$2:$G$14,4,FALSE)&amp;IF($G7=1,"","["&amp;$G7&amp;"]")&amp;"]"&amp;VLOOKUP($F7,'Data Types'!$A$2:$G$14,7,FALSE))))</f>
        <v/>
      </c>
      <c r="L7" t="str">
        <f t="shared" si="0"/>
        <v>[ExifAscii](xref:ExifLibrary.ExifAscii)</v>
      </c>
      <c r="M7" t="str">
        <f t="shared" si="1"/>
        <v>string</v>
      </c>
      <c r="N7" t="b">
        <f>NOT( ISERROR(VLOOKUP($A7,'Custom Types'!$A$2:$A$997,1,FALSE)))</f>
        <v>0</v>
      </c>
      <c r="O7" t="str">
        <f t="shared" si="2"/>
        <v>[CameraOwnerName](xref:ExifLibrary.ExifTag.CameraOwnerName)</v>
      </c>
      <c r="P7" t="str">
        <f>IF($N7,VLOOKUP($A7,'Custom Types'!$A$2:$C$997,2,FALSE),L7)</f>
        <v>[ExifAscii](xref:ExifLibrary.ExifAscii)</v>
      </c>
      <c r="Q7" t="str">
        <f>IF($N7,VLOOKUP($A7,'Custom Types'!$A$2:$C$997,3,FALSE),M7)</f>
        <v>string</v>
      </c>
      <c r="R7" t="str">
        <f t="shared" si="3"/>
        <v>[CameraOwnerName](xref:ExifLibrary.ExifTag.CameraOwnerName) | 42032 | 0xA430 | [ExifAscii](xref:ExifLibrary.ExifAscii) | string</v>
      </c>
    </row>
    <row r="8" spans="1:18" x14ac:dyDescent="0.25">
      <c r="A8" t="s">
        <v>129</v>
      </c>
      <c r="B8">
        <v>265</v>
      </c>
      <c r="C8" t="str">
        <f t="shared" si="4"/>
        <v>0x0109</v>
      </c>
      <c r="D8" t="s">
        <v>1</v>
      </c>
      <c r="E8">
        <v>1</v>
      </c>
      <c r="H8" t="str">
        <f>IF($E8=1,"["&amp;VLOOKUP($D8,'Data Types'!$A$2:$G$14,2,FALSE)&amp;"]"&amp;VLOOKUP($D8,'Data Types'!$A$2:$G$14,5,FALSE),"["&amp;VLOOKUP($D8,'Data Types'!$A$2:$G$14,3,FALSE)&amp;"]"&amp;VLOOKUP($D8,'Data Types'!$A$2:$G$14,6,FALSE))</f>
        <v>[ExifUShort](xref:ExifLibrary.ExifUShort)</v>
      </c>
      <c r="I8" t="str">
        <f>IF(D8="ASCII","string",IF(VLOOKUP($D8,'Data Types'!$A$2:$G$14,7,FALSE)="",VLOOKUP($D8,'Data Types'!$A$2:$G$14,4,FALSE)&amp;IF($E8=1,"","["&amp;$E8&amp;"]"),"["&amp;VLOOKUP($D8,'Data Types'!$A$2:$G$14,4,FALSE)&amp;IF($E8=1,"","["&amp;$E8&amp;"]")&amp;"]"&amp;VLOOKUP($D8,'Data Types'!$A$2:$G$14,7,FALSE)))</f>
        <v>ushort</v>
      </c>
      <c r="J8" t="str">
        <f>IF($F8="","",IF($G8=1,"["&amp;VLOOKUP($F8,'Data Types'!$A$2:$G$14,2,FALSE)&amp;"]"&amp;VLOOKUP($F8,'Data Types'!$A$2:$G$14,5,FALSE),"["&amp;VLOOKUP($F8,'Data Types'!$A$2:$G$14,3,FALSE)&amp;"]"&amp;VLOOKUP($F8,'Data Types'!$A$2:$G$14,6,FALSE)))</f>
        <v/>
      </c>
      <c r="K8" t="str">
        <f>IF(F8="ASCII","string",IF($F8="","",IF(VLOOKUP($F8,'Data Types'!$A$2:$G$14,7,FALSE)="",VLOOKUP($F8,'Data Types'!$A$2:$G$14,4,FALSE)&amp;IF($G8=1,"","["&amp;$G8&amp;"]"),"["&amp;VLOOKUP($F8,'Data Types'!$A$2:$G$14,4,FALSE)&amp;IF($G8=1,"","["&amp;$G8&amp;"]")&amp;"]"&amp;VLOOKUP($F8,'Data Types'!$A$2:$G$14,7,FALSE))))</f>
        <v/>
      </c>
      <c r="L8" t="str">
        <f t="shared" si="0"/>
        <v>[ExifUShort](xref:ExifLibrary.ExifUShort)</v>
      </c>
      <c r="M8" t="str">
        <f t="shared" si="1"/>
        <v>ushort</v>
      </c>
      <c r="N8" t="b">
        <f>NOT( ISERROR(VLOOKUP($A8,'Custom Types'!$A$2:$A$997,1,FALSE)))</f>
        <v>0</v>
      </c>
      <c r="O8" t="str">
        <f t="shared" si="2"/>
        <v>[CellLength](xref:ExifLibrary.ExifTag.CellLength)</v>
      </c>
      <c r="P8" t="str">
        <f>IF($N8,VLOOKUP($A8,'Custom Types'!$A$2:$C$997,2,FALSE),L8)</f>
        <v>[ExifUShort](xref:ExifLibrary.ExifUShort)</v>
      </c>
      <c r="Q8" t="str">
        <f>IF($N8,VLOOKUP($A8,'Custom Types'!$A$2:$C$997,3,FALSE),M8)</f>
        <v>ushort</v>
      </c>
      <c r="R8" t="str">
        <f t="shared" si="3"/>
        <v>[CellLength](xref:ExifLibrary.ExifTag.CellLength) | 265 | 0x0109 | [ExifUShort](xref:ExifLibrary.ExifUShort) | ushort</v>
      </c>
    </row>
    <row r="9" spans="1:18" x14ac:dyDescent="0.25">
      <c r="A9" t="s">
        <v>128</v>
      </c>
      <c r="B9">
        <v>264</v>
      </c>
      <c r="C9" t="str">
        <f t="shared" si="4"/>
        <v>0x0108</v>
      </c>
      <c r="D9" t="s">
        <v>1</v>
      </c>
      <c r="E9">
        <v>1</v>
      </c>
      <c r="H9" t="str">
        <f>IF($E9=1,"["&amp;VLOOKUP($D9,'Data Types'!$A$2:$G$14,2,FALSE)&amp;"]"&amp;VLOOKUP($D9,'Data Types'!$A$2:$G$14,5,FALSE),"["&amp;VLOOKUP($D9,'Data Types'!$A$2:$G$14,3,FALSE)&amp;"]"&amp;VLOOKUP($D9,'Data Types'!$A$2:$G$14,6,FALSE))</f>
        <v>[ExifUShort](xref:ExifLibrary.ExifUShort)</v>
      </c>
      <c r="I9" t="str">
        <f>IF(D9="ASCII","string",IF(VLOOKUP($D9,'Data Types'!$A$2:$G$14,7,FALSE)="",VLOOKUP($D9,'Data Types'!$A$2:$G$14,4,FALSE)&amp;IF($E9=1,"","["&amp;$E9&amp;"]"),"["&amp;VLOOKUP($D9,'Data Types'!$A$2:$G$14,4,FALSE)&amp;IF($E9=1,"","["&amp;$E9&amp;"]")&amp;"]"&amp;VLOOKUP($D9,'Data Types'!$A$2:$G$14,7,FALSE)))</f>
        <v>ushort</v>
      </c>
      <c r="J9" t="str">
        <f>IF($F9="","",IF($G9=1,"["&amp;VLOOKUP($F9,'Data Types'!$A$2:$G$14,2,FALSE)&amp;"]"&amp;VLOOKUP($F9,'Data Types'!$A$2:$G$14,5,FALSE),"["&amp;VLOOKUP($F9,'Data Types'!$A$2:$G$14,3,FALSE)&amp;"]"&amp;VLOOKUP($F9,'Data Types'!$A$2:$G$14,6,FALSE)))</f>
        <v/>
      </c>
      <c r="K9" t="str">
        <f>IF(F9="ASCII","string",IF($F9="","",IF(VLOOKUP($F9,'Data Types'!$A$2:$G$14,7,FALSE)="",VLOOKUP($F9,'Data Types'!$A$2:$G$14,4,FALSE)&amp;IF($G9=1,"","["&amp;$G9&amp;"]"),"["&amp;VLOOKUP($F9,'Data Types'!$A$2:$G$14,4,FALSE)&amp;IF($G9=1,"","["&amp;$G9&amp;"]")&amp;"]"&amp;VLOOKUP($F9,'Data Types'!$A$2:$G$14,7,FALSE))))</f>
        <v/>
      </c>
      <c r="L9" t="str">
        <f t="shared" si="0"/>
        <v>[ExifUShort](xref:ExifLibrary.ExifUShort)</v>
      </c>
      <c r="M9" t="str">
        <f t="shared" si="1"/>
        <v>ushort</v>
      </c>
      <c r="N9" t="b">
        <f>NOT( ISERROR(VLOOKUP($A9,'Custom Types'!$A$2:$A$997,1,FALSE)))</f>
        <v>0</v>
      </c>
      <c r="O9" t="str">
        <f t="shared" si="2"/>
        <v>[CellWidth](xref:ExifLibrary.ExifTag.CellWidth)</v>
      </c>
      <c r="P9" t="str">
        <f>IF($N9,VLOOKUP($A9,'Custom Types'!$A$2:$C$997,2,FALSE),L9)</f>
        <v>[ExifUShort](xref:ExifLibrary.ExifUShort)</v>
      </c>
      <c r="Q9" t="str">
        <f>IF($N9,VLOOKUP($A9,'Custom Types'!$A$2:$C$997,3,FALSE),M9)</f>
        <v>ushort</v>
      </c>
      <c r="R9" t="str">
        <f t="shared" si="3"/>
        <v>[CellWidth](xref:ExifLibrary.ExifTag.CellWidth) | 264 | 0x0108 | [ExifUShort](xref:ExifLibrary.ExifUShort) | ushort</v>
      </c>
    </row>
    <row r="10" spans="1:18" x14ac:dyDescent="0.25">
      <c r="A10" t="s">
        <v>80</v>
      </c>
      <c r="B10">
        <v>41730</v>
      </c>
      <c r="C10" t="str">
        <f t="shared" si="4"/>
        <v>0xA302</v>
      </c>
      <c r="D10" t="s">
        <v>36</v>
      </c>
      <c r="H10" t="str">
        <f>IF($E10=1,"["&amp;VLOOKUP($D10,'Data Types'!$A$2:$G$14,2,FALSE)&amp;"]"&amp;VLOOKUP($D10,'Data Types'!$A$2:$G$14,5,FALSE),"["&amp;VLOOKUP($D10,'Data Types'!$A$2:$G$14,3,FALSE)&amp;"]"&amp;VLOOKUP($D10,'Data Types'!$A$2:$G$14,6,FALSE))</f>
        <v>[ExifUndefined](xref:ExifLibrary.ExifUndefined)</v>
      </c>
      <c r="I10" t="str">
        <f>IF(D10="ASCII","string",IF(VLOOKUP($D10,'Data Types'!$A$2:$G$14,7,FALSE)="",VLOOKUP($D10,'Data Types'!$A$2:$G$14,4,FALSE)&amp;IF($E10=1,"","["&amp;$E10&amp;"]"),"["&amp;VLOOKUP($D10,'Data Types'!$A$2:$G$14,4,FALSE)&amp;IF($E10=1,"","["&amp;$E10&amp;"]")&amp;"]"&amp;VLOOKUP($D10,'Data Types'!$A$2:$G$14,7,FALSE)))</f>
        <v>byte[]</v>
      </c>
      <c r="J10" t="str">
        <f>IF($F10="","",IF($G10=1,"["&amp;VLOOKUP($F10,'Data Types'!$A$2:$G$14,2,FALSE)&amp;"]"&amp;VLOOKUP($F10,'Data Types'!$A$2:$G$14,5,FALSE),"["&amp;VLOOKUP($F10,'Data Types'!$A$2:$G$14,3,FALSE)&amp;"]"&amp;VLOOKUP($F10,'Data Types'!$A$2:$G$14,6,FALSE)))</f>
        <v/>
      </c>
      <c r="K10" t="str">
        <f>IF(F10="ASCII","string",IF($F10="","",IF(VLOOKUP($F10,'Data Types'!$A$2:$G$14,7,FALSE)="",VLOOKUP($F10,'Data Types'!$A$2:$G$14,4,FALSE)&amp;IF($G10=1,"","["&amp;$G10&amp;"]"),"["&amp;VLOOKUP($F10,'Data Types'!$A$2:$G$14,4,FALSE)&amp;IF($G10=1,"","["&amp;$G10&amp;"]")&amp;"]"&amp;VLOOKUP($F10,'Data Types'!$A$2:$G$14,7,FALSE))))</f>
        <v/>
      </c>
      <c r="L10" t="str">
        <f t="shared" si="0"/>
        <v>[ExifUndefined](xref:ExifLibrary.ExifUndefined)</v>
      </c>
      <c r="M10" t="str">
        <f t="shared" si="1"/>
        <v>byte[]</v>
      </c>
      <c r="N10" t="b">
        <f>NOT( ISERROR(VLOOKUP($A10,'Custom Types'!$A$2:$A$997,1,FALSE)))</f>
        <v>0</v>
      </c>
      <c r="O10" t="str">
        <f t="shared" si="2"/>
        <v>[CFAPattern](xref:ExifLibrary.ExifTag.CFAPattern)</v>
      </c>
      <c r="P10" t="str">
        <f>IF($N10,VLOOKUP($A10,'Custom Types'!$A$2:$C$997,2,FALSE),L10)</f>
        <v>[ExifUndefined](xref:ExifLibrary.ExifUndefined)</v>
      </c>
      <c r="Q10" t="str">
        <f>IF($N10,VLOOKUP($A10,'Custom Types'!$A$2:$C$997,3,FALSE),M10)</f>
        <v>byte[]</v>
      </c>
      <c r="R10" t="str">
        <f t="shared" si="3"/>
        <v>[CFAPattern](xref:ExifLibrary.ExifTag.CFAPattern) | 41730 | 0xA302 | [ExifUndefined](xref:ExifLibrary.ExifUndefined) | byte[]</v>
      </c>
    </row>
    <row r="11" spans="1:18" x14ac:dyDescent="0.25">
      <c r="A11" t="s">
        <v>146</v>
      </c>
      <c r="B11">
        <v>320</v>
      </c>
      <c r="C11" t="str">
        <f t="shared" si="4"/>
        <v>0x0140</v>
      </c>
      <c r="D11" t="s">
        <v>1</v>
      </c>
      <c r="E11" t="s">
        <v>147</v>
      </c>
      <c r="H11" t="str">
        <f>IF($E11=1,"["&amp;VLOOKUP($D11,'Data Types'!$A$2:$G$14,2,FALSE)&amp;"]"&amp;VLOOKUP($D11,'Data Types'!$A$2:$G$14,5,FALSE),"["&amp;VLOOKUP($D11,'Data Types'!$A$2:$G$14,3,FALSE)&amp;"]"&amp;VLOOKUP($D11,'Data Types'!$A$2:$G$14,6,FALSE))</f>
        <v>[ExifUShortArray](xref:ExifLibrary.ExifUShortArray)</v>
      </c>
      <c r="I11" t="str">
        <f>IF(D11="ASCII","string",IF(VLOOKUP($D11,'Data Types'!$A$2:$G$14,7,FALSE)="",VLOOKUP($D11,'Data Types'!$A$2:$G$14,4,FALSE)&amp;IF($E11=1,"","["&amp;$E11&amp;"]"),"["&amp;VLOOKUP($D11,'Data Types'!$A$2:$G$14,4,FALSE)&amp;IF($E11=1,"","["&amp;$E11&amp;"]")&amp;"]"&amp;VLOOKUP($D11,'Data Types'!$A$2:$G$14,7,FALSE)))</f>
        <v>ushort[3*(2^BitsPerSample)]</v>
      </c>
      <c r="J11" t="str">
        <f>IF($F11="","",IF($G11=1,"["&amp;VLOOKUP($F11,'Data Types'!$A$2:$G$14,2,FALSE)&amp;"]"&amp;VLOOKUP($F11,'Data Types'!$A$2:$G$14,5,FALSE),"["&amp;VLOOKUP($F11,'Data Types'!$A$2:$G$14,3,FALSE)&amp;"]"&amp;VLOOKUP($F11,'Data Types'!$A$2:$G$14,6,FALSE)))</f>
        <v/>
      </c>
      <c r="K11" t="str">
        <f>IF(F11="ASCII","string",IF($F11="","",IF(VLOOKUP($F11,'Data Types'!$A$2:$G$14,7,FALSE)="",VLOOKUP($F11,'Data Types'!$A$2:$G$14,4,FALSE)&amp;IF($G11=1,"","["&amp;$G11&amp;"]"),"["&amp;VLOOKUP($F11,'Data Types'!$A$2:$G$14,4,FALSE)&amp;IF($G11=1,"","["&amp;$G11&amp;"]")&amp;"]"&amp;VLOOKUP($F11,'Data Types'!$A$2:$G$14,7,FALSE))))</f>
        <v/>
      </c>
      <c r="L11" t="str">
        <f t="shared" si="0"/>
        <v>[ExifUShortArray](xref:ExifLibrary.ExifUShortArray)</v>
      </c>
      <c r="M11" t="str">
        <f t="shared" si="1"/>
        <v>ushort[3*(2^BitsPerSample)]</v>
      </c>
      <c r="N11" t="b">
        <f>NOT( ISERROR(VLOOKUP($A11,'Custom Types'!$A$2:$A$997,1,FALSE)))</f>
        <v>0</v>
      </c>
      <c r="O11" t="str">
        <f t="shared" si="2"/>
        <v>[ColorMap](xref:ExifLibrary.ExifTag.ColorMap)</v>
      </c>
      <c r="P11" t="str">
        <f>IF($N11,VLOOKUP($A11,'Custom Types'!$A$2:$C$997,2,FALSE),L11)</f>
        <v>[ExifUShortArray](xref:ExifLibrary.ExifUShortArray)</v>
      </c>
      <c r="Q11" t="str">
        <f>IF($N11,VLOOKUP($A11,'Custom Types'!$A$2:$C$997,3,FALSE),M11)</f>
        <v>ushort[3*(2^BitsPerSample)]</v>
      </c>
      <c r="R11" t="str">
        <f t="shared" si="3"/>
        <v>[ColorMap](xref:ExifLibrary.ExifTag.ColorMap) | 320 | 0x0140 | [ExifUShortArray](xref:ExifLibrary.ExifUShortArray) | ushort[3*(2^BitsPerSample)]</v>
      </c>
    </row>
    <row r="12" spans="1:18" x14ac:dyDescent="0.25">
      <c r="A12" t="s">
        <v>38</v>
      </c>
      <c r="B12">
        <v>40961</v>
      </c>
      <c r="C12" t="str">
        <f t="shared" si="4"/>
        <v>0xA001</v>
      </c>
      <c r="D12" t="s">
        <v>1</v>
      </c>
      <c r="E12">
        <v>1</v>
      </c>
      <c r="H12" t="str">
        <f>IF($E12=1,"["&amp;VLOOKUP($D12,'Data Types'!$A$2:$G$14,2,FALSE)&amp;"]"&amp;VLOOKUP($D12,'Data Types'!$A$2:$G$14,5,FALSE),"["&amp;VLOOKUP($D12,'Data Types'!$A$2:$G$14,3,FALSE)&amp;"]"&amp;VLOOKUP($D12,'Data Types'!$A$2:$G$14,6,FALSE))</f>
        <v>[ExifUShort](xref:ExifLibrary.ExifUShort)</v>
      </c>
      <c r="I12" t="str">
        <f>IF(D12="ASCII","string",IF(VLOOKUP($D12,'Data Types'!$A$2:$G$14,7,FALSE)="",VLOOKUP($D12,'Data Types'!$A$2:$G$14,4,FALSE)&amp;IF($E12=1,"","["&amp;$E12&amp;"]"),"["&amp;VLOOKUP($D12,'Data Types'!$A$2:$G$14,4,FALSE)&amp;IF($E12=1,"","["&amp;$E12&amp;"]")&amp;"]"&amp;VLOOKUP($D12,'Data Types'!$A$2:$G$14,7,FALSE)))</f>
        <v>ushort</v>
      </c>
      <c r="J12" t="str">
        <f>IF($F12="","",IF($G12=1,"["&amp;VLOOKUP($F12,'Data Types'!$A$2:$G$14,2,FALSE)&amp;"]"&amp;VLOOKUP($F12,'Data Types'!$A$2:$G$14,5,FALSE),"["&amp;VLOOKUP($F12,'Data Types'!$A$2:$G$14,3,FALSE)&amp;"]"&amp;VLOOKUP($F12,'Data Types'!$A$2:$G$14,6,FALSE)))</f>
        <v/>
      </c>
      <c r="K12" t="str">
        <f>IF(F12="ASCII","string",IF($F12="","",IF(VLOOKUP($F12,'Data Types'!$A$2:$G$14,7,FALSE)="",VLOOKUP($F12,'Data Types'!$A$2:$G$14,4,FALSE)&amp;IF($G12=1,"","["&amp;$G12&amp;"]"),"["&amp;VLOOKUP($F12,'Data Types'!$A$2:$G$14,4,FALSE)&amp;IF($G12=1,"","["&amp;$G12&amp;"]")&amp;"]"&amp;VLOOKUP($F12,'Data Types'!$A$2:$G$14,7,FALSE))))</f>
        <v/>
      </c>
      <c r="L12" t="str">
        <f t="shared" si="0"/>
        <v>[ExifUShort](xref:ExifLibrary.ExifUShort)</v>
      </c>
      <c r="M12" t="str">
        <f t="shared" si="1"/>
        <v>ushort</v>
      </c>
      <c r="N12" t="b">
        <f>NOT( ISERROR(VLOOKUP($A12,'Custom Types'!$A$2:$A$997,1,FALSE)))</f>
        <v>1</v>
      </c>
      <c r="O12" t="str">
        <f t="shared" si="2"/>
        <v>[ColorSpace](xref:ExifLibrary.ExifTag.ColorSpace)</v>
      </c>
      <c r="P12" t="str">
        <f>IF($N12,VLOOKUP($A12,'Custom Types'!$A$2:$C$997,2,FALSE),L12)</f>
        <v>[ExifEnumProperty\&lt;ColorSpace&gt;](xref:ExifLibrary.ExifEnumProperty`1)</v>
      </c>
      <c r="Q12" t="str">
        <f>IF($N12,VLOOKUP($A12,'Custom Types'!$A$2:$C$997,3,FALSE),M12)</f>
        <v>enum [(ColorSpace)](xref:ExifLibrary.ColorSpace)</v>
      </c>
      <c r="R12" t="str">
        <f t="shared" si="3"/>
        <v>[ColorSpace](xref:ExifLibrary.ExifTag.ColorSpace) | 40961 | 0xA001 | [ExifEnumProperty\&lt;ColorSpace&gt;](xref:ExifLibrary.ExifEnumProperty`1) | enum [(ColorSpace)](xref:ExifLibrary.ColorSpace)</v>
      </c>
    </row>
    <row r="13" spans="1:18" x14ac:dyDescent="0.25">
      <c r="A13" t="s">
        <v>39</v>
      </c>
      <c r="B13">
        <v>37121</v>
      </c>
      <c r="C13" t="str">
        <f t="shared" si="4"/>
        <v>0x9101</v>
      </c>
      <c r="D13" t="s">
        <v>36</v>
      </c>
      <c r="E13">
        <v>4</v>
      </c>
      <c r="H13" t="str">
        <f>IF($E13=1,"["&amp;VLOOKUP($D13,'Data Types'!$A$2:$G$14,2,FALSE)&amp;"]"&amp;VLOOKUP($D13,'Data Types'!$A$2:$G$14,5,FALSE),"["&amp;VLOOKUP($D13,'Data Types'!$A$2:$G$14,3,FALSE)&amp;"]"&amp;VLOOKUP($D13,'Data Types'!$A$2:$G$14,6,FALSE))</f>
        <v>[ExifUndefined](xref:ExifLibrary.ExifUndefined)</v>
      </c>
      <c r="I13" t="str">
        <f>IF(D13="ASCII","string",IF(VLOOKUP($D13,'Data Types'!$A$2:$G$14,7,FALSE)="",VLOOKUP($D13,'Data Types'!$A$2:$G$14,4,FALSE)&amp;IF($E13=1,"","["&amp;$E13&amp;"]"),"["&amp;VLOOKUP($D13,'Data Types'!$A$2:$G$14,4,FALSE)&amp;IF($E13=1,"","["&amp;$E13&amp;"]")&amp;"]"&amp;VLOOKUP($D13,'Data Types'!$A$2:$G$14,7,FALSE)))</f>
        <v>byte[4]</v>
      </c>
      <c r="J13" t="str">
        <f>IF($F13="","",IF($G13=1,"["&amp;VLOOKUP($F13,'Data Types'!$A$2:$G$14,2,FALSE)&amp;"]"&amp;VLOOKUP($F13,'Data Types'!$A$2:$G$14,5,FALSE),"["&amp;VLOOKUP($F13,'Data Types'!$A$2:$G$14,3,FALSE)&amp;"]"&amp;VLOOKUP($F13,'Data Types'!$A$2:$G$14,6,FALSE)))</f>
        <v/>
      </c>
      <c r="K13" t="str">
        <f>IF(F13="ASCII","string",IF($F13="","",IF(VLOOKUP($F13,'Data Types'!$A$2:$G$14,7,FALSE)="",VLOOKUP($F13,'Data Types'!$A$2:$G$14,4,FALSE)&amp;IF($G13=1,"","["&amp;$G13&amp;"]"),"["&amp;VLOOKUP($F13,'Data Types'!$A$2:$G$14,4,FALSE)&amp;IF($G13=1,"","["&amp;$G13&amp;"]")&amp;"]"&amp;VLOOKUP($F13,'Data Types'!$A$2:$G$14,7,FALSE))))</f>
        <v/>
      </c>
      <c r="L13" t="str">
        <f t="shared" si="0"/>
        <v>[ExifUndefined](xref:ExifLibrary.ExifUndefined)</v>
      </c>
      <c r="M13" t="str">
        <f t="shared" si="1"/>
        <v>byte[4]</v>
      </c>
      <c r="N13" t="b">
        <f>NOT( ISERROR(VLOOKUP($A13,'Custom Types'!$A$2:$A$997,1,FALSE)))</f>
        <v>0</v>
      </c>
      <c r="O13" t="str">
        <f t="shared" si="2"/>
        <v>[ComponentsConfiguration](xref:ExifLibrary.ExifTag.ComponentsConfiguration)</v>
      </c>
      <c r="P13" t="str">
        <f>IF($N13,VLOOKUP($A13,'Custom Types'!$A$2:$C$997,2,FALSE),L13)</f>
        <v>[ExifUndefined](xref:ExifLibrary.ExifUndefined)</v>
      </c>
      <c r="Q13" t="str">
        <f>IF($N13,VLOOKUP($A13,'Custom Types'!$A$2:$C$997,3,FALSE),M13)</f>
        <v>byte[4]</v>
      </c>
      <c r="R13" t="str">
        <f t="shared" si="3"/>
        <v>[ComponentsConfiguration](xref:ExifLibrary.ExifTag.ComponentsConfiguration) | 37121 | 0x9101 | [ExifUndefined](xref:ExifLibrary.ExifUndefined) | byte[4]</v>
      </c>
    </row>
    <row r="14" spans="1:18" x14ac:dyDescent="0.25">
      <c r="A14" t="s">
        <v>40</v>
      </c>
      <c r="B14">
        <v>37122</v>
      </c>
      <c r="C14" t="str">
        <f t="shared" si="4"/>
        <v>0x9102</v>
      </c>
      <c r="D14" t="s">
        <v>13</v>
      </c>
      <c r="E14">
        <v>1</v>
      </c>
      <c r="H14" t="str">
        <f>IF($E14=1,"["&amp;VLOOKUP($D14,'Data Types'!$A$2:$G$14,2,FALSE)&amp;"]"&amp;VLOOKUP($D14,'Data Types'!$A$2:$G$14,5,FALSE),"["&amp;VLOOKUP($D14,'Data Types'!$A$2:$G$14,3,FALSE)&amp;"]"&amp;VLOOKUP($D14,'Data Types'!$A$2:$G$14,6,FALSE))</f>
        <v>[ExifURational](xref:ExifLibrary.ExifURational)</v>
      </c>
      <c r="I14" t="str">
        <f>IF(D14="ASCII","string",IF(VLOOKUP($D14,'Data Types'!$A$2:$G$14,7,FALSE)="",VLOOKUP($D14,'Data Types'!$A$2:$G$14,4,FALSE)&amp;IF($E14=1,"","["&amp;$E14&amp;"]"),"["&amp;VLOOKUP($D14,'Data Types'!$A$2:$G$14,4,FALSE)&amp;IF($E14=1,"","["&amp;$E14&amp;"]")&amp;"]"&amp;VLOOKUP($D14,'Data Types'!$A$2:$G$14,7,FALSE)))</f>
        <v>[MathEx.UFraction32](xref:ExifLibrary.MathEx.UFraction32)</v>
      </c>
      <c r="J14" t="str">
        <f>IF($F14="","",IF($G14=1,"["&amp;VLOOKUP($F14,'Data Types'!$A$2:$G$14,2,FALSE)&amp;"]"&amp;VLOOKUP($F14,'Data Types'!$A$2:$G$14,5,FALSE),"["&amp;VLOOKUP($F14,'Data Types'!$A$2:$G$14,3,FALSE)&amp;"]"&amp;VLOOKUP($F14,'Data Types'!$A$2:$G$14,6,FALSE)))</f>
        <v/>
      </c>
      <c r="K14" t="str">
        <f>IF(F14="ASCII","string",IF($F14="","",IF(VLOOKUP($F14,'Data Types'!$A$2:$G$14,7,FALSE)="",VLOOKUP($F14,'Data Types'!$A$2:$G$14,4,FALSE)&amp;IF($G14=1,"","["&amp;$G14&amp;"]"),"["&amp;VLOOKUP($F14,'Data Types'!$A$2:$G$14,4,FALSE)&amp;IF($G14=1,"","["&amp;$G14&amp;"]")&amp;"]"&amp;VLOOKUP($F14,'Data Types'!$A$2:$G$14,7,FALSE))))</f>
        <v/>
      </c>
      <c r="L14" t="str">
        <f t="shared" si="0"/>
        <v>[ExifURational](xref:ExifLibrary.ExifURational)</v>
      </c>
      <c r="M14" t="str">
        <f t="shared" si="1"/>
        <v>[MathEx.UFraction32](xref:ExifLibrary.MathEx.UFraction32)</v>
      </c>
      <c r="N14" t="b">
        <f>NOT( ISERROR(VLOOKUP($A14,'Custom Types'!$A$2:$A$997,1,FALSE)))</f>
        <v>0</v>
      </c>
      <c r="O14" t="str">
        <f t="shared" si="2"/>
        <v>[CompressedBitsPerPixel](xref:ExifLibrary.ExifTag.CompressedBitsPerPixel)</v>
      </c>
      <c r="P14" t="str">
        <f>IF($N14,VLOOKUP($A14,'Custom Types'!$A$2:$C$997,2,FALSE),L14)</f>
        <v>[ExifURational](xref:ExifLibrary.ExifURational)</v>
      </c>
      <c r="Q14" t="str">
        <f>IF($N14,VLOOKUP($A14,'Custom Types'!$A$2:$C$997,3,FALSE),M14)</f>
        <v>[MathEx.UFraction32](xref:ExifLibrary.MathEx.UFraction32)</v>
      </c>
      <c r="R14" t="str">
        <f t="shared" si="3"/>
        <v>[CompressedBitsPerPixel](xref:ExifLibrary.ExifTag.CompressedBitsPerPixel) | 37122 | 0x9102 | [ExifURational](xref:ExifLibrary.ExifURational) | [MathEx.UFraction32](xref:ExifLibrary.MathEx.UFraction32)</v>
      </c>
    </row>
    <row r="15" spans="1:18" x14ac:dyDescent="0.25">
      <c r="A15" t="s">
        <v>5</v>
      </c>
      <c r="B15">
        <v>259</v>
      </c>
      <c r="C15" t="str">
        <f t="shared" si="4"/>
        <v>0x0103</v>
      </c>
      <c r="D15" t="s">
        <v>1</v>
      </c>
      <c r="E15">
        <v>1</v>
      </c>
      <c r="H15" t="str">
        <f>IF($E15=1,"["&amp;VLOOKUP($D15,'Data Types'!$A$2:$G$14,2,FALSE)&amp;"]"&amp;VLOOKUP($D15,'Data Types'!$A$2:$G$14,5,FALSE),"["&amp;VLOOKUP($D15,'Data Types'!$A$2:$G$14,3,FALSE)&amp;"]"&amp;VLOOKUP($D15,'Data Types'!$A$2:$G$14,6,FALSE))</f>
        <v>[ExifUShort](xref:ExifLibrary.ExifUShort)</v>
      </c>
      <c r="I15" t="str">
        <f>IF(D15="ASCII","string",IF(VLOOKUP($D15,'Data Types'!$A$2:$G$14,7,FALSE)="",VLOOKUP($D15,'Data Types'!$A$2:$G$14,4,FALSE)&amp;IF($E15=1,"","["&amp;$E15&amp;"]"),"["&amp;VLOOKUP($D15,'Data Types'!$A$2:$G$14,4,FALSE)&amp;IF($E15=1,"","["&amp;$E15&amp;"]")&amp;"]"&amp;VLOOKUP($D15,'Data Types'!$A$2:$G$14,7,FALSE)))</f>
        <v>ushort</v>
      </c>
      <c r="J15" t="str">
        <f>IF($F15="","",IF($G15=1,"["&amp;VLOOKUP($F15,'Data Types'!$A$2:$G$14,2,FALSE)&amp;"]"&amp;VLOOKUP($F15,'Data Types'!$A$2:$G$14,5,FALSE),"["&amp;VLOOKUP($F15,'Data Types'!$A$2:$G$14,3,FALSE)&amp;"]"&amp;VLOOKUP($F15,'Data Types'!$A$2:$G$14,6,FALSE)))</f>
        <v/>
      </c>
      <c r="K15" t="str">
        <f>IF(F15="ASCII","string",IF($F15="","",IF(VLOOKUP($F15,'Data Types'!$A$2:$G$14,7,FALSE)="",VLOOKUP($F15,'Data Types'!$A$2:$G$14,4,FALSE)&amp;IF($G15=1,"","["&amp;$G15&amp;"]"),"["&amp;VLOOKUP($F15,'Data Types'!$A$2:$G$14,4,FALSE)&amp;IF($G15=1,"","["&amp;$G15&amp;"]")&amp;"]"&amp;VLOOKUP($F15,'Data Types'!$A$2:$G$14,7,FALSE))))</f>
        <v/>
      </c>
      <c r="L15" t="str">
        <f t="shared" si="0"/>
        <v>[ExifUShort](xref:ExifLibrary.ExifUShort)</v>
      </c>
      <c r="M15" t="str">
        <f t="shared" si="1"/>
        <v>ushort</v>
      </c>
      <c r="N15" t="b">
        <f>NOT( ISERROR(VLOOKUP($A15,'Custom Types'!$A$2:$A$997,1,FALSE)))</f>
        <v>1</v>
      </c>
      <c r="O15" t="str">
        <f t="shared" si="2"/>
        <v>[Compression](xref:ExifLibrary.ExifTag.Compression)</v>
      </c>
      <c r="P15" t="str">
        <f>IF($N15,VLOOKUP($A15,'Custom Types'!$A$2:$C$997,2,FALSE),L15)</f>
        <v>[ExifEnumProperty\&lt;Compression&gt;](xref:ExifLibrary.ExifEnumProperty`1)</v>
      </c>
      <c r="Q15" t="str">
        <f>IF($N15,VLOOKUP($A15,'Custom Types'!$A$2:$C$997,3,FALSE),M15)</f>
        <v>enum [(Compression)](xref:ExifLibrary.Compression)</v>
      </c>
      <c r="R15" t="str">
        <f t="shared" si="3"/>
        <v>[Compression](xref:ExifLibrary.ExifTag.Compression) | 259 | 0x0103 | [ExifEnumProperty\&lt;Compression&gt;](xref:ExifLibrary.ExifEnumProperty`1) | enum [(Compression)](xref:ExifLibrary.Compression)</v>
      </c>
    </row>
    <row r="16" spans="1:18" x14ac:dyDescent="0.25">
      <c r="A16" t="s">
        <v>88</v>
      </c>
      <c r="B16">
        <v>41992</v>
      </c>
      <c r="C16" t="str">
        <f t="shared" si="4"/>
        <v>0xA408</v>
      </c>
      <c r="D16" t="s">
        <v>1</v>
      </c>
      <c r="E16">
        <v>1</v>
      </c>
      <c r="H16" t="str">
        <f>IF($E16=1,"["&amp;VLOOKUP($D16,'Data Types'!$A$2:$G$14,2,FALSE)&amp;"]"&amp;VLOOKUP($D16,'Data Types'!$A$2:$G$14,5,FALSE),"["&amp;VLOOKUP($D16,'Data Types'!$A$2:$G$14,3,FALSE)&amp;"]"&amp;VLOOKUP($D16,'Data Types'!$A$2:$G$14,6,FALSE))</f>
        <v>[ExifUShort](xref:ExifLibrary.ExifUShort)</v>
      </c>
      <c r="I16" t="str">
        <f>IF(D16="ASCII","string",IF(VLOOKUP($D16,'Data Types'!$A$2:$G$14,7,FALSE)="",VLOOKUP($D16,'Data Types'!$A$2:$G$14,4,FALSE)&amp;IF($E16=1,"","["&amp;$E16&amp;"]"),"["&amp;VLOOKUP($D16,'Data Types'!$A$2:$G$14,4,FALSE)&amp;IF($E16=1,"","["&amp;$E16&amp;"]")&amp;"]"&amp;VLOOKUP($D16,'Data Types'!$A$2:$G$14,7,FALSE)))</f>
        <v>ushort</v>
      </c>
      <c r="J16" t="str">
        <f>IF($F16="","",IF($G16=1,"["&amp;VLOOKUP($F16,'Data Types'!$A$2:$G$14,2,FALSE)&amp;"]"&amp;VLOOKUP($F16,'Data Types'!$A$2:$G$14,5,FALSE),"["&amp;VLOOKUP($F16,'Data Types'!$A$2:$G$14,3,FALSE)&amp;"]"&amp;VLOOKUP($F16,'Data Types'!$A$2:$G$14,6,FALSE)))</f>
        <v/>
      </c>
      <c r="K16" t="str">
        <f>IF(F16="ASCII","string",IF($F16="","",IF(VLOOKUP($F16,'Data Types'!$A$2:$G$14,7,FALSE)="",VLOOKUP($F16,'Data Types'!$A$2:$G$14,4,FALSE)&amp;IF($G16=1,"","["&amp;$G16&amp;"]"),"["&amp;VLOOKUP($F16,'Data Types'!$A$2:$G$14,4,FALSE)&amp;IF($G16=1,"","["&amp;$G16&amp;"]")&amp;"]"&amp;VLOOKUP($F16,'Data Types'!$A$2:$G$14,7,FALSE))))</f>
        <v/>
      </c>
      <c r="L16" t="str">
        <f t="shared" si="0"/>
        <v>[ExifUShort](xref:ExifLibrary.ExifUShort)</v>
      </c>
      <c r="M16" t="str">
        <f t="shared" si="1"/>
        <v>ushort</v>
      </c>
      <c r="N16" t="b">
        <f>NOT( ISERROR(VLOOKUP($A16,'Custom Types'!$A$2:$A$997,1,FALSE)))</f>
        <v>1</v>
      </c>
      <c r="O16" t="str">
        <f t="shared" si="2"/>
        <v>[Contrast](xref:ExifLibrary.ExifTag.Contrast)</v>
      </c>
      <c r="P16" t="str">
        <f>IF($N16,VLOOKUP($A16,'Custom Types'!$A$2:$C$997,2,FALSE),L16)</f>
        <v>[ExifEnumProperty\&lt;Contrast&gt;](xref:ExifLibrary.ExifEnumProperty`1)</v>
      </c>
      <c r="Q16" t="str">
        <f>IF($N16,VLOOKUP($A16,'Custom Types'!$A$2:$C$997,3,FALSE),M16)</f>
        <v>enum [(Contrast)](xref:ExifLibrary.Contrast)</v>
      </c>
      <c r="R16" t="str">
        <f t="shared" si="3"/>
        <v>[Contrast](xref:ExifLibrary.ExifTag.Contrast) | 41992 | 0xA408 | [ExifEnumProperty\&lt;Contrast&gt;](xref:ExifLibrary.ExifEnumProperty`1) | enum [(Contrast)](xref:ExifLibrary.Contrast)</v>
      </c>
    </row>
    <row r="17" spans="1:18" x14ac:dyDescent="0.25">
      <c r="A17" t="s">
        <v>34</v>
      </c>
      <c r="B17">
        <v>33432</v>
      </c>
      <c r="C17" t="str">
        <f t="shared" si="4"/>
        <v>0x8298</v>
      </c>
      <c r="D17" t="s">
        <v>27</v>
      </c>
      <c r="H17" t="str">
        <f>IF($E17=1,"["&amp;VLOOKUP($D17,'Data Types'!$A$2:$G$14,2,FALSE)&amp;"]"&amp;VLOOKUP($D17,'Data Types'!$A$2:$G$14,5,FALSE),"["&amp;VLOOKUP($D17,'Data Types'!$A$2:$G$14,3,FALSE)&amp;"]"&amp;VLOOKUP($D17,'Data Types'!$A$2:$G$14,6,FALSE))</f>
        <v>[ExifAscii](xref:ExifLibrary.ExifAscii)</v>
      </c>
      <c r="I17" t="str">
        <f>IF(D17="ASCII","string",IF(VLOOKUP($D17,'Data Types'!$A$2:$G$14,7,FALSE)="",VLOOKUP($D17,'Data Types'!$A$2:$G$14,4,FALSE)&amp;IF($E17=1,"","["&amp;$E17&amp;"]"),"["&amp;VLOOKUP($D17,'Data Types'!$A$2:$G$14,4,FALSE)&amp;IF($E17=1,"","["&amp;$E17&amp;"]")&amp;"]"&amp;VLOOKUP($D17,'Data Types'!$A$2:$G$14,7,FALSE)))</f>
        <v>string</v>
      </c>
      <c r="J17" t="str">
        <f>IF($F17="","",IF($G17=1,"["&amp;VLOOKUP($F17,'Data Types'!$A$2:$G$14,2,FALSE)&amp;"]"&amp;VLOOKUP($F17,'Data Types'!$A$2:$G$14,5,FALSE),"["&amp;VLOOKUP($F17,'Data Types'!$A$2:$G$14,3,FALSE)&amp;"]"&amp;VLOOKUP($F17,'Data Types'!$A$2:$G$14,6,FALSE)))</f>
        <v/>
      </c>
      <c r="K17" t="str">
        <f>IF(F17="ASCII","string",IF($F17="","",IF(VLOOKUP($F17,'Data Types'!$A$2:$G$14,7,FALSE)="",VLOOKUP($F17,'Data Types'!$A$2:$G$14,4,FALSE)&amp;IF($G17=1,"","["&amp;$G17&amp;"]"),"["&amp;VLOOKUP($F17,'Data Types'!$A$2:$G$14,4,FALSE)&amp;IF($G17=1,"","["&amp;$G17&amp;"]")&amp;"]"&amp;VLOOKUP($F17,'Data Types'!$A$2:$G$14,7,FALSE))))</f>
        <v/>
      </c>
      <c r="L17" t="str">
        <f t="shared" si="0"/>
        <v>[ExifAscii](xref:ExifLibrary.ExifAscii)</v>
      </c>
      <c r="M17" t="str">
        <f t="shared" si="1"/>
        <v>string</v>
      </c>
      <c r="N17" t="b">
        <f>NOT( ISERROR(VLOOKUP($A17,'Custom Types'!$A$2:$A$997,1,FALSE)))</f>
        <v>0</v>
      </c>
      <c r="O17" t="str">
        <f t="shared" si="2"/>
        <v>[Copyright](xref:ExifLibrary.ExifTag.Copyright)</v>
      </c>
      <c r="P17" t="str">
        <f>IF($N17,VLOOKUP($A17,'Custom Types'!$A$2:$C$997,2,FALSE),L17)</f>
        <v>[ExifAscii](xref:ExifLibrary.ExifAscii)</v>
      </c>
      <c r="Q17" t="str">
        <f>IF($N17,VLOOKUP($A17,'Custom Types'!$A$2:$C$997,3,FALSE),M17)</f>
        <v>string</v>
      </c>
      <c r="R17" t="str">
        <f t="shared" si="3"/>
        <v>[Copyright](xref:ExifLibrary.ExifTag.Copyright) | 33432 | 0x8298 | [ExifAscii](xref:ExifLibrary.ExifAscii) | string</v>
      </c>
    </row>
    <row r="18" spans="1:18" x14ac:dyDescent="0.25">
      <c r="A18" t="s">
        <v>81</v>
      </c>
      <c r="B18">
        <v>41985</v>
      </c>
      <c r="C18" t="str">
        <f t="shared" si="4"/>
        <v>0xA401</v>
      </c>
      <c r="D18" t="s">
        <v>1</v>
      </c>
      <c r="E18">
        <v>1</v>
      </c>
      <c r="H18" t="str">
        <f>IF($E18=1,"["&amp;VLOOKUP($D18,'Data Types'!$A$2:$G$14,2,FALSE)&amp;"]"&amp;VLOOKUP($D18,'Data Types'!$A$2:$G$14,5,FALSE),"["&amp;VLOOKUP($D18,'Data Types'!$A$2:$G$14,3,FALSE)&amp;"]"&amp;VLOOKUP($D18,'Data Types'!$A$2:$G$14,6,FALSE))</f>
        <v>[ExifUShort](xref:ExifLibrary.ExifUShort)</v>
      </c>
      <c r="I18" t="str">
        <f>IF(D18="ASCII","string",IF(VLOOKUP($D18,'Data Types'!$A$2:$G$14,7,FALSE)="",VLOOKUP($D18,'Data Types'!$A$2:$G$14,4,FALSE)&amp;IF($E18=1,"","["&amp;$E18&amp;"]"),"["&amp;VLOOKUP($D18,'Data Types'!$A$2:$G$14,4,FALSE)&amp;IF($E18=1,"","["&amp;$E18&amp;"]")&amp;"]"&amp;VLOOKUP($D18,'Data Types'!$A$2:$G$14,7,FALSE)))</f>
        <v>ushort</v>
      </c>
      <c r="J18" t="str">
        <f>IF($F18="","",IF($G18=1,"["&amp;VLOOKUP($F18,'Data Types'!$A$2:$G$14,2,FALSE)&amp;"]"&amp;VLOOKUP($F18,'Data Types'!$A$2:$G$14,5,FALSE),"["&amp;VLOOKUP($F18,'Data Types'!$A$2:$G$14,3,FALSE)&amp;"]"&amp;VLOOKUP($F18,'Data Types'!$A$2:$G$14,6,FALSE)))</f>
        <v/>
      </c>
      <c r="K18" t="str">
        <f>IF(F18="ASCII","string",IF($F18="","",IF(VLOOKUP($F18,'Data Types'!$A$2:$G$14,7,FALSE)="",VLOOKUP($F18,'Data Types'!$A$2:$G$14,4,FALSE)&amp;IF($G18=1,"","["&amp;$G18&amp;"]"),"["&amp;VLOOKUP($F18,'Data Types'!$A$2:$G$14,4,FALSE)&amp;IF($G18=1,"","["&amp;$G18&amp;"]")&amp;"]"&amp;VLOOKUP($F18,'Data Types'!$A$2:$G$14,7,FALSE))))</f>
        <v/>
      </c>
      <c r="L18" t="str">
        <f t="shared" si="0"/>
        <v>[ExifUShort](xref:ExifLibrary.ExifUShort)</v>
      </c>
      <c r="M18" t="str">
        <f t="shared" si="1"/>
        <v>ushort</v>
      </c>
      <c r="N18" t="b">
        <f>NOT( ISERROR(VLOOKUP($A18,'Custom Types'!$A$2:$A$997,1,FALSE)))</f>
        <v>1</v>
      </c>
      <c r="O18" t="str">
        <f t="shared" si="2"/>
        <v>[CustomRendered](xref:ExifLibrary.ExifTag.CustomRendered)</v>
      </c>
      <c r="P18" t="str">
        <f>IF($N18,VLOOKUP($A18,'Custom Types'!$A$2:$C$997,2,FALSE),L18)</f>
        <v>[ExifEnumProperty\&lt;CustomRendered&gt;](xref:ExifLibrary.ExifEnumProperty`1)</v>
      </c>
      <c r="Q18" t="str">
        <f>IF($N18,VLOOKUP($A18,'Custom Types'!$A$2:$C$997,3,FALSE),M18)</f>
        <v>enum [(CustomRendered)](xref:ExifLibrary.CustomRendered)</v>
      </c>
      <c r="R18" t="str">
        <f t="shared" si="3"/>
        <v>[CustomRendered](xref:ExifLibrary.ExifTag.CustomRendered) | 41985 | 0xA401 | [ExifEnumProperty\&lt;CustomRendered&gt;](xref:ExifLibrary.ExifEnumProperty`1) | enum [(CustomRendered)](xref:ExifLibrary.CustomRendered)</v>
      </c>
    </row>
    <row r="19" spans="1:18" x14ac:dyDescent="0.25">
      <c r="A19" t="s">
        <v>26</v>
      </c>
      <c r="B19">
        <v>306</v>
      </c>
      <c r="C19" t="str">
        <f t="shared" si="4"/>
        <v>0x0132</v>
      </c>
      <c r="D19" t="s">
        <v>27</v>
      </c>
      <c r="E19">
        <v>20</v>
      </c>
      <c r="H19" t="str">
        <f>IF($E19=1,"["&amp;VLOOKUP($D19,'Data Types'!$A$2:$G$14,2,FALSE)&amp;"]"&amp;VLOOKUP($D19,'Data Types'!$A$2:$G$14,5,FALSE),"["&amp;VLOOKUP($D19,'Data Types'!$A$2:$G$14,3,FALSE)&amp;"]"&amp;VLOOKUP($D19,'Data Types'!$A$2:$G$14,6,FALSE))</f>
        <v>[ExifAscii](xref:ExifLibrary.ExifAscii)</v>
      </c>
      <c r="I19" t="str">
        <f>IF(D19="ASCII","string",IF(VLOOKUP($D19,'Data Types'!$A$2:$G$14,7,FALSE)="",VLOOKUP($D19,'Data Types'!$A$2:$G$14,4,FALSE)&amp;IF($E19=1,"","["&amp;$E19&amp;"]"),"["&amp;VLOOKUP($D19,'Data Types'!$A$2:$G$14,4,FALSE)&amp;IF($E19=1,"","["&amp;$E19&amp;"]")&amp;"]"&amp;VLOOKUP($D19,'Data Types'!$A$2:$G$14,7,FALSE)))</f>
        <v>string</v>
      </c>
      <c r="J19" t="str">
        <f>IF($F19="","",IF($G19=1,"["&amp;VLOOKUP($F19,'Data Types'!$A$2:$G$14,2,FALSE)&amp;"]"&amp;VLOOKUP($F19,'Data Types'!$A$2:$G$14,5,FALSE),"["&amp;VLOOKUP($F19,'Data Types'!$A$2:$G$14,3,FALSE)&amp;"]"&amp;VLOOKUP($F19,'Data Types'!$A$2:$G$14,6,FALSE)))</f>
        <v/>
      </c>
      <c r="K19" t="str">
        <f>IF(F19="ASCII","string",IF($F19="","",IF(VLOOKUP($F19,'Data Types'!$A$2:$G$14,7,FALSE)="",VLOOKUP($F19,'Data Types'!$A$2:$G$14,4,FALSE)&amp;IF($G19=1,"","["&amp;$G19&amp;"]"),"["&amp;VLOOKUP($F19,'Data Types'!$A$2:$G$14,4,FALSE)&amp;IF($G19=1,"","["&amp;$G19&amp;"]")&amp;"]"&amp;VLOOKUP($F19,'Data Types'!$A$2:$G$14,7,FALSE))))</f>
        <v/>
      </c>
      <c r="L19" t="str">
        <f t="shared" si="0"/>
        <v>[ExifAscii](xref:ExifLibrary.ExifAscii)</v>
      </c>
      <c r="M19" t="str">
        <f t="shared" si="1"/>
        <v>string</v>
      </c>
      <c r="N19" t="b">
        <f>NOT( ISERROR(VLOOKUP($A19,'Custom Types'!$A$2:$A$997,1,FALSE)))</f>
        <v>1</v>
      </c>
      <c r="O19" t="str">
        <f t="shared" si="2"/>
        <v>[DateTime](xref:ExifLibrary.ExifTag.DateTime)</v>
      </c>
      <c r="P19" t="str">
        <f>IF($N19,VLOOKUP($A19,'Custom Types'!$A$2:$C$997,2,FALSE),L19)</f>
        <v>[ExifDateTime](xref:ExifLibrary.ExifDateTime)</v>
      </c>
      <c r="Q19" t="str">
        <f>IF($N19,VLOOKUP($A19,'Custom Types'!$A$2:$C$997,3,FALSE),M19)</f>
        <v>DateTime</v>
      </c>
      <c r="R19" t="str">
        <f t="shared" si="3"/>
        <v>[DateTime](xref:ExifLibrary.ExifTag.DateTime) | 306 | 0x0132 | [ExifDateTime](xref:ExifLibrary.ExifDateTime) | DateTime</v>
      </c>
    </row>
    <row r="20" spans="1:18" x14ac:dyDescent="0.25">
      <c r="A20" t="s">
        <v>47</v>
      </c>
      <c r="B20">
        <v>36868</v>
      </c>
      <c r="C20" t="str">
        <f t="shared" si="4"/>
        <v>0x9004</v>
      </c>
      <c r="D20" t="s">
        <v>27</v>
      </c>
      <c r="E20">
        <v>20</v>
      </c>
      <c r="H20" t="str">
        <f>IF($E20=1,"["&amp;VLOOKUP($D20,'Data Types'!$A$2:$G$14,2,FALSE)&amp;"]"&amp;VLOOKUP($D20,'Data Types'!$A$2:$G$14,5,FALSE),"["&amp;VLOOKUP($D20,'Data Types'!$A$2:$G$14,3,FALSE)&amp;"]"&amp;VLOOKUP($D20,'Data Types'!$A$2:$G$14,6,FALSE))</f>
        <v>[ExifAscii](xref:ExifLibrary.ExifAscii)</v>
      </c>
      <c r="I20" t="str">
        <f>IF(D20="ASCII","string",IF(VLOOKUP($D20,'Data Types'!$A$2:$G$14,7,FALSE)="",VLOOKUP($D20,'Data Types'!$A$2:$G$14,4,FALSE)&amp;IF($E20=1,"","["&amp;$E20&amp;"]"),"["&amp;VLOOKUP($D20,'Data Types'!$A$2:$G$14,4,FALSE)&amp;IF($E20=1,"","["&amp;$E20&amp;"]")&amp;"]"&amp;VLOOKUP($D20,'Data Types'!$A$2:$G$14,7,FALSE)))</f>
        <v>string</v>
      </c>
      <c r="J20" t="str">
        <f>IF($F20="","",IF($G20=1,"["&amp;VLOOKUP($F20,'Data Types'!$A$2:$G$14,2,FALSE)&amp;"]"&amp;VLOOKUP($F20,'Data Types'!$A$2:$G$14,5,FALSE),"["&amp;VLOOKUP($F20,'Data Types'!$A$2:$G$14,3,FALSE)&amp;"]"&amp;VLOOKUP($F20,'Data Types'!$A$2:$G$14,6,FALSE)))</f>
        <v/>
      </c>
      <c r="K20" t="str">
        <f>IF(F20="ASCII","string",IF($F20="","",IF(VLOOKUP($F20,'Data Types'!$A$2:$G$14,7,FALSE)="",VLOOKUP($F20,'Data Types'!$A$2:$G$14,4,FALSE)&amp;IF($G20=1,"","["&amp;$G20&amp;"]"),"["&amp;VLOOKUP($F20,'Data Types'!$A$2:$G$14,4,FALSE)&amp;IF($G20=1,"","["&amp;$G20&amp;"]")&amp;"]"&amp;VLOOKUP($F20,'Data Types'!$A$2:$G$14,7,FALSE))))</f>
        <v/>
      </c>
      <c r="L20" t="str">
        <f t="shared" si="0"/>
        <v>[ExifAscii](xref:ExifLibrary.ExifAscii)</v>
      </c>
      <c r="M20" t="str">
        <f t="shared" si="1"/>
        <v>string</v>
      </c>
      <c r="N20" t="b">
        <f>NOT( ISERROR(VLOOKUP($A20,'Custom Types'!$A$2:$A$997,1,FALSE)))</f>
        <v>1</v>
      </c>
      <c r="O20" t="str">
        <f t="shared" si="2"/>
        <v>[DateTimeDigitized](xref:ExifLibrary.ExifTag.DateTimeDigitized)</v>
      </c>
      <c r="P20" t="str">
        <f>IF($N20,VLOOKUP($A20,'Custom Types'!$A$2:$C$997,2,FALSE),L20)</f>
        <v>[ExifDateTime](xref:ExifLibrary.ExifDateTime)</v>
      </c>
      <c r="Q20" t="str">
        <f>IF($N20,VLOOKUP($A20,'Custom Types'!$A$2:$C$997,3,FALSE),M20)</f>
        <v>DateTime</v>
      </c>
      <c r="R20" t="str">
        <f t="shared" si="3"/>
        <v>[DateTimeDigitized](xref:ExifLibrary.ExifTag.DateTimeDigitized) | 36868 | 0x9004 | [ExifDateTime](xref:ExifLibrary.ExifDateTime) | DateTime</v>
      </c>
    </row>
    <row r="21" spans="1:18" x14ac:dyDescent="0.25">
      <c r="A21" t="s">
        <v>46</v>
      </c>
      <c r="B21">
        <v>36867</v>
      </c>
      <c r="C21" t="str">
        <f t="shared" si="4"/>
        <v>0x9003</v>
      </c>
      <c r="D21" t="s">
        <v>27</v>
      </c>
      <c r="E21">
        <v>20</v>
      </c>
      <c r="H21" t="str">
        <f>IF($E21=1,"["&amp;VLOOKUP($D21,'Data Types'!$A$2:$G$14,2,FALSE)&amp;"]"&amp;VLOOKUP($D21,'Data Types'!$A$2:$G$14,5,FALSE),"["&amp;VLOOKUP($D21,'Data Types'!$A$2:$G$14,3,FALSE)&amp;"]"&amp;VLOOKUP($D21,'Data Types'!$A$2:$G$14,6,FALSE))</f>
        <v>[ExifAscii](xref:ExifLibrary.ExifAscii)</v>
      </c>
      <c r="I21" t="str">
        <f>IF(D21="ASCII","string",IF(VLOOKUP($D21,'Data Types'!$A$2:$G$14,7,FALSE)="",VLOOKUP($D21,'Data Types'!$A$2:$G$14,4,FALSE)&amp;IF($E21=1,"","["&amp;$E21&amp;"]"),"["&amp;VLOOKUP($D21,'Data Types'!$A$2:$G$14,4,FALSE)&amp;IF($E21=1,"","["&amp;$E21&amp;"]")&amp;"]"&amp;VLOOKUP($D21,'Data Types'!$A$2:$G$14,7,FALSE)))</f>
        <v>string</v>
      </c>
      <c r="J21" t="str">
        <f>IF($F21="","",IF($G21=1,"["&amp;VLOOKUP($F21,'Data Types'!$A$2:$G$14,2,FALSE)&amp;"]"&amp;VLOOKUP($F21,'Data Types'!$A$2:$G$14,5,FALSE),"["&amp;VLOOKUP($F21,'Data Types'!$A$2:$G$14,3,FALSE)&amp;"]"&amp;VLOOKUP($F21,'Data Types'!$A$2:$G$14,6,FALSE)))</f>
        <v/>
      </c>
      <c r="K21" t="str">
        <f>IF(F21="ASCII","string",IF($F21="","",IF(VLOOKUP($F21,'Data Types'!$A$2:$G$14,7,FALSE)="",VLOOKUP($F21,'Data Types'!$A$2:$G$14,4,FALSE)&amp;IF($G21=1,"","["&amp;$G21&amp;"]"),"["&amp;VLOOKUP($F21,'Data Types'!$A$2:$G$14,4,FALSE)&amp;IF($G21=1,"","["&amp;$G21&amp;"]")&amp;"]"&amp;VLOOKUP($F21,'Data Types'!$A$2:$G$14,7,FALSE))))</f>
        <v/>
      </c>
      <c r="L21" t="str">
        <f t="shared" si="0"/>
        <v>[ExifAscii](xref:ExifLibrary.ExifAscii)</v>
      </c>
      <c r="M21" t="str">
        <f t="shared" si="1"/>
        <v>string</v>
      </c>
      <c r="N21" t="b">
        <f>NOT( ISERROR(VLOOKUP($A21,'Custom Types'!$A$2:$A$997,1,FALSE)))</f>
        <v>1</v>
      </c>
      <c r="O21" t="str">
        <f t="shared" si="2"/>
        <v>[DateTimeOriginal](xref:ExifLibrary.ExifTag.DateTimeOriginal)</v>
      </c>
      <c r="P21" t="str">
        <f>IF($N21,VLOOKUP($A21,'Custom Types'!$A$2:$C$997,2,FALSE),L21)</f>
        <v>[ExifDateTime](xref:ExifLibrary.ExifDateTime)</v>
      </c>
      <c r="Q21" t="str">
        <f>IF($N21,VLOOKUP($A21,'Custom Types'!$A$2:$C$997,3,FALSE),M21)</f>
        <v>DateTime</v>
      </c>
      <c r="R21" t="str">
        <f t="shared" si="3"/>
        <v>[DateTimeOriginal](xref:ExifLibrary.ExifTag.DateTimeOriginal) | 36867 | 0x9003 | [ExifDateTime](xref:ExifLibrary.ExifDateTime) | DateTime</v>
      </c>
    </row>
    <row r="22" spans="1:18" x14ac:dyDescent="0.25">
      <c r="A22" t="s">
        <v>91</v>
      </c>
      <c r="B22">
        <v>41995</v>
      </c>
      <c r="C22" t="str">
        <f t="shared" si="4"/>
        <v>0xA40B</v>
      </c>
      <c r="D22" t="s">
        <v>36</v>
      </c>
      <c r="H22" t="str">
        <f>IF($E22=1,"["&amp;VLOOKUP($D22,'Data Types'!$A$2:$G$14,2,FALSE)&amp;"]"&amp;VLOOKUP($D22,'Data Types'!$A$2:$G$14,5,FALSE),"["&amp;VLOOKUP($D22,'Data Types'!$A$2:$G$14,3,FALSE)&amp;"]"&amp;VLOOKUP($D22,'Data Types'!$A$2:$G$14,6,FALSE))</f>
        <v>[ExifUndefined](xref:ExifLibrary.ExifUndefined)</v>
      </c>
      <c r="I22" t="str">
        <f>IF(D22="ASCII","string",IF(VLOOKUP($D22,'Data Types'!$A$2:$G$14,7,FALSE)="",VLOOKUP($D22,'Data Types'!$A$2:$G$14,4,FALSE)&amp;IF($E22=1,"","["&amp;$E22&amp;"]"),"["&amp;VLOOKUP($D22,'Data Types'!$A$2:$G$14,4,FALSE)&amp;IF($E22=1,"","["&amp;$E22&amp;"]")&amp;"]"&amp;VLOOKUP($D22,'Data Types'!$A$2:$G$14,7,FALSE)))</f>
        <v>byte[]</v>
      </c>
      <c r="J22" t="str">
        <f>IF($F22="","",IF($G22=1,"["&amp;VLOOKUP($F22,'Data Types'!$A$2:$G$14,2,FALSE)&amp;"]"&amp;VLOOKUP($F22,'Data Types'!$A$2:$G$14,5,FALSE),"["&amp;VLOOKUP($F22,'Data Types'!$A$2:$G$14,3,FALSE)&amp;"]"&amp;VLOOKUP($F22,'Data Types'!$A$2:$G$14,6,FALSE)))</f>
        <v/>
      </c>
      <c r="K22" t="str">
        <f>IF(F22="ASCII","string",IF($F22="","",IF(VLOOKUP($F22,'Data Types'!$A$2:$G$14,7,FALSE)="",VLOOKUP($F22,'Data Types'!$A$2:$G$14,4,FALSE)&amp;IF($G22=1,"","["&amp;$G22&amp;"]"),"["&amp;VLOOKUP($F22,'Data Types'!$A$2:$G$14,4,FALSE)&amp;IF($G22=1,"","["&amp;$G22&amp;"]")&amp;"]"&amp;VLOOKUP($F22,'Data Types'!$A$2:$G$14,7,FALSE))))</f>
        <v/>
      </c>
      <c r="L22" t="str">
        <f t="shared" si="0"/>
        <v>[ExifUndefined](xref:ExifLibrary.ExifUndefined)</v>
      </c>
      <c r="M22" t="str">
        <f t="shared" si="1"/>
        <v>byte[]</v>
      </c>
      <c r="N22" t="b">
        <f>NOT( ISERROR(VLOOKUP($A22,'Custom Types'!$A$2:$A$997,1,FALSE)))</f>
        <v>0</v>
      </c>
      <c r="O22" t="str">
        <f t="shared" si="2"/>
        <v>[DeviceSettingDescription](xref:ExifLibrary.ExifTag.DeviceSettingDescription)</v>
      </c>
      <c r="P22" t="str">
        <f>IF($N22,VLOOKUP($A22,'Custom Types'!$A$2:$C$997,2,FALSE),L22)</f>
        <v>[ExifUndefined](xref:ExifLibrary.ExifUndefined)</v>
      </c>
      <c r="Q22" t="str">
        <f>IF($N22,VLOOKUP($A22,'Custom Types'!$A$2:$C$997,3,FALSE),M22)</f>
        <v>byte[]</v>
      </c>
      <c r="R22" t="str">
        <f t="shared" si="3"/>
        <v>[DeviceSettingDescription](xref:ExifLibrary.ExifTag.DeviceSettingDescription) | 41995 | 0xA40B | [ExifUndefined](xref:ExifLibrary.ExifUndefined) | byte[]</v>
      </c>
    </row>
    <row r="23" spans="1:18" x14ac:dyDescent="0.25">
      <c r="A23" t="s">
        <v>84</v>
      </c>
      <c r="B23">
        <v>41988</v>
      </c>
      <c r="C23" t="str">
        <f t="shared" si="4"/>
        <v>0xA404</v>
      </c>
      <c r="D23" t="s">
        <v>13</v>
      </c>
      <c r="E23">
        <v>1</v>
      </c>
      <c r="H23" t="str">
        <f>IF($E23=1,"["&amp;VLOOKUP($D23,'Data Types'!$A$2:$G$14,2,FALSE)&amp;"]"&amp;VLOOKUP($D23,'Data Types'!$A$2:$G$14,5,FALSE),"["&amp;VLOOKUP($D23,'Data Types'!$A$2:$G$14,3,FALSE)&amp;"]"&amp;VLOOKUP($D23,'Data Types'!$A$2:$G$14,6,FALSE))</f>
        <v>[ExifURational](xref:ExifLibrary.ExifURational)</v>
      </c>
      <c r="I23" t="str">
        <f>IF(D23="ASCII","string",IF(VLOOKUP($D23,'Data Types'!$A$2:$G$14,7,FALSE)="",VLOOKUP($D23,'Data Types'!$A$2:$G$14,4,FALSE)&amp;IF($E23=1,"","["&amp;$E23&amp;"]"),"["&amp;VLOOKUP($D23,'Data Types'!$A$2:$G$14,4,FALSE)&amp;IF($E23=1,"","["&amp;$E23&amp;"]")&amp;"]"&amp;VLOOKUP($D23,'Data Types'!$A$2:$G$14,7,FALSE)))</f>
        <v>[MathEx.UFraction32](xref:ExifLibrary.MathEx.UFraction32)</v>
      </c>
      <c r="J23" t="str">
        <f>IF($F23="","",IF($G23=1,"["&amp;VLOOKUP($F23,'Data Types'!$A$2:$G$14,2,FALSE)&amp;"]"&amp;VLOOKUP($F23,'Data Types'!$A$2:$G$14,5,FALSE),"["&amp;VLOOKUP($F23,'Data Types'!$A$2:$G$14,3,FALSE)&amp;"]"&amp;VLOOKUP($F23,'Data Types'!$A$2:$G$14,6,FALSE)))</f>
        <v/>
      </c>
      <c r="K23" t="str">
        <f>IF(F23="ASCII","string",IF($F23="","",IF(VLOOKUP($F23,'Data Types'!$A$2:$G$14,7,FALSE)="",VLOOKUP($F23,'Data Types'!$A$2:$G$14,4,FALSE)&amp;IF($G23=1,"","["&amp;$G23&amp;"]"),"["&amp;VLOOKUP($F23,'Data Types'!$A$2:$G$14,4,FALSE)&amp;IF($G23=1,"","["&amp;$G23&amp;"]")&amp;"]"&amp;VLOOKUP($F23,'Data Types'!$A$2:$G$14,7,FALSE))))</f>
        <v/>
      </c>
      <c r="L23" t="str">
        <f t="shared" si="0"/>
        <v>[ExifURational](xref:ExifLibrary.ExifURational)</v>
      </c>
      <c r="M23" t="str">
        <f t="shared" si="1"/>
        <v>[MathEx.UFraction32](xref:ExifLibrary.MathEx.UFraction32)</v>
      </c>
      <c r="N23" t="b">
        <f>NOT( ISERROR(VLOOKUP($A23,'Custom Types'!$A$2:$A$997,1,FALSE)))</f>
        <v>0</v>
      </c>
      <c r="O23" t="str">
        <f t="shared" si="2"/>
        <v>[DigitalZoomRatio](xref:ExifLibrary.ExifTag.DigitalZoomRatio)</v>
      </c>
      <c r="P23" t="str">
        <f>IF($N23,VLOOKUP($A23,'Custom Types'!$A$2:$C$997,2,FALSE),L23)</f>
        <v>[ExifURational](xref:ExifLibrary.ExifURational)</v>
      </c>
      <c r="Q23" t="str">
        <f>IF($N23,VLOOKUP($A23,'Custom Types'!$A$2:$C$997,3,FALSE),M23)</f>
        <v>[MathEx.UFraction32](xref:ExifLibrary.MathEx.UFraction32)</v>
      </c>
      <c r="R23" t="str">
        <f t="shared" si="3"/>
        <v>[DigitalZoomRatio](xref:ExifLibrary.ExifTag.DigitalZoomRatio) | 41988 | 0xA404 | [ExifURational](xref:ExifLibrary.ExifURational) | [MathEx.UFraction32](xref:ExifLibrary.MathEx.UFraction32)</v>
      </c>
    </row>
    <row r="24" spans="1:18" x14ac:dyDescent="0.25">
      <c r="A24" t="s">
        <v>131</v>
      </c>
      <c r="B24">
        <v>269</v>
      </c>
      <c r="C24" t="str">
        <f t="shared" si="4"/>
        <v>0x010D</v>
      </c>
      <c r="D24" t="s">
        <v>27</v>
      </c>
      <c r="H24" t="str">
        <f>IF($E24=1,"["&amp;VLOOKUP($D24,'Data Types'!$A$2:$G$14,2,FALSE)&amp;"]"&amp;VLOOKUP($D24,'Data Types'!$A$2:$G$14,5,FALSE),"["&amp;VLOOKUP($D24,'Data Types'!$A$2:$G$14,3,FALSE)&amp;"]"&amp;VLOOKUP($D24,'Data Types'!$A$2:$G$14,6,FALSE))</f>
        <v>[ExifAscii](xref:ExifLibrary.ExifAscii)</v>
      </c>
      <c r="I24" t="str">
        <f>IF(D24="ASCII","string",IF(VLOOKUP($D24,'Data Types'!$A$2:$G$14,7,FALSE)="",VLOOKUP($D24,'Data Types'!$A$2:$G$14,4,FALSE)&amp;IF($E24=1,"","["&amp;$E24&amp;"]"),"["&amp;VLOOKUP($D24,'Data Types'!$A$2:$G$14,4,FALSE)&amp;IF($E24=1,"","["&amp;$E24&amp;"]")&amp;"]"&amp;VLOOKUP($D24,'Data Types'!$A$2:$G$14,7,FALSE)))</f>
        <v>string</v>
      </c>
      <c r="J24" t="str">
        <f>IF($F24="","",IF($G24=1,"["&amp;VLOOKUP($F24,'Data Types'!$A$2:$G$14,2,FALSE)&amp;"]"&amp;VLOOKUP($F24,'Data Types'!$A$2:$G$14,5,FALSE),"["&amp;VLOOKUP($F24,'Data Types'!$A$2:$G$14,3,FALSE)&amp;"]"&amp;VLOOKUP($F24,'Data Types'!$A$2:$G$14,6,FALSE)))</f>
        <v/>
      </c>
      <c r="K24" t="str">
        <f>IF(F24="ASCII","string",IF($F24="","",IF(VLOOKUP($F24,'Data Types'!$A$2:$G$14,7,FALSE)="",VLOOKUP($F24,'Data Types'!$A$2:$G$14,4,FALSE)&amp;IF($G24=1,"","["&amp;$G24&amp;"]"),"["&amp;VLOOKUP($F24,'Data Types'!$A$2:$G$14,4,FALSE)&amp;IF($G24=1,"","["&amp;$G24&amp;"]")&amp;"]"&amp;VLOOKUP($F24,'Data Types'!$A$2:$G$14,7,FALSE))))</f>
        <v/>
      </c>
      <c r="L24" t="str">
        <f t="shared" si="0"/>
        <v>[ExifAscii](xref:ExifLibrary.ExifAscii)</v>
      </c>
      <c r="M24" t="str">
        <f t="shared" si="1"/>
        <v>string</v>
      </c>
      <c r="N24" t="b">
        <f>NOT( ISERROR(VLOOKUP($A24,'Custom Types'!$A$2:$A$997,1,FALSE)))</f>
        <v>0</v>
      </c>
      <c r="O24" t="str">
        <f t="shared" si="2"/>
        <v>[DocumentName](xref:ExifLibrary.ExifTag.DocumentName)</v>
      </c>
      <c r="P24" t="str">
        <f>IF($N24,VLOOKUP($A24,'Custom Types'!$A$2:$C$997,2,FALSE),L24)</f>
        <v>[ExifAscii](xref:ExifLibrary.ExifAscii)</v>
      </c>
      <c r="Q24" t="str">
        <f>IF($N24,VLOOKUP($A24,'Custom Types'!$A$2:$C$997,3,FALSE),M24)</f>
        <v>string</v>
      </c>
      <c r="R24" t="str">
        <f t="shared" si="3"/>
        <v>[DocumentName](xref:ExifLibrary.ExifTag.DocumentName) | 269 | 0x010D | [ExifAscii](xref:ExifLibrary.ExifAscii) | string</v>
      </c>
    </row>
    <row r="25" spans="1:18" x14ac:dyDescent="0.25">
      <c r="A25" t="s">
        <v>157</v>
      </c>
      <c r="B25">
        <v>336</v>
      </c>
      <c r="C25" t="str">
        <f t="shared" si="4"/>
        <v>0x0150</v>
      </c>
      <c r="D25" t="s">
        <v>94</v>
      </c>
      <c r="E25" t="s">
        <v>325</v>
      </c>
      <c r="F25" t="s">
        <v>1</v>
      </c>
      <c r="G25" t="s">
        <v>325</v>
      </c>
      <c r="H25" t="str">
        <f>IF($E25=1,"["&amp;VLOOKUP($D25,'Data Types'!$A$2:$G$14,2,FALSE)&amp;"]"&amp;VLOOKUP($D25,'Data Types'!$A$2:$G$14,5,FALSE),"["&amp;VLOOKUP($D25,'Data Types'!$A$2:$G$14,3,FALSE)&amp;"]"&amp;VLOOKUP($D25,'Data Types'!$A$2:$G$14,6,FALSE))</f>
        <v>[ExifByteArray](xref:ExifLibrary.ExifByteArray)</v>
      </c>
      <c r="I25" t="str">
        <f>IF(D25="ASCII","string",IF(VLOOKUP($D25,'Data Types'!$A$2:$G$14,7,FALSE)="",VLOOKUP($D25,'Data Types'!$A$2:$G$14,4,FALSE)&amp;IF($E25=1,"","["&amp;$E25&amp;"]"),"["&amp;VLOOKUP($D25,'Data Types'!$A$2:$G$14,4,FALSE)&amp;IF($E25=1,"","["&amp;$E25&amp;"]")&amp;"]"&amp;VLOOKUP($D25,'Data Types'!$A$2:$G$14,7,FALSE)))</f>
        <v>byte[2 or 2\*NumberOfInks]</v>
      </c>
      <c r="J25" t="str">
        <f>IF($F25="","",IF($G25=1,"["&amp;VLOOKUP($F25,'Data Types'!$A$2:$G$14,2,FALSE)&amp;"]"&amp;VLOOKUP($F25,'Data Types'!$A$2:$G$14,5,FALSE),"["&amp;VLOOKUP($F25,'Data Types'!$A$2:$G$14,3,FALSE)&amp;"]"&amp;VLOOKUP($F25,'Data Types'!$A$2:$G$14,6,FALSE)))</f>
        <v>[ExifUShortArray](xref:ExifLibrary.ExifUShortArray)</v>
      </c>
      <c r="K25" t="str">
        <f>IF(F25="ASCII","string",IF($F25="","",IF(VLOOKUP($F25,'Data Types'!$A$2:$G$14,7,FALSE)="",VLOOKUP($F25,'Data Types'!$A$2:$G$14,4,FALSE)&amp;IF($G25=1,"","["&amp;$G25&amp;"]"),"["&amp;VLOOKUP($F25,'Data Types'!$A$2:$G$14,4,FALSE)&amp;IF($G25=1,"","["&amp;$G25&amp;"]")&amp;"]"&amp;VLOOKUP($F25,'Data Types'!$A$2:$G$14,7,FALSE))))</f>
        <v>ushort[2 or 2\*NumberOfInks]</v>
      </c>
      <c r="L25" t="str">
        <f t="shared" si="0"/>
        <v>[ExifByteArray](xref:ExifLibrary.ExifByteArray) or [ExifUShortArray](xref:ExifLibrary.ExifUShortArray)</v>
      </c>
      <c r="M25" t="str">
        <f t="shared" si="1"/>
        <v>byte[2 or 2\*NumberOfInks] or ushort[2 or 2\*NumberOfInks]</v>
      </c>
      <c r="N25" t="b">
        <f>NOT( ISERROR(VLOOKUP($A25,'Custom Types'!$A$2:$A$997,1,FALSE)))</f>
        <v>0</v>
      </c>
      <c r="O25" t="str">
        <f t="shared" si="2"/>
        <v>[DotRange](xref:ExifLibrary.ExifTag.DotRange)</v>
      </c>
      <c r="P25" t="str">
        <f>IF($N25,VLOOKUP($A25,'Custom Types'!$A$2:$C$997,2,FALSE),L25)</f>
        <v>[ExifByteArray](xref:ExifLibrary.ExifByteArray) or [ExifUShortArray](xref:ExifLibrary.ExifUShortArray)</v>
      </c>
      <c r="Q25" t="str">
        <f>IF($N25,VLOOKUP($A25,'Custom Types'!$A$2:$C$997,3,FALSE),M25)</f>
        <v>byte[2 or 2\*NumberOfInks] or ushort[2 or 2\*NumberOfInks]</v>
      </c>
      <c r="R25" t="str">
        <f t="shared" si="3"/>
        <v>[DotRange](xref:ExifLibrary.ExifTag.DotRange) | 336 | 0x0150 | [ExifByteArray](xref:ExifLibrary.ExifByteArray) or [ExifUShortArray](xref:ExifLibrary.ExifUShortArray) | byte[2 or 2\*NumberOfInks] or ushort[2 or 2\*NumberOfInks]</v>
      </c>
    </row>
    <row r="26" spans="1:18" x14ac:dyDescent="0.25">
      <c r="A26" t="s">
        <v>351</v>
      </c>
      <c r="B26">
        <v>34665</v>
      </c>
      <c r="C26" t="str">
        <f t="shared" si="4"/>
        <v>0x8769</v>
      </c>
      <c r="D26" t="s">
        <v>1</v>
      </c>
      <c r="E26">
        <v>1</v>
      </c>
      <c r="H26" t="str">
        <f>IF($E26=1,"["&amp;VLOOKUP($D26,'Data Types'!$A$2:$G$14,2,FALSE)&amp;"]"&amp;VLOOKUP($D26,'Data Types'!$A$2:$G$14,5,FALSE),"["&amp;VLOOKUP($D26,'Data Types'!$A$2:$G$14,3,FALSE)&amp;"]"&amp;VLOOKUP($D26,'Data Types'!$A$2:$G$14,6,FALSE))</f>
        <v>[ExifUShort](xref:ExifLibrary.ExifUShort)</v>
      </c>
      <c r="I26" t="str">
        <f>IF(D26="ASCII","string",IF(VLOOKUP($D26,'Data Types'!$A$2:$G$14,7,FALSE)="",VLOOKUP($D26,'Data Types'!$A$2:$G$14,4,FALSE)&amp;IF($E26=1,"","["&amp;$E26&amp;"]"),"["&amp;VLOOKUP($D26,'Data Types'!$A$2:$G$14,4,FALSE)&amp;IF($E26=1,"","["&amp;$E26&amp;"]")&amp;"]"&amp;VLOOKUP($D26,'Data Types'!$A$2:$G$14,7,FALSE)))</f>
        <v>ushort</v>
      </c>
      <c r="J26" t="str">
        <f>IF($F26="","",IF($G26=1,"["&amp;VLOOKUP($F26,'Data Types'!$A$2:$G$14,2,FALSE)&amp;"]"&amp;VLOOKUP($F26,'Data Types'!$A$2:$G$14,5,FALSE),"["&amp;VLOOKUP($F26,'Data Types'!$A$2:$G$14,3,FALSE)&amp;"]"&amp;VLOOKUP($F26,'Data Types'!$A$2:$G$14,6,FALSE)))</f>
        <v/>
      </c>
      <c r="K26" t="str">
        <f>IF(F26="ASCII","string",IF($F26="","",IF(VLOOKUP($F26,'Data Types'!$A$2:$G$14,7,FALSE)="",VLOOKUP($F26,'Data Types'!$A$2:$G$14,4,FALSE)&amp;IF($G26=1,"","["&amp;$G26&amp;"]"),"["&amp;VLOOKUP($F26,'Data Types'!$A$2:$G$14,4,FALSE)&amp;IF($G26=1,"","["&amp;$G26&amp;"]")&amp;"]"&amp;VLOOKUP($F26,'Data Types'!$A$2:$G$14,7,FALSE))))</f>
        <v/>
      </c>
      <c r="L26" t="str">
        <f t="shared" si="0"/>
        <v>[ExifUShort](xref:ExifLibrary.ExifUShort)</v>
      </c>
      <c r="M26" t="str">
        <f t="shared" si="1"/>
        <v>ushort</v>
      </c>
      <c r="N26" t="b">
        <f>NOT( ISERROR(VLOOKUP($A26,'Custom Types'!$A$2:$A$997,1,FALSE)))</f>
        <v>0</v>
      </c>
      <c r="O26" t="str">
        <f t="shared" si="2"/>
        <v>[EXIFIFDPointer](xref:ExifLibrary.ExifTag.EXIFIFDPointer)</v>
      </c>
      <c r="P26" t="str">
        <f>IF($N26,VLOOKUP($A26,'Custom Types'!$A$2:$C$997,2,FALSE),L26)</f>
        <v>[ExifUShort](xref:ExifLibrary.ExifUShort)</v>
      </c>
      <c r="Q26" t="str">
        <f>IF($N26,VLOOKUP($A26,'Custom Types'!$A$2:$C$997,3,FALSE),M26)</f>
        <v>ushort</v>
      </c>
      <c r="R26" t="str">
        <f t="shared" si="3"/>
        <v>[EXIFIFDPointer](xref:ExifLibrary.ExifTag.EXIFIFDPointer) | 34665 | 0x8769 | [ExifUShort](xref:ExifLibrary.ExifUShort) | ushort</v>
      </c>
    </row>
    <row r="27" spans="1:18" x14ac:dyDescent="0.25">
      <c r="A27" t="s">
        <v>365</v>
      </c>
      <c r="B27">
        <v>59932</v>
      </c>
      <c r="C27" t="str">
        <f t="shared" si="4"/>
        <v>0xEA1C</v>
      </c>
      <c r="D27" t="s">
        <v>36</v>
      </c>
      <c r="H27" t="str">
        <f>IF($E27=1,"["&amp;VLOOKUP($D27,'Data Types'!$A$2:$G$14,2,FALSE)&amp;"]"&amp;VLOOKUP($D27,'Data Types'!$A$2:$G$14,5,FALSE),"["&amp;VLOOKUP($D27,'Data Types'!$A$2:$G$14,3,FALSE)&amp;"]"&amp;VLOOKUP($D27,'Data Types'!$A$2:$G$14,6,FALSE))</f>
        <v>[ExifUndefined](xref:ExifLibrary.ExifUndefined)</v>
      </c>
      <c r="I27" t="str">
        <f>IF(D27="ASCII","string",IF(VLOOKUP($D27,'Data Types'!$A$2:$G$14,7,FALSE)="",VLOOKUP($D27,'Data Types'!$A$2:$G$14,4,FALSE)&amp;IF($E27=1,"","["&amp;$E27&amp;"]"),"["&amp;VLOOKUP($D27,'Data Types'!$A$2:$G$14,4,FALSE)&amp;IF($E27=1,"","["&amp;$E27&amp;"]")&amp;"]"&amp;VLOOKUP($D27,'Data Types'!$A$2:$G$14,7,FALSE)))</f>
        <v>byte[]</v>
      </c>
      <c r="J27" t="str">
        <f>IF($F27="","",IF($G27=1,"["&amp;VLOOKUP($F27,'Data Types'!$A$2:$G$14,2,FALSE)&amp;"]"&amp;VLOOKUP($F27,'Data Types'!$A$2:$G$14,5,FALSE),"["&amp;VLOOKUP($F27,'Data Types'!$A$2:$G$14,3,FALSE)&amp;"]"&amp;VLOOKUP($F27,'Data Types'!$A$2:$G$14,6,FALSE)))</f>
        <v/>
      </c>
      <c r="K27" t="str">
        <f>IF(F27="ASCII","string",IF($F27="","",IF(VLOOKUP($F27,'Data Types'!$A$2:$G$14,7,FALSE)="",VLOOKUP($F27,'Data Types'!$A$2:$G$14,4,FALSE)&amp;IF($G27=1,"","["&amp;$G27&amp;"]"),"["&amp;VLOOKUP($F27,'Data Types'!$A$2:$G$14,4,FALSE)&amp;IF($G27=1,"","["&amp;$G27&amp;"]")&amp;"]"&amp;VLOOKUP($F27,'Data Types'!$A$2:$G$14,7,FALSE))))</f>
        <v/>
      </c>
      <c r="L27" t="str">
        <f t="shared" si="0"/>
        <v>[ExifUndefined](xref:ExifLibrary.ExifUndefined)</v>
      </c>
      <c r="M27" t="str">
        <f t="shared" si="1"/>
        <v>byte[]</v>
      </c>
      <c r="N27" t="b">
        <f>NOT( ISERROR(VLOOKUP($A27,'Custom Types'!$A$2:$A$997,1,FALSE)))</f>
        <v>0</v>
      </c>
      <c r="O27" t="str">
        <f t="shared" si="2"/>
        <v>[ExifIFDPadding](xref:ExifLibrary.ExifTag.ExifIFDPadding)</v>
      </c>
      <c r="P27" t="str">
        <f>IF($N27,VLOOKUP($A27,'Custom Types'!$A$2:$C$997,2,FALSE),L27)</f>
        <v>[ExifUndefined](xref:ExifLibrary.ExifUndefined)</v>
      </c>
      <c r="Q27" t="str">
        <f>IF($N27,VLOOKUP($A27,'Custom Types'!$A$2:$C$997,3,FALSE),M27)</f>
        <v>byte[]</v>
      </c>
      <c r="R27" t="str">
        <f t="shared" si="3"/>
        <v>[ExifIFDPadding](xref:ExifLibrary.ExifTag.ExifIFDPadding) | 59932 | 0xEA1C | [ExifUndefined](xref:ExifLibrary.ExifUndefined) | byte[]</v>
      </c>
    </row>
    <row r="28" spans="1:18" x14ac:dyDescent="0.25">
      <c r="A28" t="s">
        <v>35</v>
      </c>
      <c r="B28">
        <v>36864</v>
      </c>
      <c r="C28" t="str">
        <f t="shared" si="4"/>
        <v>0x9000</v>
      </c>
      <c r="D28" t="s">
        <v>36</v>
      </c>
      <c r="E28">
        <v>4</v>
      </c>
      <c r="H28" t="str">
        <f>IF($E28=1,"["&amp;VLOOKUP($D28,'Data Types'!$A$2:$G$14,2,FALSE)&amp;"]"&amp;VLOOKUP($D28,'Data Types'!$A$2:$G$14,5,FALSE),"["&amp;VLOOKUP($D28,'Data Types'!$A$2:$G$14,3,FALSE)&amp;"]"&amp;VLOOKUP($D28,'Data Types'!$A$2:$G$14,6,FALSE))</f>
        <v>[ExifUndefined](xref:ExifLibrary.ExifUndefined)</v>
      </c>
      <c r="I28" t="str">
        <f>IF(D28="ASCII","string",IF(VLOOKUP($D28,'Data Types'!$A$2:$G$14,7,FALSE)="",VLOOKUP($D28,'Data Types'!$A$2:$G$14,4,FALSE)&amp;IF($E28=1,"","["&amp;$E28&amp;"]"),"["&amp;VLOOKUP($D28,'Data Types'!$A$2:$G$14,4,FALSE)&amp;IF($E28=1,"","["&amp;$E28&amp;"]")&amp;"]"&amp;VLOOKUP($D28,'Data Types'!$A$2:$G$14,7,FALSE)))</f>
        <v>byte[4]</v>
      </c>
      <c r="J28" t="str">
        <f>IF($F28="","",IF($G28=1,"["&amp;VLOOKUP($F28,'Data Types'!$A$2:$G$14,2,FALSE)&amp;"]"&amp;VLOOKUP($F28,'Data Types'!$A$2:$G$14,5,FALSE),"["&amp;VLOOKUP($F28,'Data Types'!$A$2:$G$14,3,FALSE)&amp;"]"&amp;VLOOKUP($F28,'Data Types'!$A$2:$G$14,6,FALSE)))</f>
        <v/>
      </c>
      <c r="K28" t="str">
        <f>IF(F28="ASCII","string",IF($F28="","",IF(VLOOKUP($F28,'Data Types'!$A$2:$G$14,7,FALSE)="",VLOOKUP($F28,'Data Types'!$A$2:$G$14,4,FALSE)&amp;IF($G28=1,"","["&amp;$G28&amp;"]"),"["&amp;VLOOKUP($F28,'Data Types'!$A$2:$G$14,4,FALSE)&amp;IF($G28=1,"","["&amp;$G28&amp;"]")&amp;"]"&amp;VLOOKUP($F28,'Data Types'!$A$2:$G$14,7,FALSE))))</f>
        <v/>
      </c>
      <c r="L28" t="str">
        <f t="shared" si="0"/>
        <v>[ExifUndefined](xref:ExifLibrary.ExifUndefined)</v>
      </c>
      <c r="M28" t="str">
        <f t="shared" si="1"/>
        <v>byte[4]</v>
      </c>
      <c r="N28" t="b">
        <f>NOT( ISERROR(VLOOKUP($A28,'Custom Types'!$A$2:$A$997,1,FALSE)))</f>
        <v>1</v>
      </c>
      <c r="O28" t="str">
        <f t="shared" si="2"/>
        <v>[ExifVersion](xref:ExifLibrary.ExifTag.ExifVersion)</v>
      </c>
      <c r="P28" t="str">
        <f>IF($N28,VLOOKUP($A28,'Custom Types'!$A$2:$C$997,2,FALSE),L28)</f>
        <v>[ExifVersion](xref:ExifLibrary.ExifVersion)</v>
      </c>
      <c r="Q28" t="str">
        <f>IF($N28,VLOOKUP($A28,'Custom Types'!$A$2:$C$997,3,FALSE),M28)</f>
        <v>string</v>
      </c>
      <c r="R28" t="str">
        <f t="shared" si="3"/>
        <v>[ExifVersion](xref:ExifLibrary.ExifTag.ExifVersion) | 36864 | 0x9000 | [ExifVersion](xref:ExifLibrary.ExifVersion) | string</v>
      </c>
    </row>
    <row r="29" spans="1:18" x14ac:dyDescent="0.25">
      <c r="A29" t="s">
        <v>62</v>
      </c>
      <c r="B29">
        <v>37380</v>
      </c>
      <c r="C29" t="str">
        <f t="shared" si="4"/>
        <v>0x9204</v>
      </c>
      <c r="D29" t="s">
        <v>59</v>
      </c>
      <c r="E29">
        <v>1</v>
      </c>
      <c r="H29" t="str">
        <f>IF($E29=1,"["&amp;VLOOKUP($D29,'Data Types'!$A$2:$G$14,2,FALSE)&amp;"]"&amp;VLOOKUP($D29,'Data Types'!$A$2:$G$14,5,FALSE),"["&amp;VLOOKUP($D29,'Data Types'!$A$2:$G$14,3,FALSE)&amp;"]"&amp;VLOOKUP($D29,'Data Types'!$A$2:$G$14,6,FALSE))</f>
        <v>[ExifSRational](xref:ExifLibrary.ExifSRational)</v>
      </c>
      <c r="I29" t="str">
        <f>IF(D29="ASCII","string",IF(VLOOKUP($D29,'Data Types'!$A$2:$G$14,7,FALSE)="",VLOOKUP($D29,'Data Types'!$A$2:$G$14,4,FALSE)&amp;IF($E29=1,"","["&amp;$E29&amp;"]"),"["&amp;VLOOKUP($D29,'Data Types'!$A$2:$G$14,4,FALSE)&amp;IF($E29=1,"","["&amp;$E29&amp;"]")&amp;"]"&amp;VLOOKUP($D29,'Data Types'!$A$2:$G$14,7,FALSE)))</f>
        <v>[MathEx.Fraction32](xref:ExifLibrary.MathEx.Fraction32)</v>
      </c>
      <c r="J29" t="str">
        <f>IF($F29="","",IF($G29=1,"["&amp;VLOOKUP($F29,'Data Types'!$A$2:$G$14,2,FALSE)&amp;"]"&amp;VLOOKUP($F29,'Data Types'!$A$2:$G$14,5,FALSE),"["&amp;VLOOKUP($F29,'Data Types'!$A$2:$G$14,3,FALSE)&amp;"]"&amp;VLOOKUP($F29,'Data Types'!$A$2:$G$14,6,FALSE)))</f>
        <v/>
      </c>
      <c r="K29" t="str">
        <f>IF(F29="ASCII","string",IF($F29="","",IF(VLOOKUP($F29,'Data Types'!$A$2:$G$14,7,FALSE)="",VLOOKUP($F29,'Data Types'!$A$2:$G$14,4,FALSE)&amp;IF($G29=1,"","["&amp;$G29&amp;"]"),"["&amp;VLOOKUP($F29,'Data Types'!$A$2:$G$14,4,FALSE)&amp;IF($G29=1,"","["&amp;$G29&amp;"]")&amp;"]"&amp;VLOOKUP($F29,'Data Types'!$A$2:$G$14,7,FALSE))))</f>
        <v/>
      </c>
      <c r="L29" t="str">
        <f t="shared" si="0"/>
        <v>[ExifSRational](xref:ExifLibrary.ExifSRational)</v>
      </c>
      <c r="M29" t="str">
        <f t="shared" si="1"/>
        <v>[MathEx.Fraction32](xref:ExifLibrary.MathEx.Fraction32)</v>
      </c>
      <c r="N29" t="b">
        <f>NOT( ISERROR(VLOOKUP($A29,'Custom Types'!$A$2:$A$997,1,FALSE)))</f>
        <v>0</v>
      </c>
      <c r="O29" t="str">
        <f t="shared" si="2"/>
        <v>[ExposureBiasValue](xref:ExifLibrary.ExifTag.ExposureBiasValue)</v>
      </c>
      <c r="P29" t="str">
        <f>IF($N29,VLOOKUP($A29,'Custom Types'!$A$2:$C$997,2,FALSE),L29)</f>
        <v>[ExifSRational](xref:ExifLibrary.ExifSRational)</v>
      </c>
      <c r="Q29" t="str">
        <f>IF($N29,VLOOKUP($A29,'Custom Types'!$A$2:$C$997,3,FALSE),M29)</f>
        <v>[MathEx.Fraction32](xref:ExifLibrary.MathEx.Fraction32)</v>
      </c>
      <c r="R29" t="str">
        <f t="shared" si="3"/>
        <v>[ExposureBiasValue](xref:ExifLibrary.ExifTag.ExposureBiasValue) | 37380 | 0x9204 | [ExifSRational](xref:ExifLibrary.ExifSRational) | [MathEx.Fraction32](xref:ExifLibrary.MathEx.Fraction32)</v>
      </c>
    </row>
    <row r="30" spans="1:18" x14ac:dyDescent="0.25">
      <c r="A30" t="s">
        <v>76</v>
      </c>
      <c r="B30">
        <v>41493</v>
      </c>
      <c r="C30" t="str">
        <f t="shared" si="4"/>
        <v>0xA215</v>
      </c>
      <c r="D30" t="s">
        <v>13</v>
      </c>
      <c r="E30">
        <v>1</v>
      </c>
      <c r="H30" t="str">
        <f>IF($E30=1,"["&amp;VLOOKUP($D30,'Data Types'!$A$2:$G$14,2,FALSE)&amp;"]"&amp;VLOOKUP($D30,'Data Types'!$A$2:$G$14,5,FALSE),"["&amp;VLOOKUP($D30,'Data Types'!$A$2:$G$14,3,FALSE)&amp;"]"&amp;VLOOKUP($D30,'Data Types'!$A$2:$G$14,6,FALSE))</f>
        <v>[ExifURational](xref:ExifLibrary.ExifURational)</v>
      </c>
      <c r="I30" t="str">
        <f>IF(D30="ASCII","string",IF(VLOOKUP($D30,'Data Types'!$A$2:$G$14,7,FALSE)="",VLOOKUP($D30,'Data Types'!$A$2:$G$14,4,FALSE)&amp;IF($E30=1,"","["&amp;$E30&amp;"]"),"["&amp;VLOOKUP($D30,'Data Types'!$A$2:$G$14,4,FALSE)&amp;IF($E30=1,"","["&amp;$E30&amp;"]")&amp;"]"&amp;VLOOKUP($D30,'Data Types'!$A$2:$G$14,7,FALSE)))</f>
        <v>[MathEx.UFraction32](xref:ExifLibrary.MathEx.UFraction32)</v>
      </c>
      <c r="J30" t="str">
        <f>IF($F30="","",IF($G30=1,"["&amp;VLOOKUP($F30,'Data Types'!$A$2:$G$14,2,FALSE)&amp;"]"&amp;VLOOKUP($F30,'Data Types'!$A$2:$G$14,5,FALSE),"["&amp;VLOOKUP($F30,'Data Types'!$A$2:$G$14,3,FALSE)&amp;"]"&amp;VLOOKUP($F30,'Data Types'!$A$2:$G$14,6,FALSE)))</f>
        <v/>
      </c>
      <c r="K30" t="str">
        <f>IF(F30="ASCII","string",IF($F30="","",IF(VLOOKUP($F30,'Data Types'!$A$2:$G$14,7,FALSE)="",VLOOKUP($F30,'Data Types'!$A$2:$G$14,4,FALSE)&amp;IF($G30=1,"","["&amp;$G30&amp;"]"),"["&amp;VLOOKUP($F30,'Data Types'!$A$2:$G$14,4,FALSE)&amp;IF($G30=1,"","["&amp;$G30&amp;"]")&amp;"]"&amp;VLOOKUP($F30,'Data Types'!$A$2:$G$14,7,FALSE))))</f>
        <v/>
      </c>
      <c r="L30" t="str">
        <f t="shared" si="0"/>
        <v>[ExifURational](xref:ExifLibrary.ExifURational)</v>
      </c>
      <c r="M30" t="str">
        <f t="shared" si="1"/>
        <v>[MathEx.UFraction32](xref:ExifLibrary.MathEx.UFraction32)</v>
      </c>
      <c r="N30" t="b">
        <f>NOT( ISERROR(VLOOKUP($A30,'Custom Types'!$A$2:$A$997,1,FALSE)))</f>
        <v>0</v>
      </c>
      <c r="O30" t="str">
        <f t="shared" si="2"/>
        <v>[ExposureIndex](xref:ExifLibrary.ExifTag.ExposureIndex)</v>
      </c>
      <c r="P30" t="str">
        <f>IF($N30,VLOOKUP($A30,'Custom Types'!$A$2:$C$997,2,FALSE),L30)</f>
        <v>[ExifURational](xref:ExifLibrary.ExifURational)</v>
      </c>
      <c r="Q30" t="str">
        <f>IF($N30,VLOOKUP($A30,'Custom Types'!$A$2:$C$997,3,FALSE),M30)</f>
        <v>[MathEx.UFraction32](xref:ExifLibrary.MathEx.UFraction32)</v>
      </c>
      <c r="R30" t="str">
        <f t="shared" si="3"/>
        <v>[ExposureIndex](xref:ExifLibrary.ExifTag.ExposureIndex) | 41493 | 0xA215 | [ExifURational](xref:ExifLibrary.ExifURational) | [MathEx.UFraction32](xref:ExifLibrary.MathEx.UFraction32)</v>
      </c>
    </row>
    <row r="31" spans="1:18" x14ac:dyDescent="0.25">
      <c r="A31" t="s">
        <v>82</v>
      </c>
      <c r="B31">
        <v>41986</v>
      </c>
      <c r="C31" t="str">
        <f t="shared" si="4"/>
        <v>0xA402</v>
      </c>
      <c r="D31" t="s">
        <v>1</v>
      </c>
      <c r="E31">
        <v>1</v>
      </c>
      <c r="H31" t="str">
        <f>IF($E31=1,"["&amp;VLOOKUP($D31,'Data Types'!$A$2:$G$14,2,FALSE)&amp;"]"&amp;VLOOKUP($D31,'Data Types'!$A$2:$G$14,5,FALSE),"["&amp;VLOOKUP($D31,'Data Types'!$A$2:$G$14,3,FALSE)&amp;"]"&amp;VLOOKUP($D31,'Data Types'!$A$2:$G$14,6,FALSE))</f>
        <v>[ExifUShort](xref:ExifLibrary.ExifUShort)</v>
      </c>
      <c r="I31" t="str">
        <f>IF(D31="ASCII","string",IF(VLOOKUP($D31,'Data Types'!$A$2:$G$14,7,FALSE)="",VLOOKUP($D31,'Data Types'!$A$2:$G$14,4,FALSE)&amp;IF($E31=1,"","["&amp;$E31&amp;"]"),"["&amp;VLOOKUP($D31,'Data Types'!$A$2:$G$14,4,FALSE)&amp;IF($E31=1,"","["&amp;$E31&amp;"]")&amp;"]"&amp;VLOOKUP($D31,'Data Types'!$A$2:$G$14,7,FALSE)))</f>
        <v>ushort</v>
      </c>
      <c r="J31" t="str">
        <f>IF($F31="","",IF($G31=1,"["&amp;VLOOKUP($F31,'Data Types'!$A$2:$G$14,2,FALSE)&amp;"]"&amp;VLOOKUP($F31,'Data Types'!$A$2:$G$14,5,FALSE),"["&amp;VLOOKUP($F31,'Data Types'!$A$2:$G$14,3,FALSE)&amp;"]"&amp;VLOOKUP($F31,'Data Types'!$A$2:$G$14,6,FALSE)))</f>
        <v/>
      </c>
      <c r="K31" t="str">
        <f>IF(F31="ASCII","string",IF($F31="","",IF(VLOOKUP($F31,'Data Types'!$A$2:$G$14,7,FALSE)="",VLOOKUP($F31,'Data Types'!$A$2:$G$14,4,FALSE)&amp;IF($G31=1,"","["&amp;$G31&amp;"]"),"["&amp;VLOOKUP($F31,'Data Types'!$A$2:$G$14,4,FALSE)&amp;IF($G31=1,"","["&amp;$G31&amp;"]")&amp;"]"&amp;VLOOKUP($F31,'Data Types'!$A$2:$G$14,7,FALSE))))</f>
        <v/>
      </c>
      <c r="L31" t="str">
        <f t="shared" si="0"/>
        <v>[ExifUShort](xref:ExifLibrary.ExifUShort)</v>
      </c>
      <c r="M31" t="str">
        <f t="shared" si="1"/>
        <v>ushort</v>
      </c>
      <c r="N31" t="b">
        <f>NOT( ISERROR(VLOOKUP($A31,'Custom Types'!$A$2:$A$997,1,FALSE)))</f>
        <v>1</v>
      </c>
      <c r="O31" t="str">
        <f t="shared" si="2"/>
        <v>[ExposureMode](xref:ExifLibrary.ExifTag.ExposureMode)</v>
      </c>
      <c r="P31" t="str">
        <f>IF($N31,VLOOKUP($A31,'Custom Types'!$A$2:$C$997,2,FALSE),L31)</f>
        <v>[ExifEnumProperty\&lt;ExposureMode&gt;](xref:ExifLibrary.ExifEnumProperty`1)</v>
      </c>
      <c r="Q31" t="str">
        <f>IF($N31,VLOOKUP($A31,'Custom Types'!$A$2:$C$997,3,FALSE),M31)</f>
        <v>enum [(ExposureMode)](xref:ExifLibrary.ExposureMode)</v>
      </c>
      <c r="R31" t="str">
        <f t="shared" si="3"/>
        <v>[ExposureMode](xref:ExifLibrary.ExifTag.ExposureMode) | 41986 | 0xA402 | [ExifEnumProperty\&lt;ExposureMode&gt;](xref:ExifLibrary.ExifEnumProperty`1) | enum [(ExposureMode)](xref:ExifLibrary.ExposureMode)</v>
      </c>
    </row>
    <row r="32" spans="1:18" x14ac:dyDescent="0.25">
      <c r="A32" t="s">
        <v>54</v>
      </c>
      <c r="B32">
        <v>34850</v>
      </c>
      <c r="C32" t="str">
        <f t="shared" si="4"/>
        <v>0x8822</v>
      </c>
      <c r="D32" t="s">
        <v>1</v>
      </c>
      <c r="E32">
        <v>1</v>
      </c>
      <c r="H32" t="str">
        <f>IF($E32=1,"["&amp;VLOOKUP($D32,'Data Types'!$A$2:$G$14,2,FALSE)&amp;"]"&amp;VLOOKUP($D32,'Data Types'!$A$2:$G$14,5,FALSE),"["&amp;VLOOKUP($D32,'Data Types'!$A$2:$G$14,3,FALSE)&amp;"]"&amp;VLOOKUP($D32,'Data Types'!$A$2:$G$14,6,FALSE))</f>
        <v>[ExifUShort](xref:ExifLibrary.ExifUShort)</v>
      </c>
      <c r="I32" t="str">
        <f>IF(D32="ASCII","string",IF(VLOOKUP($D32,'Data Types'!$A$2:$G$14,7,FALSE)="",VLOOKUP($D32,'Data Types'!$A$2:$G$14,4,FALSE)&amp;IF($E32=1,"","["&amp;$E32&amp;"]"),"["&amp;VLOOKUP($D32,'Data Types'!$A$2:$G$14,4,FALSE)&amp;IF($E32=1,"","["&amp;$E32&amp;"]")&amp;"]"&amp;VLOOKUP($D32,'Data Types'!$A$2:$G$14,7,FALSE)))</f>
        <v>ushort</v>
      </c>
      <c r="J32" t="str">
        <f>IF($F32="","",IF($G32=1,"["&amp;VLOOKUP($F32,'Data Types'!$A$2:$G$14,2,FALSE)&amp;"]"&amp;VLOOKUP($F32,'Data Types'!$A$2:$G$14,5,FALSE),"["&amp;VLOOKUP($F32,'Data Types'!$A$2:$G$14,3,FALSE)&amp;"]"&amp;VLOOKUP($F32,'Data Types'!$A$2:$G$14,6,FALSE)))</f>
        <v/>
      </c>
      <c r="K32" t="str">
        <f>IF(F32="ASCII","string",IF($F32="","",IF(VLOOKUP($F32,'Data Types'!$A$2:$G$14,7,FALSE)="",VLOOKUP($F32,'Data Types'!$A$2:$G$14,4,FALSE)&amp;IF($G32=1,"","["&amp;$G32&amp;"]"),"["&amp;VLOOKUP($F32,'Data Types'!$A$2:$G$14,4,FALSE)&amp;IF($G32=1,"","["&amp;$G32&amp;"]")&amp;"]"&amp;VLOOKUP($F32,'Data Types'!$A$2:$G$14,7,FALSE))))</f>
        <v/>
      </c>
      <c r="L32" t="str">
        <f t="shared" si="0"/>
        <v>[ExifUShort](xref:ExifLibrary.ExifUShort)</v>
      </c>
      <c r="M32" t="str">
        <f t="shared" si="1"/>
        <v>ushort</v>
      </c>
      <c r="N32" t="b">
        <f>NOT( ISERROR(VLOOKUP($A32,'Custom Types'!$A$2:$A$997,1,FALSE)))</f>
        <v>1</v>
      </c>
      <c r="O32" t="str">
        <f t="shared" si="2"/>
        <v>[ExposureProgram](xref:ExifLibrary.ExifTag.ExposureProgram)</v>
      </c>
      <c r="P32" t="str">
        <f>IF($N32,VLOOKUP($A32,'Custom Types'!$A$2:$C$997,2,FALSE),L32)</f>
        <v>[ExifEnumProperty\&lt;ExposureProgram&gt;](xref:ExifLibrary.ExifEnumProperty`1)</v>
      </c>
      <c r="Q32" t="str">
        <f>IF($N32,VLOOKUP($A32,'Custom Types'!$A$2:$C$997,3,FALSE),M32)</f>
        <v>enum [(ExposureProgram)](xref:ExifLibrary.ExposureProgram)</v>
      </c>
      <c r="R32" t="str">
        <f t="shared" si="3"/>
        <v>[ExposureProgram](xref:ExifLibrary.ExifTag.ExposureProgram) | 34850 | 0x8822 | [ExifEnumProperty\&lt;ExposureProgram&gt;](xref:ExifLibrary.ExifEnumProperty`1) | enum [(ExposureProgram)](xref:ExifLibrary.ExposureProgram)</v>
      </c>
    </row>
    <row r="33" spans="1:18" x14ac:dyDescent="0.25">
      <c r="A33" t="s">
        <v>52</v>
      </c>
      <c r="B33">
        <v>33434</v>
      </c>
      <c r="C33" t="str">
        <f t="shared" si="4"/>
        <v>0x829A</v>
      </c>
      <c r="D33" t="s">
        <v>13</v>
      </c>
      <c r="E33">
        <v>1</v>
      </c>
      <c r="H33" t="str">
        <f>IF($E33=1,"["&amp;VLOOKUP($D33,'Data Types'!$A$2:$G$14,2,FALSE)&amp;"]"&amp;VLOOKUP($D33,'Data Types'!$A$2:$G$14,5,FALSE),"["&amp;VLOOKUP($D33,'Data Types'!$A$2:$G$14,3,FALSE)&amp;"]"&amp;VLOOKUP($D33,'Data Types'!$A$2:$G$14,6,FALSE))</f>
        <v>[ExifURational](xref:ExifLibrary.ExifURational)</v>
      </c>
      <c r="I33" t="str">
        <f>IF(D33="ASCII","string",IF(VLOOKUP($D33,'Data Types'!$A$2:$G$14,7,FALSE)="",VLOOKUP($D33,'Data Types'!$A$2:$G$14,4,FALSE)&amp;IF($E33=1,"","["&amp;$E33&amp;"]"),"["&amp;VLOOKUP($D33,'Data Types'!$A$2:$G$14,4,FALSE)&amp;IF($E33=1,"","["&amp;$E33&amp;"]")&amp;"]"&amp;VLOOKUP($D33,'Data Types'!$A$2:$G$14,7,FALSE)))</f>
        <v>[MathEx.UFraction32](xref:ExifLibrary.MathEx.UFraction32)</v>
      </c>
      <c r="J33" t="str">
        <f>IF($F33="","",IF($G33=1,"["&amp;VLOOKUP($F33,'Data Types'!$A$2:$G$14,2,FALSE)&amp;"]"&amp;VLOOKUP($F33,'Data Types'!$A$2:$G$14,5,FALSE),"["&amp;VLOOKUP($F33,'Data Types'!$A$2:$G$14,3,FALSE)&amp;"]"&amp;VLOOKUP($F33,'Data Types'!$A$2:$G$14,6,FALSE)))</f>
        <v/>
      </c>
      <c r="K33" t="str">
        <f>IF(F33="ASCII","string",IF($F33="","",IF(VLOOKUP($F33,'Data Types'!$A$2:$G$14,7,FALSE)="",VLOOKUP($F33,'Data Types'!$A$2:$G$14,4,FALSE)&amp;IF($G33=1,"","["&amp;$G33&amp;"]"),"["&amp;VLOOKUP($F33,'Data Types'!$A$2:$G$14,4,FALSE)&amp;IF($G33=1,"","["&amp;$G33&amp;"]")&amp;"]"&amp;VLOOKUP($F33,'Data Types'!$A$2:$G$14,7,FALSE))))</f>
        <v/>
      </c>
      <c r="L33" t="str">
        <f t="shared" si="0"/>
        <v>[ExifURational](xref:ExifLibrary.ExifURational)</v>
      </c>
      <c r="M33" t="str">
        <f t="shared" si="1"/>
        <v>[MathEx.UFraction32](xref:ExifLibrary.MathEx.UFraction32)</v>
      </c>
      <c r="N33" t="b">
        <f>NOT( ISERROR(VLOOKUP($A33,'Custom Types'!$A$2:$A$997,1,FALSE)))</f>
        <v>0</v>
      </c>
      <c r="O33" t="str">
        <f t="shared" si="2"/>
        <v>[ExposureTime](xref:ExifLibrary.ExifTag.ExposureTime)</v>
      </c>
      <c r="P33" t="str">
        <f>IF($N33,VLOOKUP($A33,'Custom Types'!$A$2:$C$997,2,FALSE),L33)</f>
        <v>[ExifURational](xref:ExifLibrary.ExifURational)</v>
      </c>
      <c r="Q33" t="str">
        <f>IF($N33,VLOOKUP($A33,'Custom Types'!$A$2:$C$997,3,FALSE),M33)</f>
        <v>[MathEx.UFraction32](xref:ExifLibrary.MathEx.UFraction32)</v>
      </c>
      <c r="R33" t="str">
        <f t="shared" si="3"/>
        <v>[ExposureTime](xref:ExifLibrary.ExifTag.ExposureTime) | 33434 | 0x829A | [ExifURational](xref:ExifLibrary.ExifURational) | [MathEx.UFraction32](xref:ExifLibrary.MathEx.UFraction32)</v>
      </c>
    </row>
    <row r="34" spans="1:18" x14ac:dyDescent="0.25">
      <c r="A34" t="s">
        <v>159</v>
      </c>
      <c r="B34">
        <v>338</v>
      </c>
      <c r="C34" t="str">
        <f t="shared" si="4"/>
        <v>0x0152</v>
      </c>
      <c r="D34" t="s">
        <v>94</v>
      </c>
      <c r="H34" t="str">
        <f>IF($E34=1,"["&amp;VLOOKUP($D34,'Data Types'!$A$2:$G$14,2,FALSE)&amp;"]"&amp;VLOOKUP($D34,'Data Types'!$A$2:$G$14,5,FALSE),"["&amp;VLOOKUP($D34,'Data Types'!$A$2:$G$14,3,FALSE)&amp;"]"&amp;VLOOKUP($D34,'Data Types'!$A$2:$G$14,6,FALSE))</f>
        <v>[ExifByteArray](xref:ExifLibrary.ExifByteArray)</v>
      </c>
      <c r="I34" t="str">
        <f>IF(D34="ASCII","string",IF(VLOOKUP($D34,'Data Types'!$A$2:$G$14,7,FALSE)="",VLOOKUP($D34,'Data Types'!$A$2:$G$14,4,FALSE)&amp;IF($E34=1,"","["&amp;$E34&amp;"]"),"["&amp;VLOOKUP($D34,'Data Types'!$A$2:$G$14,4,FALSE)&amp;IF($E34=1,"","["&amp;$E34&amp;"]")&amp;"]"&amp;VLOOKUP($D34,'Data Types'!$A$2:$G$14,7,FALSE)))</f>
        <v>byte[]</v>
      </c>
      <c r="J34" t="str">
        <f>IF($F34="","",IF($G34=1,"["&amp;VLOOKUP($F34,'Data Types'!$A$2:$G$14,2,FALSE)&amp;"]"&amp;VLOOKUP($F34,'Data Types'!$A$2:$G$14,5,FALSE),"["&amp;VLOOKUP($F34,'Data Types'!$A$2:$G$14,3,FALSE)&amp;"]"&amp;VLOOKUP($F34,'Data Types'!$A$2:$G$14,6,FALSE)))</f>
        <v/>
      </c>
      <c r="K34" t="str">
        <f>IF(F34="ASCII","string",IF($F34="","",IF(VLOOKUP($F34,'Data Types'!$A$2:$G$14,7,FALSE)="",VLOOKUP($F34,'Data Types'!$A$2:$G$14,4,FALSE)&amp;IF($G34=1,"","["&amp;$G34&amp;"]"),"["&amp;VLOOKUP($F34,'Data Types'!$A$2:$G$14,4,FALSE)&amp;IF($G34=1,"","["&amp;$G34&amp;"]")&amp;"]"&amp;VLOOKUP($F34,'Data Types'!$A$2:$G$14,7,FALSE))))</f>
        <v/>
      </c>
      <c r="L34" t="str">
        <f t="shared" si="0"/>
        <v>[ExifByteArray](xref:ExifLibrary.ExifByteArray)</v>
      </c>
      <c r="M34" t="str">
        <f t="shared" si="1"/>
        <v>byte[]</v>
      </c>
      <c r="N34" t="b">
        <f>NOT( ISERROR(VLOOKUP($A34,'Custom Types'!$A$2:$A$997,1,FALSE)))</f>
        <v>0</v>
      </c>
      <c r="O34" t="str">
        <f t="shared" ref="O34:O65" si="5">"["&amp;A34&amp;"](xref:ExifLibrary.ExifTag."&amp;A34&amp;")"</f>
        <v>[ExtraSamples](xref:ExifLibrary.ExifTag.ExtraSamples)</v>
      </c>
      <c r="P34" t="str">
        <f>IF($N34,VLOOKUP($A34,'Custom Types'!$A$2:$C$997,2,FALSE),L34)</f>
        <v>[ExifByteArray](xref:ExifLibrary.ExifByteArray)</v>
      </c>
      <c r="Q34" t="str">
        <f>IF($N34,VLOOKUP($A34,'Custom Types'!$A$2:$C$997,3,FALSE),M34)</f>
        <v>byte[]</v>
      </c>
      <c r="R34" t="str">
        <f t="shared" ref="R34:R65" si="6">O34&amp;" | "&amp;B34&amp;" | "&amp;C34&amp;" | "&amp;P34&amp;" | "&amp;Q34</f>
        <v>[ExtraSamples](xref:ExifLibrary.ExifTag.ExtraSamples) | 338 | 0x0152 | [ExifByteArray](xref:ExifLibrary.ExifByteArray) | byte[]</v>
      </c>
    </row>
    <row r="35" spans="1:18" x14ac:dyDescent="0.25">
      <c r="A35" t="s">
        <v>78</v>
      </c>
      <c r="B35">
        <v>41728</v>
      </c>
      <c r="C35" t="str">
        <f t="shared" si="4"/>
        <v>0xA300</v>
      </c>
      <c r="D35" t="s">
        <v>36</v>
      </c>
      <c r="E35">
        <v>1</v>
      </c>
      <c r="H35" t="str">
        <f>IF($E35=1,"["&amp;VLOOKUP($D35,'Data Types'!$A$2:$G$14,2,FALSE)&amp;"]"&amp;VLOOKUP($D35,'Data Types'!$A$2:$G$14,5,FALSE),"["&amp;VLOOKUP($D35,'Data Types'!$A$2:$G$14,3,FALSE)&amp;"]"&amp;VLOOKUP($D35,'Data Types'!$A$2:$G$14,6,FALSE))</f>
        <v>[ExifUndefined](xref:ExifLibrary.ExifUndefined)</v>
      </c>
      <c r="I35" t="str">
        <f>IF(D35="ASCII","string",IF(VLOOKUP($D35,'Data Types'!$A$2:$G$14,7,FALSE)="",VLOOKUP($D35,'Data Types'!$A$2:$G$14,4,FALSE)&amp;IF($E35=1,"","["&amp;$E35&amp;"]"),"["&amp;VLOOKUP($D35,'Data Types'!$A$2:$G$14,4,FALSE)&amp;IF($E35=1,"","["&amp;$E35&amp;"]")&amp;"]"&amp;VLOOKUP($D35,'Data Types'!$A$2:$G$14,7,FALSE)))</f>
        <v>byte</v>
      </c>
      <c r="J35" t="str">
        <f>IF($F35="","",IF($G35=1,"["&amp;VLOOKUP($F35,'Data Types'!$A$2:$G$14,2,FALSE)&amp;"]"&amp;VLOOKUP($F35,'Data Types'!$A$2:$G$14,5,FALSE),"["&amp;VLOOKUP($F35,'Data Types'!$A$2:$G$14,3,FALSE)&amp;"]"&amp;VLOOKUP($F35,'Data Types'!$A$2:$G$14,6,FALSE)))</f>
        <v/>
      </c>
      <c r="K35" t="str">
        <f>IF(F35="ASCII","string",IF($F35="","",IF(VLOOKUP($F35,'Data Types'!$A$2:$G$14,7,FALSE)="",VLOOKUP($F35,'Data Types'!$A$2:$G$14,4,FALSE)&amp;IF($G35=1,"","["&amp;$G35&amp;"]"),"["&amp;VLOOKUP($F35,'Data Types'!$A$2:$G$14,4,FALSE)&amp;IF($G35=1,"","["&amp;$G35&amp;"]")&amp;"]"&amp;VLOOKUP($F35,'Data Types'!$A$2:$G$14,7,FALSE))))</f>
        <v/>
      </c>
      <c r="L35" t="str">
        <f t="shared" si="0"/>
        <v>[ExifUndefined](xref:ExifLibrary.ExifUndefined)</v>
      </c>
      <c r="M35" t="str">
        <f t="shared" si="1"/>
        <v>byte</v>
      </c>
      <c r="N35" t="b">
        <f>NOT( ISERROR(VLOOKUP($A35,'Custom Types'!$A$2:$A$997,1,FALSE)))</f>
        <v>1</v>
      </c>
      <c r="O35" t="str">
        <f t="shared" si="5"/>
        <v>[FileSource](xref:ExifLibrary.ExifTag.FileSource)</v>
      </c>
      <c r="P35" t="str">
        <f>IF($N35,VLOOKUP($A35,'Custom Types'!$A$2:$C$997,2,FALSE),L35)</f>
        <v>[ExifEnumProperty\&lt;FileSource&gt;](xref:ExifLibrary.ExifEnumProperty`1)</v>
      </c>
      <c r="Q35" t="str">
        <f>IF($N35,VLOOKUP($A35,'Custom Types'!$A$2:$C$997,3,FALSE),M35)</f>
        <v>enum [(FileSource)](xref:ExifLibrary.FileSource)</v>
      </c>
      <c r="R35" t="str">
        <f t="shared" si="6"/>
        <v>[FileSource](xref:ExifLibrary.ExifTag.FileSource) | 41728 | 0xA300 | [ExifEnumProperty\&lt;FileSource&gt;](xref:ExifLibrary.ExifEnumProperty`1) | enum [(FileSource)](xref:ExifLibrary.FileSource)</v>
      </c>
    </row>
    <row r="36" spans="1:18" x14ac:dyDescent="0.25">
      <c r="A36" t="s">
        <v>130</v>
      </c>
      <c r="B36">
        <v>266</v>
      </c>
      <c r="C36" t="str">
        <f t="shared" si="4"/>
        <v>0x010A</v>
      </c>
      <c r="D36" t="s">
        <v>1</v>
      </c>
      <c r="E36">
        <v>1</v>
      </c>
      <c r="H36" t="str">
        <f>IF($E36=1,"["&amp;VLOOKUP($D36,'Data Types'!$A$2:$G$14,2,FALSE)&amp;"]"&amp;VLOOKUP($D36,'Data Types'!$A$2:$G$14,5,FALSE),"["&amp;VLOOKUP($D36,'Data Types'!$A$2:$G$14,3,FALSE)&amp;"]"&amp;VLOOKUP($D36,'Data Types'!$A$2:$G$14,6,FALSE))</f>
        <v>[ExifUShort](xref:ExifLibrary.ExifUShort)</v>
      </c>
      <c r="I36" t="str">
        <f>IF(D36="ASCII","string",IF(VLOOKUP($D36,'Data Types'!$A$2:$G$14,7,FALSE)="",VLOOKUP($D36,'Data Types'!$A$2:$G$14,4,FALSE)&amp;IF($E36=1,"","["&amp;$E36&amp;"]"),"["&amp;VLOOKUP($D36,'Data Types'!$A$2:$G$14,4,FALSE)&amp;IF($E36=1,"","["&amp;$E36&amp;"]")&amp;"]"&amp;VLOOKUP($D36,'Data Types'!$A$2:$G$14,7,FALSE)))</f>
        <v>ushort</v>
      </c>
      <c r="J36" t="str">
        <f>IF($F36="","",IF($G36=1,"["&amp;VLOOKUP($F36,'Data Types'!$A$2:$G$14,2,FALSE)&amp;"]"&amp;VLOOKUP($F36,'Data Types'!$A$2:$G$14,5,FALSE),"["&amp;VLOOKUP($F36,'Data Types'!$A$2:$G$14,3,FALSE)&amp;"]"&amp;VLOOKUP($F36,'Data Types'!$A$2:$G$14,6,FALSE)))</f>
        <v/>
      </c>
      <c r="K36" t="str">
        <f>IF(F36="ASCII","string",IF($F36="","",IF(VLOOKUP($F36,'Data Types'!$A$2:$G$14,7,FALSE)="",VLOOKUP($F36,'Data Types'!$A$2:$G$14,4,FALSE)&amp;IF($G36=1,"","["&amp;$G36&amp;"]"),"["&amp;VLOOKUP($F36,'Data Types'!$A$2:$G$14,4,FALSE)&amp;IF($G36=1,"","["&amp;$G36&amp;"]")&amp;"]"&amp;VLOOKUP($F36,'Data Types'!$A$2:$G$14,7,FALSE))))</f>
        <v/>
      </c>
      <c r="L36" t="str">
        <f t="shared" si="0"/>
        <v>[ExifUShort](xref:ExifLibrary.ExifUShort)</v>
      </c>
      <c r="M36" t="str">
        <f t="shared" si="1"/>
        <v>ushort</v>
      </c>
      <c r="N36" t="b">
        <f>NOT( ISERROR(VLOOKUP($A36,'Custom Types'!$A$2:$A$997,1,FALSE)))</f>
        <v>0</v>
      </c>
      <c r="O36" t="str">
        <f t="shared" si="5"/>
        <v>[FillOrder](xref:ExifLibrary.ExifTag.FillOrder)</v>
      </c>
      <c r="P36" t="str">
        <f>IF($N36,VLOOKUP($A36,'Custom Types'!$A$2:$C$997,2,FALSE),L36)</f>
        <v>[ExifUShort](xref:ExifLibrary.ExifUShort)</v>
      </c>
      <c r="Q36" t="str">
        <f>IF($N36,VLOOKUP($A36,'Custom Types'!$A$2:$C$997,3,FALSE),M36)</f>
        <v>ushort</v>
      </c>
      <c r="R36" t="str">
        <f t="shared" si="6"/>
        <v>[FillOrder](xref:ExifLibrary.ExifTag.FillOrder) | 266 | 0x010A | [ExifUShort](xref:ExifLibrary.ExifUShort) | ushort</v>
      </c>
    </row>
    <row r="37" spans="1:18" x14ac:dyDescent="0.25">
      <c r="A37" t="s">
        <v>67</v>
      </c>
      <c r="B37">
        <v>37385</v>
      </c>
      <c r="C37" t="str">
        <f t="shared" si="4"/>
        <v>0x9209</v>
      </c>
      <c r="D37" t="s">
        <v>1</v>
      </c>
      <c r="E37">
        <v>1</v>
      </c>
      <c r="H37" t="str">
        <f>IF($E37=1,"["&amp;VLOOKUP($D37,'Data Types'!$A$2:$G$14,2,FALSE)&amp;"]"&amp;VLOOKUP($D37,'Data Types'!$A$2:$G$14,5,FALSE),"["&amp;VLOOKUP($D37,'Data Types'!$A$2:$G$14,3,FALSE)&amp;"]"&amp;VLOOKUP($D37,'Data Types'!$A$2:$G$14,6,FALSE))</f>
        <v>[ExifUShort](xref:ExifLibrary.ExifUShort)</v>
      </c>
      <c r="I37" t="str">
        <f>IF(D37="ASCII","string",IF(VLOOKUP($D37,'Data Types'!$A$2:$G$14,7,FALSE)="",VLOOKUP($D37,'Data Types'!$A$2:$G$14,4,FALSE)&amp;IF($E37=1,"","["&amp;$E37&amp;"]"),"["&amp;VLOOKUP($D37,'Data Types'!$A$2:$G$14,4,FALSE)&amp;IF($E37=1,"","["&amp;$E37&amp;"]")&amp;"]"&amp;VLOOKUP($D37,'Data Types'!$A$2:$G$14,7,FALSE)))</f>
        <v>ushort</v>
      </c>
      <c r="J37" t="str">
        <f>IF($F37="","",IF($G37=1,"["&amp;VLOOKUP($F37,'Data Types'!$A$2:$G$14,2,FALSE)&amp;"]"&amp;VLOOKUP($F37,'Data Types'!$A$2:$G$14,5,FALSE),"["&amp;VLOOKUP($F37,'Data Types'!$A$2:$G$14,3,FALSE)&amp;"]"&amp;VLOOKUP($F37,'Data Types'!$A$2:$G$14,6,FALSE)))</f>
        <v/>
      </c>
      <c r="K37" t="str">
        <f>IF(F37="ASCII","string",IF($F37="","",IF(VLOOKUP($F37,'Data Types'!$A$2:$G$14,7,FALSE)="",VLOOKUP($F37,'Data Types'!$A$2:$G$14,4,FALSE)&amp;IF($G37=1,"","["&amp;$G37&amp;"]"),"["&amp;VLOOKUP($F37,'Data Types'!$A$2:$G$14,4,FALSE)&amp;IF($G37=1,"","["&amp;$G37&amp;"]")&amp;"]"&amp;VLOOKUP($F37,'Data Types'!$A$2:$G$14,7,FALSE))))</f>
        <v/>
      </c>
      <c r="L37" t="str">
        <f t="shared" si="0"/>
        <v>[ExifUShort](xref:ExifLibrary.ExifUShort)</v>
      </c>
      <c r="M37" t="str">
        <f t="shared" si="1"/>
        <v>ushort</v>
      </c>
      <c r="N37" t="b">
        <f>NOT( ISERROR(VLOOKUP($A37,'Custom Types'!$A$2:$A$997,1,FALSE)))</f>
        <v>1</v>
      </c>
      <c r="O37" t="str">
        <f t="shared" si="5"/>
        <v>[Flash](xref:ExifLibrary.ExifTag.Flash)</v>
      </c>
      <c r="P37" t="str">
        <f>IF($N37,VLOOKUP($A37,'Custom Types'!$A$2:$C$997,2,FALSE),L37)</f>
        <v>[ExifEnumProperty\&lt;Flash&gt;](xref:ExifLibrary.ExifEnumProperty`1)</v>
      </c>
      <c r="Q37" t="str">
        <f>IF($N37,VLOOKUP($A37,'Custom Types'!$A$2:$C$997,3,FALSE),M37)</f>
        <v>enum [(Flash)](xref:ExifLibrary.Flash)</v>
      </c>
      <c r="R37" t="str">
        <f t="shared" si="6"/>
        <v>[Flash](xref:ExifLibrary.ExifTag.Flash) | 37385 | 0x9209 | [ExifEnumProperty\&lt;Flash&gt;](xref:ExifLibrary.ExifEnumProperty`1) | enum [(Flash)](xref:ExifLibrary.Flash)</v>
      </c>
    </row>
    <row r="38" spans="1:18" x14ac:dyDescent="0.25">
      <c r="A38" t="s">
        <v>70</v>
      </c>
      <c r="B38">
        <v>41483</v>
      </c>
      <c r="C38" t="str">
        <f t="shared" si="4"/>
        <v>0xA20B</v>
      </c>
      <c r="D38" t="s">
        <v>13</v>
      </c>
      <c r="E38">
        <v>1</v>
      </c>
      <c r="H38" t="str">
        <f>IF($E38=1,"["&amp;VLOOKUP($D38,'Data Types'!$A$2:$G$14,2,FALSE)&amp;"]"&amp;VLOOKUP($D38,'Data Types'!$A$2:$G$14,5,FALSE),"["&amp;VLOOKUP($D38,'Data Types'!$A$2:$G$14,3,FALSE)&amp;"]"&amp;VLOOKUP($D38,'Data Types'!$A$2:$G$14,6,FALSE))</f>
        <v>[ExifURational](xref:ExifLibrary.ExifURational)</v>
      </c>
      <c r="I38" t="str">
        <f>IF(D38="ASCII","string",IF(VLOOKUP($D38,'Data Types'!$A$2:$G$14,7,FALSE)="",VLOOKUP($D38,'Data Types'!$A$2:$G$14,4,FALSE)&amp;IF($E38=1,"","["&amp;$E38&amp;"]"),"["&amp;VLOOKUP($D38,'Data Types'!$A$2:$G$14,4,FALSE)&amp;IF($E38=1,"","["&amp;$E38&amp;"]")&amp;"]"&amp;VLOOKUP($D38,'Data Types'!$A$2:$G$14,7,FALSE)))</f>
        <v>[MathEx.UFraction32](xref:ExifLibrary.MathEx.UFraction32)</v>
      </c>
      <c r="J38" t="str">
        <f>IF($F38="","",IF($G38=1,"["&amp;VLOOKUP($F38,'Data Types'!$A$2:$G$14,2,FALSE)&amp;"]"&amp;VLOOKUP($F38,'Data Types'!$A$2:$G$14,5,FALSE),"["&amp;VLOOKUP($F38,'Data Types'!$A$2:$G$14,3,FALSE)&amp;"]"&amp;VLOOKUP($F38,'Data Types'!$A$2:$G$14,6,FALSE)))</f>
        <v/>
      </c>
      <c r="K38" t="str">
        <f>IF(F38="ASCII","string",IF($F38="","",IF(VLOOKUP($F38,'Data Types'!$A$2:$G$14,7,FALSE)="",VLOOKUP($F38,'Data Types'!$A$2:$G$14,4,FALSE)&amp;IF($G38=1,"","["&amp;$G38&amp;"]"),"["&amp;VLOOKUP($F38,'Data Types'!$A$2:$G$14,4,FALSE)&amp;IF($G38=1,"","["&amp;$G38&amp;"]")&amp;"]"&amp;VLOOKUP($F38,'Data Types'!$A$2:$G$14,7,FALSE))))</f>
        <v/>
      </c>
      <c r="L38" t="str">
        <f t="shared" si="0"/>
        <v>[ExifURational](xref:ExifLibrary.ExifURational)</v>
      </c>
      <c r="M38" t="str">
        <f t="shared" si="1"/>
        <v>[MathEx.UFraction32](xref:ExifLibrary.MathEx.UFraction32)</v>
      </c>
      <c r="N38" t="b">
        <f>NOT( ISERROR(VLOOKUP($A38,'Custom Types'!$A$2:$A$997,1,FALSE)))</f>
        <v>0</v>
      </c>
      <c r="O38" t="str">
        <f t="shared" si="5"/>
        <v>[FlashEnergy](xref:ExifLibrary.ExifTag.FlashEnergy)</v>
      </c>
      <c r="P38" t="str">
        <f>IF($N38,VLOOKUP($A38,'Custom Types'!$A$2:$C$997,2,FALSE),L38)</f>
        <v>[ExifURational](xref:ExifLibrary.ExifURational)</v>
      </c>
      <c r="Q38" t="str">
        <f>IF($N38,VLOOKUP($A38,'Custom Types'!$A$2:$C$997,3,FALSE),M38)</f>
        <v>[MathEx.UFraction32](xref:ExifLibrary.MathEx.UFraction32)</v>
      </c>
      <c r="R38" t="str">
        <f t="shared" si="6"/>
        <v>[FlashEnergy](xref:ExifLibrary.ExifTag.FlashEnergy) | 41483 | 0xA20B | [ExifURational](xref:ExifLibrary.ExifURational) | [MathEx.UFraction32](xref:ExifLibrary.MathEx.UFraction32)</v>
      </c>
    </row>
    <row r="39" spans="1:18" x14ac:dyDescent="0.25">
      <c r="A39" t="s">
        <v>37</v>
      </c>
      <c r="B39">
        <v>40960</v>
      </c>
      <c r="C39" t="str">
        <f t="shared" si="4"/>
        <v>0xA000</v>
      </c>
      <c r="D39" t="s">
        <v>36</v>
      </c>
      <c r="E39">
        <v>4</v>
      </c>
      <c r="H39" t="str">
        <f>IF($E39=1,"["&amp;VLOOKUP($D39,'Data Types'!$A$2:$G$14,2,FALSE)&amp;"]"&amp;VLOOKUP($D39,'Data Types'!$A$2:$G$14,5,FALSE),"["&amp;VLOOKUP($D39,'Data Types'!$A$2:$G$14,3,FALSE)&amp;"]"&amp;VLOOKUP($D39,'Data Types'!$A$2:$G$14,6,FALSE))</f>
        <v>[ExifUndefined](xref:ExifLibrary.ExifUndefined)</v>
      </c>
      <c r="I39" t="str">
        <f>IF(D39="ASCII","string",IF(VLOOKUP($D39,'Data Types'!$A$2:$G$14,7,FALSE)="",VLOOKUP($D39,'Data Types'!$A$2:$G$14,4,FALSE)&amp;IF($E39=1,"","["&amp;$E39&amp;"]"),"["&amp;VLOOKUP($D39,'Data Types'!$A$2:$G$14,4,FALSE)&amp;IF($E39=1,"","["&amp;$E39&amp;"]")&amp;"]"&amp;VLOOKUP($D39,'Data Types'!$A$2:$G$14,7,FALSE)))</f>
        <v>byte[4]</v>
      </c>
      <c r="J39" t="str">
        <f>IF($F39="","",IF($G39=1,"["&amp;VLOOKUP($F39,'Data Types'!$A$2:$G$14,2,FALSE)&amp;"]"&amp;VLOOKUP($F39,'Data Types'!$A$2:$G$14,5,FALSE),"["&amp;VLOOKUP($F39,'Data Types'!$A$2:$G$14,3,FALSE)&amp;"]"&amp;VLOOKUP($F39,'Data Types'!$A$2:$G$14,6,FALSE)))</f>
        <v/>
      </c>
      <c r="K39" t="str">
        <f>IF(F39="ASCII","string",IF($F39="","",IF(VLOOKUP($F39,'Data Types'!$A$2:$G$14,7,FALSE)="",VLOOKUP($F39,'Data Types'!$A$2:$G$14,4,FALSE)&amp;IF($G39=1,"","["&amp;$G39&amp;"]"),"["&amp;VLOOKUP($F39,'Data Types'!$A$2:$G$14,4,FALSE)&amp;IF($G39=1,"","["&amp;$G39&amp;"]")&amp;"]"&amp;VLOOKUP($F39,'Data Types'!$A$2:$G$14,7,FALSE))))</f>
        <v/>
      </c>
      <c r="L39" t="str">
        <f t="shared" si="0"/>
        <v>[ExifUndefined](xref:ExifLibrary.ExifUndefined)</v>
      </c>
      <c r="M39" t="str">
        <f t="shared" si="1"/>
        <v>byte[4]</v>
      </c>
      <c r="N39" t="b">
        <f>NOT( ISERROR(VLOOKUP($A39,'Custom Types'!$A$2:$A$997,1,FALSE)))</f>
        <v>1</v>
      </c>
      <c r="O39" t="str">
        <f t="shared" si="5"/>
        <v>[FlashpixVersion](xref:ExifLibrary.ExifTag.FlashpixVersion)</v>
      </c>
      <c r="P39" t="str">
        <f>IF($N39,VLOOKUP($A39,'Custom Types'!$A$2:$C$997,2,FALSE),L39)</f>
        <v>[ExifVersion](xref:ExifLibrary.ExifVersion)</v>
      </c>
      <c r="Q39" t="str">
        <f>IF($N39,VLOOKUP($A39,'Custom Types'!$A$2:$C$997,3,FALSE),M39)</f>
        <v>string</v>
      </c>
      <c r="R39" t="str">
        <f t="shared" si="6"/>
        <v>[FlashpixVersion](xref:ExifLibrary.ExifTag.FlashpixVersion) | 40960 | 0xA000 | [ExifVersion](xref:ExifLibrary.ExifVersion) | string</v>
      </c>
    </row>
    <row r="40" spans="1:18" x14ac:dyDescent="0.25">
      <c r="A40" t="s">
        <v>53</v>
      </c>
      <c r="B40">
        <v>33437</v>
      </c>
      <c r="C40" t="str">
        <f t="shared" si="4"/>
        <v>0x829D</v>
      </c>
      <c r="D40" t="s">
        <v>13</v>
      </c>
      <c r="E40">
        <v>1</v>
      </c>
      <c r="H40" t="str">
        <f>IF($E40=1,"["&amp;VLOOKUP($D40,'Data Types'!$A$2:$G$14,2,FALSE)&amp;"]"&amp;VLOOKUP($D40,'Data Types'!$A$2:$G$14,5,FALSE),"["&amp;VLOOKUP($D40,'Data Types'!$A$2:$G$14,3,FALSE)&amp;"]"&amp;VLOOKUP($D40,'Data Types'!$A$2:$G$14,6,FALSE))</f>
        <v>[ExifURational](xref:ExifLibrary.ExifURational)</v>
      </c>
      <c r="I40" t="str">
        <f>IF(D40="ASCII","string",IF(VLOOKUP($D40,'Data Types'!$A$2:$G$14,7,FALSE)="",VLOOKUP($D40,'Data Types'!$A$2:$G$14,4,FALSE)&amp;IF($E40=1,"","["&amp;$E40&amp;"]"),"["&amp;VLOOKUP($D40,'Data Types'!$A$2:$G$14,4,FALSE)&amp;IF($E40=1,"","["&amp;$E40&amp;"]")&amp;"]"&amp;VLOOKUP($D40,'Data Types'!$A$2:$G$14,7,FALSE)))</f>
        <v>[MathEx.UFraction32](xref:ExifLibrary.MathEx.UFraction32)</v>
      </c>
      <c r="J40" t="str">
        <f>IF($F40="","",IF($G40=1,"["&amp;VLOOKUP($F40,'Data Types'!$A$2:$G$14,2,FALSE)&amp;"]"&amp;VLOOKUP($F40,'Data Types'!$A$2:$G$14,5,FALSE),"["&amp;VLOOKUP($F40,'Data Types'!$A$2:$G$14,3,FALSE)&amp;"]"&amp;VLOOKUP($F40,'Data Types'!$A$2:$G$14,6,FALSE)))</f>
        <v/>
      </c>
      <c r="K40" t="str">
        <f>IF(F40="ASCII","string",IF($F40="","",IF(VLOOKUP($F40,'Data Types'!$A$2:$G$14,7,FALSE)="",VLOOKUP($F40,'Data Types'!$A$2:$G$14,4,FALSE)&amp;IF($G40=1,"","["&amp;$G40&amp;"]"),"["&amp;VLOOKUP($F40,'Data Types'!$A$2:$G$14,4,FALSE)&amp;IF($G40=1,"","["&amp;$G40&amp;"]")&amp;"]"&amp;VLOOKUP($F40,'Data Types'!$A$2:$G$14,7,FALSE))))</f>
        <v/>
      </c>
      <c r="L40" t="str">
        <f t="shared" si="0"/>
        <v>[ExifURational](xref:ExifLibrary.ExifURational)</v>
      </c>
      <c r="M40" t="str">
        <f t="shared" si="1"/>
        <v>[MathEx.UFraction32](xref:ExifLibrary.MathEx.UFraction32)</v>
      </c>
      <c r="N40" t="b">
        <f>NOT( ISERROR(VLOOKUP($A40,'Custom Types'!$A$2:$A$997,1,FALSE)))</f>
        <v>0</v>
      </c>
      <c r="O40" t="str">
        <f t="shared" si="5"/>
        <v>[FNumber](xref:ExifLibrary.ExifTag.FNumber)</v>
      </c>
      <c r="P40" t="str">
        <f>IF($N40,VLOOKUP($A40,'Custom Types'!$A$2:$C$997,2,FALSE),L40)</f>
        <v>[ExifURational](xref:ExifLibrary.ExifURational)</v>
      </c>
      <c r="Q40" t="str">
        <f>IF($N40,VLOOKUP($A40,'Custom Types'!$A$2:$C$997,3,FALSE),M40)</f>
        <v>[MathEx.UFraction32](xref:ExifLibrary.MathEx.UFraction32)</v>
      </c>
      <c r="R40" t="str">
        <f t="shared" si="6"/>
        <v>[FNumber](xref:ExifLibrary.ExifTag.FNumber) | 33437 | 0x829D | [ExifURational](xref:ExifLibrary.ExifURational) | [MathEx.UFraction32](xref:ExifLibrary.MathEx.UFraction32)</v>
      </c>
    </row>
    <row r="41" spans="1:18" x14ac:dyDescent="0.25">
      <c r="A41" t="s">
        <v>68</v>
      </c>
      <c r="B41">
        <v>37386</v>
      </c>
      <c r="C41" t="str">
        <f t="shared" si="4"/>
        <v>0x920A</v>
      </c>
      <c r="D41" t="s">
        <v>13</v>
      </c>
      <c r="E41">
        <v>1</v>
      </c>
      <c r="H41" t="str">
        <f>IF($E41=1,"["&amp;VLOOKUP($D41,'Data Types'!$A$2:$G$14,2,FALSE)&amp;"]"&amp;VLOOKUP($D41,'Data Types'!$A$2:$G$14,5,FALSE),"["&amp;VLOOKUP($D41,'Data Types'!$A$2:$G$14,3,FALSE)&amp;"]"&amp;VLOOKUP($D41,'Data Types'!$A$2:$G$14,6,FALSE))</f>
        <v>[ExifURational](xref:ExifLibrary.ExifURational)</v>
      </c>
      <c r="I41" t="str">
        <f>IF(D41="ASCII","string",IF(VLOOKUP($D41,'Data Types'!$A$2:$G$14,7,FALSE)="",VLOOKUP($D41,'Data Types'!$A$2:$G$14,4,FALSE)&amp;IF($E41=1,"","["&amp;$E41&amp;"]"),"["&amp;VLOOKUP($D41,'Data Types'!$A$2:$G$14,4,FALSE)&amp;IF($E41=1,"","["&amp;$E41&amp;"]")&amp;"]"&amp;VLOOKUP($D41,'Data Types'!$A$2:$G$14,7,FALSE)))</f>
        <v>[MathEx.UFraction32](xref:ExifLibrary.MathEx.UFraction32)</v>
      </c>
      <c r="J41" t="str">
        <f>IF($F41="","",IF($G41=1,"["&amp;VLOOKUP($F41,'Data Types'!$A$2:$G$14,2,FALSE)&amp;"]"&amp;VLOOKUP($F41,'Data Types'!$A$2:$G$14,5,FALSE),"["&amp;VLOOKUP($F41,'Data Types'!$A$2:$G$14,3,FALSE)&amp;"]"&amp;VLOOKUP($F41,'Data Types'!$A$2:$G$14,6,FALSE)))</f>
        <v/>
      </c>
      <c r="K41" t="str">
        <f>IF(F41="ASCII","string",IF($F41="","",IF(VLOOKUP($F41,'Data Types'!$A$2:$G$14,7,FALSE)="",VLOOKUP($F41,'Data Types'!$A$2:$G$14,4,FALSE)&amp;IF($G41=1,"","["&amp;$G41&amp;"]"),"["&amp;VLOOKUP($F41,'Data Types'!$A$2:$G$14,4,FALSE)&amp;IF($G41=1,"","["&amp;$G41&amp;"]")&amp;"]"&amp;VLOOKUP($F41,'Data Types'!$A$2:$G$14,7,FALSE))))</f>
        <v/>
      </c>
      <c r="L41" t="str">
        <f t="shared" si="0"/>
        <v>[ExifURational](xref:ExifLibrary.ExifURational)</v>
      </c>
      <c r="M41" t="str">
        <f t="shared" si="1"/>
        <v>[MathEx.UFraction32](xref:ExifLibrary.MathEx.UFraction32)</v>
      </c>
      <c r="N41" t="b">
        <f>NOT( ISERROR(VLOOKUP($A41,'Custom Types'!$A$2:$A$997,1,FALSE)))</f>
        <v>0</v>
      </c>
      <c r="O41" t="str">
        <f t="shared" si="5"/>
        <v>[FocalLength](xref:ExifLibrary.ExifTag.FocalLength)</v>
      </c>
      <c r="P41" t="str">
        <f>IF($N41,VLOOKUP($A41,'Custom Types'!$A$2:$C$997,2,FALSE),L41)</f>
        <v>[ExifURational](xref:ExifLibrary.ExifURational)</v>
      </c>
      <c r="Q41" t="str">
        <f>IF($N41,VLOOKUP($A41,'Custom Types'!$A$2:$C$997,3,FALSE),M41)</f>
        <v>[MathEx.UFraction32](xref:ExifLibrary.MathEx.UFraction32)</v>
      </c>
      <c r="R41" t="str">
        <f t="shared" si="6"/>
        <v>[FocalLength](xref:ExifLibrary.ExifTag.FocalLength) | 37386 | 0x920A | [ExifURational](xref:ExifLibrary.ExifURational) | [MathEx.UFraction32](xref:ExifLibrary.MathEx.UFraction32)</v>
      </c>
    </row>
    <row r="42" spans="1:18" x14ac:dyDescent="0.25">
      <c r="A42" t="s">
        <v>85</v>
      </c>
      <c r="B42">
        <v>41989</v>
      </c>
      <c r="C42" t="str">
        <f t="shared" si="4"/>
        <v>0xA405</v>
      </c>
      <c r="D42" t="s">
        <v>1</v>
      </c>
      <c r="E42">
        <v>1</v>
      </c>
      <c r="H42" t="str">
        <f>IF($E42=1,"["&amp;VLOOKUP($D42,'Data Types'!$A$2:$G$14,2,FALSE)&amp;"]"&amp;VLOOKUP($D42,'Data Types'!$A$2:$G$14,5,FALSE),"["&amp;VLOOKUP($D42,'Data Types'!$A$2:$G$14,3,FALSE)&amp;"]"&amp;VLOOKUP($D42,'Data Types'!$A$2:$G$14,6,FALSE))</f>
        <v>[ExifUShort](xref:ExifLibrary.ExifUShort)</v>
      </c>
      <c r="I42" t="str">
        <f>IF(D42="ASCII","string",IF(VLOOKUP($D42,'Data Types'!$A$2:$G$14,7,FALSE)="",VLOOKUP($D42,'Data Types'!$A$2:$G$14,4,FALSE)&amp;IF($E42=1,"","["&amp;$E42&amp;"]"),"["&amp;VLOOKUP($D42,'Data Types'!$A$2:$G$14,4,FALSE)&amp;IF($E42=1,"","["&amp;$E42&amp;"]")&amp;"]"&amp;VLOOKUP($D42,'Data Types'!$A$2:$G$14,7,FALSE)))</f>
        <v>ushort</v>
      </c>
      <c r="J42" t="str">
        <f>IF($F42="","",IF($G42=1,"["&amp;VLOOKUP($F42,'Data Types'!$A$2:$G$14,2,FALSE)&amp;"]"&amp;VLOOKUP($F42,'Data Types'!$A$2:$G$14,5,FALSE),"["&amp;VLOOKUP($F42,'Data Types'!$A$2:$G$14,3,FALSE)&amp;"]"&amp;VLOOKUP($F42,'Data Types'!$A$2:$G$14,6,FALSE)))</f>
        <v/>
      </c>
      <c r="K42" t="str">
        <f>IF(F42="ASCII","string",IF($F42="","",IF(VLOOKUP($F42,'Data Types'!$A$2:$G$14,7,FALSE)="",VLOOKUP($F42,'Data Types'!$A$2:$G$14,4,FALSE)&amp;IF($G42=1,"","["&amp;$G42&amp;"]"),"["&amp;VLOOKUP($F42,'Data Types'!$A$2:$G$14,4,FALSE)&amp;IF($G42=1,"","["&amp;$G42&amp;"]")&amp;"]"&amp;VLOOKUP($F42,'Data Types'!$A$2:$G$14,7,FALSE))))</f>
        <v/>
      </c>
      <c r="L42" t="str">
        <f t="shared" si="0"/>
        <v>[ExifUShort](xref:ExifLibrary.ExifUShort)</v>
      </c>
      <c r="M42" t="str">
        <f t="shared" si="1"/>
        <v>ushort</v>
      </c>
      <c r="N42" t="b">
        <f>NOT( ISERROR(VLOOKUP($A42,'Custom Types'!$A$2:$A$997,1,FALSE)))</f>
        <v>0</v>
      </c>
      <c r="O42" t="str">
        <f t="shared" si="5"/>
        <v>[FocalLengthIn35mmFilm](xref:ExifLibrary.ExifTag.FocalLengthIn35mmFilm)</v>
      </c>
      <c r="P42" t="str">
        <f>IF($N42,VLOOKUP($A42,'Custom Types'!$A$2:$C$997,2,FALSE),L42)</f>
        <v>[ExifUShort](xref:ExifLibrary.ExifUShort)</v>
      </c>
      <c r="Q42" t="str">
        <f>IF($N42,VLOOKUP($A42,'Custom Types'!$A$2:$C$997,3,FALSE),M42)</f>
        <v>ushort</v>
      </c>
      <c r="R42" t="str">
        <f t="shared" si="6"/>
        <v>[FocalLengthIn35mmFilm](xref:ExifLibrary.ExifTag.FocalLengthIn35mmFilm) | 41989 | 0xA405 | [ExifUShort](xref:ExifLibrary.ExifUShort) | ushort</v>
      </c>
    </row>
    <row r="43" spans="1:18" x14ac:dyDescent="0.25">
      <c r="A43" t="s">
        <v>74</v>
      </c>
      <c r="B43">
        <v>41488</v>
      </c>
      <c r="C43" t="str">
        <f t="shared" si="4"/>
        <v>0xA210</v>
      </c>
      <c r="D43" t="s">
        <v>1</v>
      </c>
      <c r="E43">
        <v>1</v>
      </c>
      <c r="H43" t="str">
        <f>IF($E43=1,"["&amp;VLOOKUP($D43,'Data Types'!$A$2:$G$14,2,FALSE)&amp;"]"&amp;VLOOKUP($D43,'Data Types'!$A$2:$G$14,5,FALSE),"["&amp;VLOOKUP($D43,'Data Types'!$A$2:$G$14,3,FALSE)&amp;"]"&amp;VLOOKUP($D43,'Data Types'!$A$2:$G$14,6,FALSE))</f>
        <v>[ExifUShort](xref:ExifLibrary.ExifUShort)</v>
      </c>
      <c r="I43" t="str">
        <f>IF(D43="ASCII","string",IF(VLOOKUP($D43,'Data Types'!$A$2:$G$14,7,FALSE)="",VLOOKUP($D43,'Data Types'!$A$2:$G$14,4,FALSE)&amp;IF($E43=1,"","["&amp;$E43&amp;"]"),"["&amp;VLOOKUP($D43,'Data Types'!$A$2:$G$14,4,FALSE)&amp;IF($E43=1,"","["&amp;$E43&amp;"]")&amp;"]"&amp;VLOOKUP($D43,'Data Types'!$A$2:$G$14,7,FALSE)))</f>
        <v>ushort</v>
      </c>
      <c r="J43" t="str">
        <f>IF($F43="","",IF($G43=1,"["&amp;VLOOKUP($F43,'Data Types'!$A$2:$G$14,2,FALSE)&amp;"]"&amp;VLOOKUP($F43,'Data Types'!$A$2:$G$14,5,FALSE),"["&amp;VLOOKUP($F43,'Data Types'!$A$2:$G$14,3,FALSE)&amp;"]"&amp;VLOOKUP($F43,'Data Types'!$A$2:$G$14,6,FALSE)))</f>
        <v/>
      </c>
      <c r="K43" t="str">
        <f>IF(F43="ASCII","string",IF($F43="","",IF(VLOOKUP($F43,'Data Types'!$A$2:$G$14,7,FALSE)="",VLOOKUP($F43,'Data Types'!$A$2:$G$14,4,FALSE)&amp;IF($G43=1,"","["&amp;$G43&amp;"]"),"["&amp;VLOOKUP($F43,'Data Types'!$A$2:$G$14,4,FALSE)&amp;IF($G43=1,"","["&amp;$G43&amp;"]")&amp;"]"&amp;VLOOKUP($F43,'Data Types'!$A$2:$G$14,7,FALSE))))</f>
        <v/>
      </c>
      <c r="L43" t="str">
        <f t="shared" si="0"/>
        <v>[ExifUShort](xref:ExifLibrary.ExifUShort)</v>
      </c>
      <c r="M43" t="str">
        <f t="shared" si="1"/>
        <v>ushort</v>
      </c>
      <c r="N43" t="b">
        <f>NOT( ISERROR(VLOOKUP($A43,'Custom Types'!$A$2:$A$997,1,FALSE)))</f>
        <v>1</v>
      </c>
      <c r="O43" t="str">
        <f t="shared" si="5"/>
        <v>[FocalPlaneResolutionUnit](xref:ExifLibrary.ExifTag.FocalPlaneResolutionUnit)</v>
      </c>
      <c r="P43" t="str">
        <f>IF($N43,VLOOKUP($A43,'Custom Types'!$A$2:$C$997,2,FALSE),L43)</f>
        <v>[ExifEnumProperty\&lt;ResolutionUnit&gt;](xref:ExifLibrary.ExifEnumProperty`1)</v>
      </c>
      <c r="Q43" t="str">
        <f>IF($N43,VLOOKUP($A43,'Custom Types'!$A$2:$C$997,3,FALSE),M43)</f>
        <v>enum [(ResolutionUnit)](xref:ExifLibrary.ResolutionUnit)</v>
      </c>
      <c r="R43" t="str">
        <f t="shared" si="6"/>
        <v>[FocalPlaneResolutionUnit](xref:ExifLibrary.ExifTag.FocalPlaneResolutionUnit) | 41488 | 0xA210 | [ExifEnumProperty\&lt;ResolutionUnit&gt;](xref:ExifLibrary.ExifEnumProperty`1) | enum [(ResolutionUnit)](xref:ExifLibrary.ResolutionUnit)</v>
      </c>
    </row>
    <row r="44" spans="1:18" x14ac:dyDescent="0.25">
      <c r="A44" t="s">
        <v>72</v>
      </c>
      <c r="B44">
        <v>41486</v>
      </c>
      <c r="C44" t="str">
        <f t="shared" si="4"/>
        <v>0xA20E</v>
      </c>
      <c r="D44" t="s">
        <v>13</v>
      </c>
      <c r="E44">
        <v>1</v>
      </c>
      <c r="H44" t="str">
        <f>IF($E44=1,"["&amp;VLOOKUP($D44,'Data Types'!$A$2:$G$14,2,FALSE)&amp;"]"&amp;VLOOKUP($D44,'Data Types'!$A$2:$G$14,5,FALSE),"["&amp;VLOOKUP($D44,'Data Types'!$A$2:$G$14,3,FALSE)&amp;"]"&amp;VLOOKUP($D44,'Data Types'!$A$2:$G$14,6,FALSE))</f>
        <v>[ExifURational](xref:ExifLibrary.ExifURational)</v>
      </c>
      <c r="I44" t="str">
        <f>IF(D44="ASCII","string",IF(VLOOKUP($D44,'Data Types'!$A$2:$G$14,7,FALSE)="",VLOOKUP($D44,'Data Types'!$A$2:$G$14,4,FALSE)&amp;IF($E44=1,"","["&amp;$E44&amp;"]"),"["&amp;VLOOKUP($D44,'Data Types'!$A$2:$G$14,4,FALSE)&amp;IF($E44=1,"","["&amp;$E44&amp;"]")&amp;"]"&amp;VLOOKUP($D44,'Data Types'!$A$2:$G$14,7,FALSE)))</f>
        <v>[MathEx.UFraction32](xref:ExifLibrary.MathEx.UFraction32)</v>
      </c>
      <c r="J44" t="str">
        <f>IF($F44="","",IF($G44=1,"["&amp;VLOOKUP($F44,'Data Types'!$A$2:$G$14,2,FALSE)&amp;"]"&amp;VLOOKUP($F44,'Data Types'!$A$2:$G$14,5,FALSE),"["&amp;VLOOKUP($F44,'Data Types'!$A$2:$G$14,3,FALSE)&amp;"]"&amp;VLOOKUP($F44,'Data Types'!$A$2:$G$14,6,FALSE)))</f>
        <v/>
      </c>
      <c r="K44" t="str">
        <f>IF(F44="ASCII","string",IF($F44="","",IF(VLOOKUP($F44,'Data Types'!$A$2:$G$14,7,FALSE)="",VLOOKUP($F44,'Data Types'!$A$2:$G$14,4,FALSE)&amp;IF($G44=1,"","["&amp;$G44&amp;"]"),"["&amp;VLOOKUP($F44,'Data Types'!$A$2:$G$14,4,FALSE)&amp;IF($G44=1,"","["&amp;$G44&amp;"]")&amp;"]"&amp;VLOOKUP($F44,'Data Types'!$A$2:$G$14,7,FALSE))))</f>
        <v/>
      </c>
      <c r="L44" t="str">
        <f t="shared" si="0"/>
        <v>[ExifURational](xref:ExifLibrary.ExifURational)</v>
      </c>
      <c r="M44" t="str">
        <f t="shared" si="1"/>
        <v>[MathEx.UFraction32](xref:ExifLibrary.MathEx.UFraction32)</v>
      </c>
      <c r="N44" t="b">
        <f>NOT( ISERROR(VLOOKUP($A44,'Custom Types'!$A$2:$A$997,1,FALSE)))</f>
        <v>0</v>
      </c>
      <c r="O44" t="str">
        <f t="shared" si="5"/>
        <v>[FocalPlaneXResolution](xref:ExifLibrary.ExifTag.FocalPlaneXResolution)</v>
      </c>
      <c r="P44" t="str">
        <f>IF($N44,VLOOKUP($A44,'Custom Types'!$A$2:$C$997,2,FALSE),L44)</f>
        <v>[ExifURational](xref:ExifLibrary.ExifURational)</v>
      </c>
      <c r="Q44" t="str">
        <f>IF($N44,VLOOKUP($A44,'Custom Types'!$A$2:$C$997,3,FALSE),M44)</f>
        <v>[MathEx.UFraction32](xref:ExifLibrary.MathEx.UFraction32)</v>
      </c>
      <c r="R44" t="str">
        <f t="shared" si="6"/>
        <v>[FocalPlaneXResolution](xref:ExifLibrary.ExifTag.FocalPlaneXResolution) | 41486 | 0xA20E | [ExifURational](xref:ExifLibrary.ExifURational) | [MathEx.UFraction32](xref:ExifLibrary.MathEx.UFraction32)</v>
      </c>
    </row>
    <row r="45" spans="1:18" x14ac:dyDescent="0.25">
      <c r="A45" t="s">
        <v>73</v>
      </c>
      <c r="B45">
        <v>41487</v>
      </c>
      <c r="C45" t="str">
        <f t="shared" si="4"/>
        <v>0xA20F</v>
      </c>
      <c r="D45" t="s">
        <v>13</v>
      </c>
      <c r="E45">
        <v>1</v>
      </c>
      <c r="H45" t="str">
        <f>IF($E45=1,"["&amp;VLOOKUP($D45,'Data Types'!$A$2:$G$14,2,FALSE)&amp;"]"&amp;VLOOKUP($D45,'Data Types'!$A$2:$G$14,5,FALSE),"["&amp;VLOOKUP($D45,'Data Types'!$A$2:$G$14,3,FALSE)&amp;"]"&amp;VLOOKUP($D45,'Data Types'!$A$2:$G$14,6,FALSE))</f>
        <v>[ExifURational](xref:ExifLibrary.ExifURational)</v>
      </c>
      <c r="I45" t="str">
        <f>IF(D45="ASCII","string",IF(VLOOKUP($D45,'Data Types'!$A$2:$G$14,7,FALSE)="",VLOOKUP($D45,'Data Types'!$A$2:$G$14,4,FALSE)&amp;IF($E45=1,"","["&amp;$E45&amp;"]"),"["&amp;VLOOKUP($D45,'Data Types'!$A$2:$G$14,4,FALSE)&amp;IF($E45=1,"","["&amp;$E45&amp;"]")&amp;"]"&amp;VLOOKUP($D45,'Data Types'!$A$2:$G$14,7,FALSE)))</f>
        <v>[MathEx.UFraction32](xref:ExifLibrary.MathEx.UFraction32)</v>
      </c>
      <c r="J45" t="str">
        <f>IF($F45="","",IF($G45=1,"["&amp;VLOOKUP($F45,'Data Types'!$A$2:$G$14,2,FALSE)&amp;"]"&amp;VLOOKUP($F45,'Data Types'!$A$2:$G$14,5,FALSE),"["&amp;VLOOKUP($F45,'Data Types'!$A$2:$G$14,3,FALSE)&amp;"]"&amp;VLOOKUP($F45,'Data Types'!$A$2:$G$14,6,FALSE)))</f>
        <v/>
      </c>
      <c r="K45" t="str">
        <f>IF(F45="ASCII","string",IF($F45="","",IF(VLOOKUP($F45,'Data Types'!$A$2:$G$14,7,FALSE)="",VLOOKUP($F45,'Data Types'!$A$2:$G$14,4,FALSE)&amp;IF($G45=1,"","["&amp;$G45&amp;"]"),"["&amp;VLOOKUP($F45,'Data Types'!$A$2:$G$14,4,FALSE)&amp;IF($G45=1,"","["&amp;$G45&amp;"]")&amp;"]"&amp;VLOOKUP($F45,'Data Types'!$A$2:$G$14,7,FALSE))))</f>
        <v/>
      </c>
      <c r="L45" t="str">
        <f t="shared" si="0"/>
        <v>[ExifURational](xref:ExifLibrary.ExifURational)</v>
      </c>
      <c r="M45" t="str">
        <f t="shared" si="1"/>
        <v>[MathEx.UFraction32](xref:ExifLibrary.MathEx.UFraction32)</v>
      </c>
      <c r="N45" t="b">
        <f>NOT( ISERROR(VLOOKUP($A45,'Custom Types'!$A$2:$A$997,1,FALSE)))</f>
        <v>0</v>
      </c>
      <c r="O45" t="str">
        <f t="shared" si="5"/>
        <v>[FocalPlaneYResolution](xref:ExifLibrary.ExifTag.FocalPlaneYResolution)</v>
      </c>
      <c r="P45" t="str">
        <f>IF($N45,VLOOKUP($A45,'Custom Types'!$A$2:$C$997,2,FALSE),L45)</f>
        <v>[ExifURational](xref:ExifLibrary.ExifURational)</v>
      </c>
      <c r="Q45" t="str">
        <f>IF($N45,VLOOKUP($A45,'Custom Types'!$A$2:$C$997,3,FALSE),M45)</f>
        <v>[MathEx.UFraction32](xref:ExifLibrary.MathEx.UFraction32)</v>
      </c>
      <c r="R45" t="str">
        <f t="shared" si="6"/>
        <v>[FocalPlaneYResolution](xref:ExifLibrary.ExifTag.FocalPlaneYResolution) | 41487 | 0xA20F | [ExifURational](xref:ExifLibrary.ExifURational) | [MathEx.UFraction32](xref:ExifLibrary.MathEx.UFraction32)</v>
      </c>
    </row>
    <row r="46" spans="1:18" x14ac:dyDescent="0.25">
      <c r="A46" t="s">
        <v>138</v>
      </c>
      <c r="B46">
        <v>289</v>
      </c>
      <c r="C46" t="str">
        <f t="shared" si="4"/>
        <v>0x0121</v>
      </c>
      <c r="D46" t="s">
        <v>2</v>
      </c>
      <c r="H46" t="str">
        <f>IF($E46=1,"["&amp;VLOOKUP($D46,'Data Types'!$A$2:$G$14,2,FALSE)&amp;"]"&amp;VLOOKUP($D46,'Data Types'!$A$2:$G$14,5,FALSE),"["&amp;VLOOKUP($D46,'Data Types'!$A$2:$G$14,3,FALSE)&amp;"]"&amp;VLOOKUP($D46,'Data Types'!$A$2:$G$14,6,FALSE))</f>
        <v>[ExifUIntArray](xref:ExifLibrary.ExifUIntArray)</v>
      </c>
      <c r="I46" t="str">
        <f>IF(D46="ASCII","string",IF(VLOOKUP($D46,'Data Types'!$A$2:$G$14,7,FALSE)="",VLOOKUP($D46,'Data Types'!$A$2:$G$14,4,FALSE)&amp;IF($E46=1,"","["&amp;$E46&amp;"]"),"["&amp;VLOOKUP($D46,'Data Types'!$A$2:$G$14,4,FALSE)&amp;IF($E46=1,"","["&amp;$E46&amp;"]")&amp;"]"&amp;VLOOKUP($D46,'Data Types'!$A$2:$G$14,7,FALSE)))</f>
        <v>uint[]</v>
      </c>
      <c r="J46" t="str">
        <f>IF($F46="","",IF($G46=1,"["&amp;VLOOKUP($F46,'Data Types'!$A$2:$G$14,2,FALSE)&amp;"]"&amp;VLOOKUP($F46,'Data Types'!$A$2:$G$14,5,FALSE),"["&amp;VLOOKUP($F46,'Data Types'!$A$2:$G$14,3,FALSE)&amp;"]"&amp;VLOOKUP($F46,'Data Types'!$A$2:$G$14,6,FALSE)))</f>
        <v/>
      </c>
      <c r="K46" t="str">
        <f>IF(F46="ASCII","string",IF($F46="","",IF(VLOOKUP($F46,'Data Types'!$A$2:$G$14,7,FALSE)="",VLOOKUP($F46,'Data Types'!$A$2:$G$14,4,FALSE)&amp;IF($G46=1,"","["&amp;$G46&amp;"]"),"["&amp;VLOOKUP($F46,'Data Types'!$A$2:$G$14,4,FALSE)&amp;IF($G46=1,"","["&amp;$G46&amp;"]")&amp;"]"&amp;VLOOKUP($F46,'Data Types'!$A$2:$G$14,7,FALSE))))</f>
        <v/>
      </c>
      <c r="L46" t="str">
        <f t="shared" si="0"/>
        <v>[ExifUIntArray](xref:ExifLibrary.ExifUIntArray)</v>
      </c>
      <c r="M46" t="str">
        <f t="shared" si="1"/>
        <v>uint[]</v>
      </c>
      <c r="N46" t="b">
        <f>NOT( ISERROR(VLOOKUP($A46,'Custom Types'!$A$2:$A$997,1,FALSE)))</f>
        <v>0</v>
      </c>
      <c r="O46" t="str">
        <f t="shared" si="5"/>
        <v>[FreeByteCounts](xref:ExifLibrary.ExifTag.FreeByteCounts)</v>
      </c>
      <c r="P46" t="str">
        <f>IF($N46,VLOOKUP($A46,'Custom Types'!$A$2:$C$997,2,FALSE),L46)</f>
        <v>[ExifUIntArray](xref:ExifLibrary.ExifUIntArray)</v>
      </c>
      <c r="Q46" t="str">
        <f>IF($N46,VLOOKUP($A46,'Custom Types'!$A$2:$C$997,3,FALSE),M46)</f>
        <v>uint[]</v>
      </c>
      <c r="R46" t="str">
        <f t="shared" si="6"/>
        <v>[FreeByteCounts](xref:ExifLibrary.ExifTag.FreeByteCounts) | 289 | 0x0121 | [ExifUIntArray](xref:ExifLibrary.ExifUIntArray) | uint[]</v>
      </c>
    </row>
    <row r="47" spans="1:18" x14ac:dyDescent="0.25">
      <c r="A47" t="s">
        <v>137</v>
      </c>
      <c r="B47">
        <v>288</v>
      </c>
      <c r="C47" t="str">
        <f t="shared" si="4"/>
        <v>0x0120</v>
      </c>
      <c r="D47" t="s">
        <v>2</v>
      </c>
      <c r="H47" t="str">
        <f>IF($E47=1,"["&amp;VLOOKUP($D47,'Data Types'!$A$2:$G$14,2,FALSE)&amp;"]"&amp;VLOOKUP($D47,'Data Types'!$A$2:$G$14,5,FALSE),"["&amp;VLOOKUP($D47,'Data Types'!$A$2:$G$14,3,FALSE)&amp;"]"&amp;VLOOKUP($D47,'Data Types'!$A$2:$G$14,6,FALSE))</f>
        <v>[ExifUIntArray](xref:ExifLibrary.ExifUIntArray)</v>
      </c>
      <c r="I47" t="str">
        <f>IF(D47="ASCII","string",IF(VLOOKUP($D47,'Data Types'!$A$2:$G$14,7,FALSE)="",VLOOKUP($D47,'Data Types'!$A$2:$G$14,4,FALSE)&amp;IF($E47=1,"","["&amp;$E47&amp;"]"),"["&amp;VLOOKUP($D47,'Data Types'!$A$2:$G$14,4,FALSE)&amp;IF($E47=1,"","["&amp;$E47&amp;"]")&amp;"]"&amp;VLOOKUP($D47,'Data Types'!$A$2:$G$14,7,FALSE)))</f>
        <v>uint[]</v>
      </c>
      <c r="J47" t="str">
        <f>IF($F47="","",IF($G47=1,"["&amp;VLOOKUP($F47,'Data Types'!$A$2:$G$14,2,FALSE)&amp;"]"&amp;VLOOKUP($F47,'Data Types'!$A$2:$G$14,5,FALSE),"["&amp;VLOOKUP($F47,'Data Types'!$A$2:$G$14,3,FALSE)&amp;"]"&amp;VLOOKUP($F47,'Data Types'!$A$2:$G$14,6,FALSE)))</f>
        <v/>
      </c>
      <c r="K47" t="str">
        <f>IF(F47="ASCII","string",IF($F47="","",IF(VLOOKUP($F47,'Data Types'!$A$2:$G$14,7,FALSE)="",VLOOKUP($F47,'Data Types'!$A$2:$G$14,4,FALSE)&amp;IF($G47=1,"","["&amp;$G47&amp;"]"),"["&amp;VLOOKUP($F47,'Data Types'!$A$2:$G$14,4,FALSE)&amp;IF($G47=1,"","["&amp;$G47&amp;"]")&amp;"]"&amp;VLOOKUP($F47,'Data Types'!$A$2:$G$14,7,FALSE))))</f>
        <v/>
      </c>
      <c r="L47" t="str">
        <f t="shared" si="0"/>
        <v>[ExifUIntArray](xref:ExifLibrary.ExifUIntArray)</v>
      </c>
      <c r="M47" t="str">
        <f t="shared" si="1"/>
        <v>uint[]</v>
      </c>
      <c r="N47" t="b">
        <f>NOT( ISERROR(VLOOKUP($A47,'Custom Types'!$A$2:$A$997,1,FALSE)))</f>
        <v>0</v>
      </c>
      <c r="O47" t="str">
        <f t="shared" si="5"/>
        <v>[FreeOffsets](xref:ExifLibrary.ExifTag.FreeOffsets)</v>
      </c>
      <c r="P47" t="str">
        <f>IF($N47,VLOOKUP($A47,'Custom Types'!$A$2:$C$997,2,FALSE),L47)</f>
        <v>[ExifUIntArray](xref:ExifLibrary.ExifUIntArray)</v>
      </c>
      <c r="Q47" t="str">
        <f>IF($N47,VLOOKUP($A47,'Custom Types'!$A$2:$C$997,3,FALSE),M47)</f>
        <v>uint[]</v>
      </c>
      <c r="R47" t="str">
        <f t="shared" si="6"/>
        <v>[FreeOffsets](xref:ExifLibrary.ExifTag.FreeOffsets) | 288 | 0x0120 | [ExifUIntArray](xref:ExifLibrary.ExifUIntArray) | uint[]</v>
      </c>
    </row>
    <row r="48" spans="1:18" x14ac:dyDescent="0.25">
      <c r="A48" t="s">
        <v>87</v>
      </c>
      <c r="B48">
        <v>41991</v>
      </c>
      <c r="C48" t="str">
        <f t="shared" si="4"/>
        <v>0xA407</v>
      </c>
      <c r="D48" t="s">
        <v>13</v>
      </c>
      <c r="E48">
        <v>1</v>
      </c>
      <c r="H48" t="str">
        <f>IF($E48=1,"["&amp;VLOOKUP($D48,'Data Types'!$A$2:$G$14,2,FALSE)&amp;"]"&amp;VLOOKUP($D48,'Data Types'!$A$2:$G$14,5,FALSE),"["&amp;VLOOKUP($D48,'Data Types'!$A$2:$G$14,3,FALSE)&amp;"]"&amp;VLOOKUP($D48,'Data Types'!$A$2:$G$14,6,FALSE))</f>
        <v>[ExifURational](xref:ExifLibrary.ExifURational)</v>
      </c>
      <c r="I48" t="str">
        <f>IF(D48="ASCII","string",IF(VLOOKUP($D48,'Data Types'!$A$2:$G$14,7,FALSE)="",VLOOKUP($D48,'Data Types'!$A$2:$G$14,4,FALSE)&amp;IF($E48=1,"","["&amp;$E48&amp;"]"),"["&amp;VLOOKUP($D48,'Data Types'!$A$2:$G$14,4,FALSE)&amp;IF($E48=1,"","["&amp;$E48&amp;"]")&amp;"]"&amp;VLOOKUP($D48,'Data Types'!$A$2:$G$14,7,FALSE)))</f>
        <v>[MathEx.UFraction32](xref:ExifLibrary.MathEx.UFraction32)</v>
      </c>
      <c r="J48" t="str">
        <f>IF($F48="","",IF($G48=1,"["&amp;VLOOKUP($F48,'Data Types'!$A$2:$G$14,2,FALSE)&amp;"]"&amp;VLOOKUP($F48,'Data Types'!$A$2:$G$14,5,FALSE),"["&amp;VLOOKUP($F48,'Data Types'!$A$2:$G$14,3,FALSE)&amp;"]"&amp;VLOOKUP($F48,'Data Types'!$A$2:$G$14,6,FALSE)))</f>
        <v/>
      </c>
      <c r="K48" t="str">
        <f>IF(F48="ASCII","string",IF($F48="","",IF(VLOOKUP($F48,'Data Types'!$A$2:$G$14,7,FALSE)="",VLOOKUP($F48,'Data Types'!$A$2:$G$14,4,FALSE)&amp;IF($G48=1,"","["&amp;$G48&amp;"]"),"["&amp;VLOOKUP($F48,'Data Types'!$A$2:$G$14,4,FALSE)&amp;IF($G48=1,"","["&amp;$G48&amp;"]")&amp;"]"&amp;VLOOKUP($F48,'Data Types'!$A$2:$G$14,7,FALSE))))</f>
        <v/>
      </c>
      <c r="L48" t="str">
        <f t="shared" si="0"/>
        <v>[ExifURational](xref:ExifLibrary.ExifURational)</v>
      </c>
      <c r="M48" t="str">
        <f t="shared" si="1"/>
        <v>[MathEx.UFraction32](xref:ExifLibrary.MathEx.UFraction32)</v>
      </c>
      <c r="N48" t="b">
        <f>NOT( ISERROR(VLOOKUP($A48,'Custom Types'!$A$2:$A$997,1,FALSE)))</f>
        <v>1</v>
      </c>
      <c r="O48" t="str">
        <f t="shared" si="5"/>
        <v>[GainControl](xref:ExifLibrary.ExifTag.GainControl)</v>
      </c>
      <c r="P48" t="str">
        <f>IF($N48,VLOOKUP($A48,'Custom Types'!$A$2:$C$997,2,FALSE),L48)</f>
        <v>[ExifEnumProperty\&lt;GainControl&gt;](xref:ExifLibrary.ExifEnumProperty`1)</v>
      </c>
      <c r="Q48" t="str">
        <f>IF($N48,VLOOKUP($A48,'Custom Types'!$A$2:$C$997,3,FALSE),M48)</f>
        <v>enum [(GainControl)](xref:ExifLibrary.GainControl)</v>
      </c>
      <c r="R48" t="str">
        <f t="shared" si="6"/>
        <v>[GainControl](xref:ExifLibrary.ExifTag.GainControl) | 41991 | 0xA407 | [ExifEnumProperty\&lt;GainControl&gt;](xref:ExifLibrary.ExifEnumProperty`1) | enum [(GainControl)](xref:ExifLibrary.GainControl)</v>
      </c>
    </row>
    <row r="49" spans="1:18" x14ac:dyDescent="0.25">
      <c r="A49" t="s">
        <v>100</v>
      </c>
      <c r="B49">
        <v>6</v>
      </c>
      <c r="C49" t="str">
        <f t="shared" si="4"/>
        <v>0x0006</v>
      </c>
      <c r="D49" t="s">
        <v>13</v>
      </c>
      <c r="E49">
        <v>1</v>
      </c>
      <c r="H49" t="str">
        <f>IF($E49=1,"["&amp;VLOOKUP($D49,'Data Types'!$A$2:$G$14,2,FALSE)&amp;"]"&amp;VLOOKUP($D49,'Data Types'!$A$2:$G$14,5,FALSE),"["&amp;VLOOKUP($D49,'Data Types'!$A$2:$G$14,3,FALSE)&amp;"]"&amp;VLOOKUP($D49,'Data Types'!$A$2:$G$14,6,FALSE))</f>
        <v>[ExifURational](xref:ExifLibrary.ExifURational)</v>
      </c>
      <c r="I49" t="str">
        <f>IF(D49="ASCII","string",IF(VLOOKUP($D49,'Data Types'!$A$2:$G$14,7,FALSE)="",VLOOKUP($D49,'Data Types'!$A$2:$G$14,4,FALSE)&amp;IF($E49=1,"","["&amp;$E49&amp;"]"),"["&amp;VLOOKUP($D49,'Data Types'!$A$2:$G$14,4,FALSE)&amp;IF($E49=1,"","["&amp;$E49&amp;"]")&amp;"]"&amp;VLOOKUP($D49,'Data Types'!$A$2:$G$14,7,FALSE)))</f>
        <v>[MathEx.UFraction32](xref:ExifLibrary.MathEx.UFraction32)</v>
      </c>
      <c r="J49" t="str">
        <f>IF($F49="","",IF($G49=1,"["&amp;VLOOKUP($F49,'Data Types'!$A$2:$G$14,2,FALSE)&amp;"]"&amp;VLOOKUP($F49,'Data Types'!$A$2:$G$14,5,FALSE),"["&amp;VLOOKUP($F49,'Data Types'!$A$2:$G$14,3,FALSE)&amp;"]"&amp;VLOOKUP($F49,'Data Types'!$A$2:$G$14,6,FALSE)))</f>
        <v/>
      </c>
      <c r="K49" t="str">
        <f>IF(F49="ASCII","string",IF($F49="","",IF(VLOOKUP($F49,'Data Types'!$A$2:$G$14,7,FALSE)="",VLOOKUP($F49,'Data Types'!$A$2:$G$14,4,FALSE)&amp;IF($G49=1,"","["&amp;$G49&amp;"]"),"["&amp;VLOOKUP($F49,'Data Types'!$A$2:$G$14,4,FALSE)&amp;IF($G49=1,"","["&amp;$G49&amp;"]")&amp;"]"&amp;VLOOKUP($F49,'Data Types'!$A$2:$G$14,7,FALSE))))</f>
        <v/>
      </c>
      <c r="L49" t="str">
        <f t="shared" si="0"/>
        <v>[ExifURational](xref:ExifLibrary.ExifURational)</v>
      </c>
      <c r="M49" t="str">
        <f t="shared" si="1"/>
        <v>[MathEx.UFraction32](xref:ExifLibrary.MathEx.UFraction32)</v>
      </c>
      <c r="N49" t="b">
        <f>NOT( ISERROR(VLOOKUP($A49,'Custom Types'!$A$2:$A$997,1,FALSE)))</f>
        <v>0</v>
      </c>
      <c r="O49" t="str">
        <f t="shared" si="5"/>
        <v>[GPSAltitude](xref:ExifLibrary.ExifTag.GPSAltitude)</v>
      </c>
      <c r="P49" t="str">
        <f>IF($N49,VLOOKUP($A49,'Custom Types'!$A$2:$C$997,2,FALSE),L49)</f>
        <v>[ExifURational](xref:ExifLibrary.ExifURational)</v>
      </c>
      <c r="Q49" t="str">
        <f>IF($N49,VLOOKUP($A49,'Custom Types'!$A$2:$C$997,3,FALSE),M49)</f>
        <v>[MathEx.UFraction32](xref:ExifLibrary.MathEx.UFraction32)</v>
      </c>
      <c r="R49" t="str">
        <f t="shared" si="6"/>
        <v>[GPSAltitude](xref:ExifLibrary.ExifTag.GPSAltitude) | 6 | 0x0006 | [ExifURational](xref:ExifLibrary.ExifURational) | [MathEx.UFraction32](xref:ExifLibrary.MathEx.UFraction32)</v>
      </c>
    </row>
    <row r="50" spans="1:18" x14ac:dyDescent="0.25">
      <c r="A50" t="s">
        <v>99</v>
      </c>
      <c r="B50">
        <v>5</v>
      </c>
      <c r="C50" t="str">
        <f t="shared" si="4"/>
        <v>0x0005</v>
      </c>
      <c r="D50" t="s">
        <v>94</v>
      </c>
      <c r="E50">
        <v>1</v>
      </c>
      <c r="H50" t="str">
        <f>IF($E50=1,"["&amp;VLOOKUP($D50,'Data Types'!$A$2:$G$14,2,FALSE)&amp;"]"&amp;VLOOKUP($D50,'Data Types'!$A$2:$G$14,5,FALSE),"["&amp;VLOOKUP($D50,'Data Types'!$A$2:$G$14,3,FALSE)&amp;"]"&amp;VLOOKUP($D50,'Data Types'!$A$2:$G$14,6,FALSE))</f>
        <v>[ExifByte](xref:ExifLibrary.ExifByte)</v>
      </c>
      <c r="I50" t="str">
        <f>IF(D50="ASCII","string",IF(VLOOKUP($D50,'Data Types'!$A$2:$G$14,7,FALSE)="",VLOOKUP($D50,'Data Types'!$A$2:$G$14,4,FALSE)&amp;IF($E50=1,"","["&amp;$E50&amp;"]"),"["&amp;VLOOKUP($D50,'Data Types'!$A$2:$G$14,4,FALSE)&amp;IF($E50=1,"","["&amp;$E50&amp;"]")&amp;"]"&amp;VLOOKUP($D50,'Data Types'!$A$2:$G$14,7,FALSE)))</f>
        <v>byte</v>
      </c>
      <c r="J50" t="str">
        <f>IF($F50="","",IF($G50=1,"["&amp;VLOOKUP($F50,'Data Types'!$A$2:$G$14,2,FALSE)&amp;"]"&amp;VLOOKUP($F50,'Data Types'!$A$2:$G$14,5,FALSE),"["&amp;VLOOKUP($F50,'Data Types'!$A$2:$G$14,3,FALSE)&amp;"]"&amp;VLOOKUP($F50,'Data Types'!$A$2:$G$14,6,FALSE)))</f>
        <v/>
      </c>
      <c r="K50" t="str">
        <f>IF(F50="ASCII","string",IF($F50="","",IF(VLOOKUP($F50,'Data Types'!$A$2:$G$14,7,FALSE)="",VLOOKUP($F50,'Data Types'!$A$2:$G$14,4,FALSE)&amp;IF($G50=1,"","["&amp;$G50&amp;"]"),"["&amp;VLOOKUP($F50,'Data Types'!$A$2:$G$14,4,FALSE)&amp;IF($G50=1,"","["&amp;$G50&amp;"]")&amp;"]"&amp;VLOOKUP($F50,'Data Types'!$A$2:$G$14,7,FALSE))))</f>
        <v/>
      </c>
      <c r="L50" t="str">
        <f t="shared" si="0"/>
        <v>[ExifByte](xref:ExifLibrary.ExifByte)</v>
      </c>
      <c r="M50" t="str">
        <f t="shared" si="1"/>
        <v>byte</v>
      </c>
      <c r="N50" t="b">
        <f>NOT( ISERROR(VLOOKUP($A50,'Custom Types'!$A$2:$A$997,1,FALSE)))</f>
        <v>1</v>
      </c>
      <c r="O50" t="str">
        <f t="shared" si="5"/>
        <v>[GPSAltitudeRef](xref:ExifLibrary.ExifTag.GPSAltitudeRef)</v>
      </c>
      <c r="P50" t="str">
        <f>IF($N50,VLOOKUP($A50,'Custom Types'!$A$2:$C$997,2,FALSE),L50)</f>
        <v>[ExifEnumProperty\&lt;GPSAltitudeRef&gt;](xref:ExifLibrary.ExifEnumProperty`1)</v>
      </c>
      <c r="Q50" t="str">
        <f>IF($N50,VLOOKUP($A50,'Custom Types'!$A$2:$C$997,3,FALSE),M50)</f>
        <v>enum [(GPSAltitudeRef)](xref:ExifLibrary.GPSAltitudeRef)</v>
      </c>
      <c r="R50" t="str">
        <f t="shared" si="6"/>
        <v>[GPSAltitudeRef](xref:ExifLibrary.ExifTag.GPSAltitudeRef) | 5 | 0x0005 | [ExifEnumProperty\&lt;GPSAltitudeRef&gt;](xref:ExifLibrary.ExifEnumProperty`1) | enum [(GPSAltitudeRef)](xref:ExifLibrary.GPSAltitudeRef)</v>
      </c>
    </row>
    <row r="51" spans="1:18" x14ac:dyDescent="0.25">
      <c r="A51" t="s">
        <v>122</v>
      </c>
      <c r="B51">
        <v>28</v>
      </c>
      <c r="C51" t="str">
        <f t="shared" si="4"/>
        <v>0x001C</v>
      </c>
      <c r="D51" t="s">
        <v>36</v>
      </c>
      <c r="H51" t="str">
        <f>IF($E51=1,"["&amp;VLOOKUP($D51,'Data Types'!$A$2:$G$14,2,FALSE)&amp;"]"&amp;VLOOKUP($D51,'Data Types'!$A$2:$G$14,5,FALSE),"["&amp;VLOOKUP($D51,'Data Types'!$A$2:$G$14,3,FALSE)&amp;"]"&amp;VLOOKUP($D51,'Data Types'!$A$2:$G$14,6,FALSE))</f>
        <v>[ExifUndefined](xref:ExifLibrary.ExifUndefined)</v>
      </c>
      <c r="I51" t="str">
        <f>IF(D51="ASCII","string",IF(VLOOKUP($D51,'Data Types'!$A$2:$G$14,7,FALSE)="",VLOOKUP($D51,'Data Types'!$A$2:$G$14,4,FALSE)&amp;IF($E51=1,"","["&amp;$E51&amp;"]"),"["&amp;VLOOKUP($D51,'Data Types'!$A$2:$G$14,4,FALSE)&amp;IF($E51=1,"","["&amp;$E51&amp;"]")&amp;"]"&amp;VLOOKUP($D51,'Data Types'!$A$2:$G$14,7,FALSE)))</f>
        <v>byte[]</v>
      </c>
      <c r="J51" t="str">
        <f>IF($F51="","",IF($G51=1,"["&amp;VLOOKUP($F51,'Data Types'!$A$2:$G$14,2,FALSE)&amp;"]"&amp;VLOOKUP($F51,'Data Types'!$A$2:$G$14,5,FALSE),"["&amp;VLOOKUP($F51,'Data Types'!$A$2:$G$14,3,FALSE)&amp;"]"&amp;VLOOKUP($F51,'Data Types'!$A$2:$G$14,6,FALSE)))</f>
        <v/>
      </c>
      <c r="K51" t="str">
        <f>IF(F51="ASCII","string",IF($F51="","",IF(VLOOKUP($F51,'Data Types'!$A$2:$G$14,7,FALSE)="",VLOOKUP($F51,'Data Types'!$A$2:$G$14,4,FALSE)&amp;IF($G51=1,"","["&amp;$G51&amp;"]"),"["&amp;VLOOKUP($F51,'Data Types'!$A$2:$G$14,4,FALSE)&amp;IF($G51=1,"","["&amp;$G51&amp;"]")&amp;"]"&amp;VLOOKUP($F51,'Data Types'!$A$2:$G$14,7,FALSE))))</f>
        <v/>
      </c>
      <c r="L51" t="str">
        <f t="shared" si="0"/>
        <v>[ExifUndefined](xref:ExifLibrary.ExifUndefined)</v>
      </c>
      <c r="M51" t="str">
        <f t="shared" si="1"/>
        <v>byte[]</v>
      </c>
      <c r="N51" t="b">
        <f>NOT( ISERROR(VLOOKUP($A51,'Custom Types'!$A$2:$A$997,1,FALSE)))</f>
        <v>0</v>
      </c>
      <c r="O51" t="str">
        <f t="shared" si="5"/>
        <v>[GPSAreaInformation](xref:ExifLibrary.ExifTag.GPSAreaInformation)</v>
      </c>
      <c r="P51" t="str">
        <f>IF($N51,VLOOKUP($A51,'Custom Types'!$A$2:$C$997,2,FALSE),L51)</f>
        <v>[ExifUndefined](xref:ExifLibrary.ExifUndefined)</v>
      </c>
      <c r="Q51" t="str">
        <f>IF($N51,VLOOKUP($A51,'Custom Types'!$A$2:$C$997,3,FALSE),M51)</f>
        <v>byte[]</v>
      </c>
      <c r="R51" t="str">
        <f t="shared" si="6"/>
        <v>[GPSAreaInformation](xref:ExifLibrary.ExifTag.GPSAreaInformation) | 28 | 0x001C | [ExifUndefined](xref:ExifLibrary.ExifUndefined) | byte[]</v>
      </c>
    </row>
    <row r="52" spans="1:18" x14ac:dyDescent="0.25">
      <c r="A52" t="s">
        <v>123</v>
      </c>
      <c r="B52">
        <v>29</v>
      </c>
      <c r="C52" t="str">
        <f t="shared" si="4"/>
        <v>0x001D</v>
      </c>
      <c r="D52" t="s">
        <v>27</v>
      </c>
      <c r="E52">
        <v>11</v>
      </c>
      <c r="H52" t="str">
        <f>IF($E52=1,"["&amp;VLOOKUP($D52,'Data Types'!$A$2:$G$14,2,FALSE)&amp;"]"&amp;VLOOKUP($D52,'Data Types'!$A$2:$G$14,5,FALSE),"["&amp;VLOOKUP($D52,'Data Types'!$A$2:$G$14,3,FALSE)&amp;"]"&amp;VLOOKUP($D52,'Data Types'!$A$2:$G$14,6,FALSE))</f>
        <v>[ExifAscii](xref:ExifLibrary.ExifAscii)</v>
      </c>
      <c r="I52" t="str">
        <f>IF(D52="ASCII","string",IF(VLOOKUP($D52,'Data Types'!$A$2:$G$14,7,FALSE)="",VLOOKUP($D52,'Data Types'!$A$2:$G$14,4,FALSE)&amp;IF($E52=1,"","["&amp;$E52&amp;"]"),"["&amp;VLOOKUP($D52,'Data Types'!$A$2:$G$14,4,FALSE)&amp;IF($E52=1,"","["&amp;$E52&amp;"]")&amp;"]"&amp;VLOOKUP($D52,'Data Types'!$A$2:$G$14,7,FALSE)))</f>
        <v>string</v>
      </c>
      <c r="J52" t="str">
        <f>IF($F52="","",IF($G52=1,"["&amp;VLOOKUP($F52,'Data Types'!$A$2:$G$14,2,FALSE)&amp;"]"&amp;VLOOKUP($F52,'Data Types'!$A$2:$G$14,5,FALSE),"["&amp;VLOOKUP($F52,'Data Types'!$A$2:$G$14,3,FALSE)&amp;"]"&amp;VLOOKUP($F52,'Data Types'!$A$2:$G$14,6,FALSE)))</f>
        <v/>
      </c>
      <c r="K52" t="str">
        <f>IF(F52="ASCII","string",IF($F52="","",IF(VLOOKUP($F52,'Data Types'!$A$2:$G$14,7,FALSE)="",VLOOKUP($F52,'Data Types'!$A$2:$G$14,4,FALSE)&amp;IF($G52=1,"","["&amp;$G52&amp;"]"),"["&amp;VLOOKUP($F52,'Data Types'!$A$2:$G$14,4,FALSE)&amp;IF($G52=1,"","["&amp;$G52&amp;"]")&amp;"]"&amp;VLOOKUP($F52,'Data Types'!$A$2:$G$14,7,FALSE))))</f>
        <v/>
      </c>
      <c r="L52" t="str">
        <f t="shared" si="0"/>
        <v>[ExifAscii](xref:ExifLibrary.ExifAscii)</v>
      </c>
      <c r="M52" t="str">
        <f t="shared" si="1"/>
        <v>string</v>
      </c>
      <c r="N52" t="b">
        <f>NOT( ISERROR(VLOOKUP($A52,'Custom Types'!$A$2:$A$997,1,FALSE)))</f>
        <v>1</v>
      </c>
      <c r="O52" t="str">
        <f t="shared" si="5"/>
        <v>[GPSDateStamp](xref:ExifLibrary.ExifTag.GPSDateStamp)</v>
      </c>
      <c r="P52" t="str">
        <f>IF($N52,VLOOKUP($A52,'Custom Types'!$A$2:$C$997,2,FALSE),L52)</f>
        <v>[ExifDate](xref:ExifLibrary.ExifDate)</v>
      </c>
      <c r="Q52" t="str">
        <f>IF($N52,VLOOKUP($A52,'Custom Types'!$A$2:$C$997,3,FALSE),M52)</f>
        <v>[MathEx.UFraction32[3](Hour, Minute, Second)](xref:ExifLibrary.MathEx.UFraction32)</v>
      </c>
      <c r="R52" t="str">
        <f t="shared" si="6"/>
        <v>[GPSDateStamp](xref:ExifLibrary.ExifTag.GPSDateStamp) | 29 | 0x001D | [ExifDate](xref:ExifLibrary.ExifDate) | [MathEx.UFraction32[3](Hour, Minute, Second)](xref:ExifLibrary.MathEx.UFraction32)</v>
      </c>
    </row>
    <row r="53" spans="1:18" x14ac:dyDescent="0.25">
      <c r="A53" t="s">
        <v>118</v>
      </c>
      <c r="B53">
        <v>24</v>
      </c>
      <c r="C53" t="str">
        <f t="shared" si="4"/>
        <v>0x0018</v>
      </c>
      <c r="D53" t="s">
        <v>13</v>
      </c>
      <c r="E53">
        <v>1</v>
      </c>
      <c r="H53" t="str">
        <f>IF($E53=1,"["&amp;VLOOKUP($D53,'Data Types'!$A$2:$G$14,2,FALSE)&amp;"]"&amp;VLOOKUP($D53,'Data Types'!$A$2:$G$14,5,FALSE),"["&amp;VLOOKUP($D53,'Data Types'!$A$2:$G$14,3,FALSE)&amp;"]"&amp;VLOOKUP($D53,'Data Types'!$A$2:$G$14,6,FALSE))</f>
        <v>[ExifURational](xref:ExifLibrary.ExifURational)</v>
      </c>
      <c r="I53" t="str">
        <f>IF(D53="ASCII","string",IF(VLOOKUP($D53,'Data Types'!$A$2:$G$14,7,FALSE)="",VLOOKUP($D53,'Data Types'!$A$2:$G$14,4,FALSE)&amp;IF($E53=1,"","["&amp;$E53&amp;"]"),"["&amp;VLOOKUP($D53,'Data Types'!$A$2:$G$14,4,FALSE)&amp;IF($E53=1,"","["&amp;$E53&amp;"]")&amp;"]"&amp;VLOOKUP($D53,'Data Types'!$A$2:$G$14,7,FALSE)))</f>
        <v>[MathEx.UFraction32](xref:ExifLibrary.MathEx.UFraction32)</v>
      </c>
      <c r="J53" t="str">
        <f>IF($F53="","",IF($G53=1,"["&amp;VLOOKUP($F53,'Data Types'!$A$2:$G$14,2,FALSE)&amp;"]"&amp;VLOOKUP($F53,'Data Types'!$A$2:$G$14,5,FALSE),"["&amp;VLOOKUP($F53,'Data Types'!$A$2:$G$14,3,FALSE)&amp;"]"&amp;VLOOKUP($F53,'Data Types'!$A$2:$G$14,6,FALSE)))</f>
        <v/>
      </c>
      <c r="K53" t="str">
        <f>IF(F53="ASCII","string",IF($F53="","",IF(VLOOKUP($F53,'Data Types'!$A$2:$G$14,7,FALSE)="",VLOOKUP($F53,'Data Types'!$A$2:$G$14,4,FALSE)&amp;IF($G53=1,"","["&amp;$G53&amp;"]"),"["&amp;VLOOKUP($F53,'Data Types'!$A$2:$G$14,4,FALSE)&amp;IF($G53=1,"","["&amp;$G53&amp;"]")&amp;"]"&amp;VLOOKUP($F53,'Data Types'!$A$2:$G$14,7,FALSE))))</f>
        <v/>
      </c>
      <c r="L53" t="str">
        <f t="shared" si="0"/>
        <v>[ExifURational](xref:ExifLibrary.ExifURational)</v>
      </c>
      <c r="M53" t="str">
        <f t="shared" si="1"/>
        <v>[MathEx.UFraction32](xref:ExifLibrary.MathEx.UFraction32)</v>
      </c>
      <c r="N53" t="b">
        <f>NOT( ISERROR(VLOOKUP($A53,'Custom Types'!$A$2:$A$997,1,FALSE)))</f>
        <v>0</v>
      </c>
      <c r="O53" t="str">
        <f t="shared" si="5"/>
        <v>[GPSDestBearing](xref:ExifLibrary.ExifTag.GPSDestBearing)</v>
      </c>
      <c r="P53" t="str">
        <f>IF($N53,VLOOKUP($A53,'Custom Types'!$A$2:$C$997,2,FALSE),L53)</f>
        <v>[ExifURational](xref:ExifLibrary.ExifURational)</v>
      </c>
      <c r="Q53" t="str">
        <f>IF($N53,VLOOKUP($A53,'Custom Types'!$A$2:$C$997,3,FALSE),M53)</f>
        <v>[MathEx.UFraction32](xref:ExifLibrary.MathEx.UFraction32)</v>
      </c>
      <c r="R53" t="str">
        <f t="shared" si="6"/>
        <v>[GPSDestBearing](xref:ExifLibrary.ExifTag.GPSDestBearing) | 24 | 0x0018 | [ExifURational](xref:ExifLibrary.ExifURational) | [MathEx.UFraction32](xref:ExifLibrary.MathEx.UFraction32)</v>
      </c>
    </row>
    <row r="54" spans="1:18" x14ac:dyDescent="0.25">
      <c r="A54" t="s">
        <v>117</v>
      </c>
      <c r="B54">
        <v>23</v>
      </c>
      <c r="C54" t="str">
        <f t="shared" si="4"/>
        <v>0x0017</v>
      </c>
      <c r="D54" t="s">
        <v>27</v>
      </c>
      <c r="E54">
        <v>2</v>
      </c>
      <c r="H54" t="str">
        <f>IF($E54=1,"["&amp;VLOOKUP($D54,'Data Types'!$A$2:$G$14,2,FALSE)&amp;"]"&amp;VLOOKUP($D54,'Data Types'!$A$2:$G$14,5,FALSE),"["&amp;VLOOKUP($D54,'Data Types'!$A$2:$G$14,3,FALSE)&amp;"]"&amp;VLOOKUP($D54,'Data Types'!$A$2:$G$14,6,FALSE))</f>
        <v>[ExifAscii](xref:ExifLibrary.ExifAscii)</v>
      </c>
      <c r="I54" t="str">
        <f>IF(D54="ASCII","string",IF(VLOOKUP($D54,'Data Types'!$A$2:$G$14,7,FALSE)="",VLOOKUP($D54,'Data Types'!$A$2:$G$14,4,FALSE)&amp;IF($E54=1,"","["&amp;$E54&amp;"]"),"["&amp;VLOOKUP($D54,'Data Types'!$A$2:$G$14,4,FALSE)&amp;IF($E54=1,"","["&amp;$E54&amp;"]")&amp;"]"&amp;VLOOKUP($D54,'Data Types'!$A$2:$G$14,7,FALSE)))</f>
        <v>string</v>
      </c>
      <c r="J54" t="str">
        <f>IF($F54="","",IF($G54=1,"["&amp;VLOOKUP($F54,'Data Types'!$A$2:$G$14,2,FALSE)&amp;"]"&amp;VLOOKUP($F54,'Data Types'!$A$2:$G$14,5,FALSE),"["&amp;VLOOKUP($F54,'Data Types'!$A$2:$G$14,3,FALSE)&amp;"]"&amp;VLOOKUP($F54,'Data Types'!$A$2:$G$14,6,FALSE)))</f>
        <v/>
      </c>
      <c r="K54" t="str">
        <f>IF(F54="ASCII","string",IF($F54="","",IF(VLOOKUP($F54,'Data Types'!$A$2:$G$14,7,FALSE)="",VLOOKUP($F54,'Data Types'!$A$2:$G$14,4,FALSE)&amp;IF($G54=1,"","["&amp;$G54&amp;"]"),"["&amp;VLOOKUP($F54,'Data Types'!$A$2:$G$14,4,FALSE)&amp;IF($G54=1,"","["&amp;$G54&amp;"]")&amp;"]"&amp;VLOOKUP($F54,'Data Types'!$A$2:$G$14,7,FALSE))))</f>
        <v/>
      </c>
      <c r="L54" t="str">
        <f t="shared" si="0"/>
        <v>[ExifAscii](xref:ExifLibrary.ExifAscii)</v>
      </c>
      <c r="M54" t="str">
        <f t="shared" si="1"/>
        <v>string</v>
      </c>
      <c r="N54" t="b">
        <f>NOT( ISERROR(VLOOKUP($A54,'Custom Types'!$A$2:$A$997,1,FALSE)))</f>
        <v>1</v>
      </c>
      <c r="O54" t="str">
        <f t="shared" si="5"/>
        <v>[GPSDestBearingRef](xref:ExifLibrary.ExifTag.GPSDestBearingRef)</v>
      </c>
      <c r="P54" t="str">
        <f>IF($N54,VLOOKUP($A54,'Custom Types'!$A$2:$C$997,2,FALSE),L54)</f>
        <v>[ExifEnumProperty\&lt;GPSDirectionRef&gt;](xref:ExifLibrary.ExifEnumProperty`1)</v>
      </c>
      <c r="Q54" t="str">
        <f>IF($N54,VLOOKUP($A54,'Custom Types'!$A$2:$C$997,3,FALSE),M54)</f>
        <v>enum [(GPSDirectionRef)](xref:ExifLibrary.GPSDirectionRef)</v>
      </c>
      <c r="R54" t="str">
        <f t="shared" si="6"/>
        <v>[GPSDestBearingRef](xref:ExifLibrary.ExifTag.GPSDestBearingRef) | 23 | 0x0017 | [ExifEnumProperty\&lt;GPSDirectionRef&gt;](xref:ExifLibrary.ExifEnumProperty`1) | enum [(GPSDirectionRef)](xref:ExifLibrary.GPSDirectionRef)</v>
      </c>
    </row>
    <row r="55" spans="1:18" x14ac:dyDescent="0.25">
      <c r="A55" t="s">
        <v>120</v>
      </c>
      <c r="B55">
        <v>26</v>
      </c>
      <c r="C55" t="str">
        <f t="shared" si="4"/>
        <v>0x001A</v>
      </c>
      <c r="D55" t="s">
        <v>13</v>
      </c>
      <c r="E55">
        <v>1</v>
      </c>
      <c r="H55" t="str">
        <f>IF($E55=1,"["&amp;VLOOKUP($D55,'Data Types'!$A$2:$G$14,2,FALSE)&amp;"]"&amp;VLOOKUP($D55,'Data Types'!$A$2:$G$14,5,FALSE),"["&amp;VLOOKUP($D55,'Data Types'!$A$2:$G$14,3,FALSE)&amp;"]"&amp;VLOOKUP($D55,'Data Types'!$A$2:$G$14,6,FALSE))</f>
        <v>[ExifURational](xref:ExifLibrary.ExifURational)</v>
      </c>
      <c r="I55" t="str">
        <f>IF(D55="ASCII","string",IF(VLOOKUP($D55,'Data Types'!$A$2:$G$14,7,FALSE)="",VLOOKUP($D55,'Data Types'!$A$2:$G$14,4,FALSE)&amp;IF($E55=1,"","["&amp;$E55&amp;"]"),"["&amp;VLOOKUP($D55,'Data Types'!$A$2:$G$14,4,FALSE)&amp;IF($E55=1,"","["&amp;$E55&amp;"]")&amp;"]"&amp;VLOOKUP($D55,'Data Types'!$A$2:$G$14,7,FALSE)))</f>
        <v>[MathEx.UFraction32](xref:ExifLibrary.MathEx.UFraction32)</v>
      </c>
      <c r="J55" t="str">
        <f>IF($F55="","",IF($G55=1,"["&amp;VLOOKUP($F55,'Data Types'!$A$2:$G$14,2,FALSE)&amp;"]"&amp;VLOOKUP($F55,'Data Types'!$A$2:$G$14,5,FALSE),"["&amp;VLOOKUP($F55,'Data Types'!$A$2:$G$14,3,FALSE)&amp;"]"&amp;VLOOKUP($F55,'Data Types'!$A$2:$G$14,6,FALSE)))</f>
        <v/>
      </c>
      <c r="K55" t="str">
        <f>IF(F55="ASCII","string",IF($F55="","",IF(VLOOKUP($F55,'Data Types'!$A$2:$G$14,7,FALSE)="",VLOOKUP($F55,'Data Types'!$A$2:$G$14,4,FALSE)&amp;IF($G55=1,"","["&amp;$G55&amp;"]"),"["&amp;VLOOKUP($F55,'Data Types'!$A$2:$G$14,4,FALSE)&amp;IF($G55=1,"","["&amp;$G55&amp;"]")&amp;"]"&amp;VLOOKUP($F55,'Data Types'!$A$2:$G$14,7,FALSE))))</f>
        <v/>
      </c>
      <c r="L55" t="str">
        <f t="shared" si="0"/>
        <v>[ExifURational](xref:ExifLibrary.ExifURational)</v>
      </c>
      <c r="M55" t="str">
        <f t="shared" si="1"/>
        <v>[MathEx.UFraction32](xref:ExifLibrary.MathEx.UFraction32)</v>
      </c>
      <c r="N55" t="b">
        <f>NOT( ISERROR(VLOOKUP($A55,'Custom Types'!$A$2:$A$997,1,FALSE)))</f>
        <v>0</v>
      </c>
      <c r="O55" t="str">
        <f t="shared" si="5"/>
        <v>[GPSDestDistance](xref:ExifLibrary.ExifTag.GPSDestDistance)</v>
      </c>
      <c r="P55" t="str">
        <f>IF($N55,VLOOKUP($A55,'Custom Types'!$A$2:$C$997,2,FALSE),L55)</f>
        <v>[ExifURational](xref:ExifLibrary.ExifURational)</v>
      </c>
      <c r="Q55" t="str">
        <f>IF($N55,VLOOKUP($A55,'Custom Types'!$A$2:$C$997,3,FALSE),M55)</f>
        <v>[MathEx.UFraction32](xref:ExifLibrary.MathEx.UFraction32)</v>
      </c>
      <c r="R55" t="str">
        <f t="shared" si="6"/>
        <v>[GPSDestDistance](xref:ExifLibrary.ExifTag.GPSDestDistance) | 26 | 0x001A | [ExifURational](xref:ExifLibrary.ExifURational) | [MathEx.UFraction32](xref:ExifLibrary.MathEx.UFraction32)</v>
      </c>
    </row>
    <row r="56" spans="1:18" x14ac:dyDescent="0.25">
      <c r="A56" t="s">
        <v>119</v>
      </c>
      <c r="B56">
        <v>25</v>
      </c>
      <c r="C56" t="str">
        <f t="shared" si="4"/>
        <v>0x0019</v>
      </c>
      <c r="D56" t="s">
        <v>27</v>
      </c>
      <c r="E56">
        <v>2</v>
      </c>
      <c r="H56" t="str">
        <f>IF($E56=1,"["&amp;VLOOKUP($D56,'Data Types'!$A$2:$G$14,2,FALSE)&amp;"]"&amp;VLOOKUP($D56,'Data Types'!$A$2:$G$14,5,FALSE),"["&amp;VLOOKUP($D56,'Data Types'!$A$2:$G$14,3,FALSE)&amp;"]"&amp;VLOOKUP($D56,'Data Types'!$A$2:$G$14,6,FALSE))</f>
        <v>[ExifAscii](xref:ExifLibrary.ExifAscii)</v>
      </c>
      <c r="I56" t="str">
        <f>IF(D56="ASCII","string",IF(VLOOKUP($D56,'Data Types'!$A$2:$G$14,7,FALSE)="",VLOOKUP($D56,'Data Types'!$A$2:$G$14,4,FALSE)&amp;IF($E56=1,"","["&amp;$E56&amp;"]"),"["&amp;VLOOKUP($D56,'Data Types'!$A$2:$G$14,4,FALSE)&amp;IF($E56=1,"","["&amp;$E56&amp;"]")&amp;"]"&amp;VLOOKUP($D56,'Data Types'!$A$2:$G$14,7,FALSE)))</f>
        <v>string</v>
      </c>
      <c r="J56" t="str">
        <f>IF($F56="","",IF($G56=1,"["&amp;VLOOKUP($F56,'Data Types'!$A$2:$G$14,2,FALSE)&amp;"]"&amp;VLOOKUP($F56,'Data Types'!$A$2:$G$14,5,FALSE),"["&amp;VLOOKUP($F56,'Data Types'!$A$2:$G$14,3,FALSE)&amp;"]"&amp;VLOOKUP($F56,'Data Types'!$A$2:$G$14,6,FALSE)))</f>
        <v/>
      </c>
      <c r="K56" t="str">
        <f>IF(F56="ASCII","string",IF($F56="","",IF(VLOOKUP($F56,'Data Types'!$A$2:$G$14,7,FALSE)="",VLOOKUP($F56,'Data Types'!$A$2:$G$14,4,FALSE)&amp;IF($G56=1,"","["&amp;$G56&amp;"]"),"["&amp;VLOOKUP($F56,'Data Types'!$A$2:$G$14,4,FALSE)&amp;IF($G56=1,"","["&amp;$G56&amp;"]")&amp;"]"&amp;VLOOKUP($F56,'Data Types'!$A$2:$G$14,7,FALSE))))</f>
        <v/>
      </c>
      <c r="L56" t="str">
        <f t="shared" si="0"/>
        <v>[ExifAscii](xref:ExifLibrary.ExifAscii)</v>
      </c>
      <c r="M56" t="str">
        <f t="shared" si="1"/>
        <v>string</v>
      </c>
      <c r="N56" t="b">
        <f>NOT( ISERROR(VLOOKUP($A56,'Custom Types'!$A$2:$A$997,1,FALSE)))</f>
        <v>1</v>
      </c>
      <c r="O56" t="str">
        <f t="shared" si="5"/>
        <v>[GPSDestDistanceRef](xref:ExifLibrary.ExifTag.GPSDestDistanceRef)</v>
      </c>
      <c r="P56" t="str">
        <f>IF($N56,VLOOKUP($A56,'Custom Types'!$A$2:$C$997,2,FALSE),L56)</f>
        <v>[ExifEnumProperty\&lt;GPSDistanceRef&gt;](xref:ExifLibrary.ExifEnumProperty`1)</v>
      </c>
      <c r="Q56" t="str">
        <f>IF($N56,VLOOKUP($A56,'Custom Types'!$A$2:$C$997,3,FALSE),M56)</f>
        <v>enum [(GPSDistanceRef)](xref:ExifLibrary.GPSDistanceRef)</v>
      </c>
      <c r="R56" t="str">
        <f t="shared" si="6"/>
        <v>[GPSDestDistanceRef](xref:ExifLibrary.ExifTag.GPSDestDistanceRef) | 25 | 0x0019 | [ExifEnumProperty\&lt;GPSDistanceRef&gt;](xref:ExifLibrary.ExifEnumProperty`1) | enum [(GPSDistanceRef)](xref:ExifLibrary.GPSDistanceRef)</v>
      </c>
    </row>
    <row r="57" spans="1:18" x14ac:dyDescent="0.25">
      <c r="A57" t="s">
        <v>114</v>
      </c>
      <c r="B57">
        <v>20</v>
      </c>
      <c r="C57" t="str">
        <f t="shared" si="4"/>
        <v>0x0014</v>
      </c>
      <c r="D57" t="s">
        <v>13</v>
      </c>
      <c r="E57">
        <v>3</v>
      </c>
      <c r="H57" t="str">
        <f>IF($E57=1,"["&amp;VLOOKUP($D57,'Data Types'!$A$2:$G$14,2,FALSE)&amp;"]"&amp;VLOOKUP($D57,'Data Types'!$A$2:$G$14,5,FALSE),"["&amp;VLOOKUP($D57,'Data Types'!$A$2:$G$14,3,FALSE)&amp;"]"&amp;VLOOKUP($D57,'Data Types'!$A$2:$G$14,6,FALSE))</f>
        <v>[ExifURationalArray](xref:ExifLibrary.ExifURationalArray)</v>
      </c>
      <c r="I57" t="str">
        <f>IF(D57="ASCII","string",IF(VLOOKUP($D57,'Data Types'!$A$2:$G$14,7,FALSE)="",VLOOKUP($D57,'Data Types'!$A$2:$G$14,4,FALSE)&amp;IF($E57=1,"","["&amp;$E57&amp;"]"),"["&amp;VLOOKUP($D57,'Data Types'!$A$2:$G$14,4,FALSE)&amp;IF($E57=1,"","["&amp;$E57&amp;"]")&amp;"]"&amp;VLOOKUP($D57,'Data Types'!$A$2:$G$14,7,FALSE)))</f>
        <v>[MathEx.UFraction32[3]](xref:ExifLibrary.MathEx.UFraction32)</v>
      </c>
      <c r="J57" t="str">
        <f>IF($F57="","",IF($G57=1,"["&amp;VLOOKUP($F57,'Data Types'!$A$2:$G$14,2,FALSE)&amp;"]"&amp;VLOOKUP($F57,'Data Types'!$A$2:$G$14,5,FALSE),"["&amp;VLOOKUP($F57,'Data Types'!$A$2:$G$14,3,FALSE)&amp;"]"&amp;VLOOKUP($F57,'Data Types'!$A$2:$G$14,6,FALSE)))</f>
        <v/>
      </c>
      <c r="K57" t="str">
        <f>IF(F57="ASCII","string",IF($F57="","",IF(VLOOKUP($F57,'Data Types'!$A$2:$G$14,7,FALSE)="",VLOOKUP($F57,'Data Types'!$A$2:$G$14,4,FALSE)&amp;IF($G57=1,"","["&amp;$G57&amp;"]"),"["&amp;VLOOKUP($F57,'Data Types'!$A$2:$G$14,4,FALSE)&amp;IF($G57=1,"","["&amp;$G57&amp;"]")&amp;"]"&amp;VLOOKUP($F57,'Data Types'!$A$2:$G$14,7,FALSE))))</f>
        <v/>
      </c>
      <c r="L57" t="str">
        <f t="shared" si="0"/>
        <v>[ExifURationalArray](xref:ExifLibrary.ExifURationalArray)</v>
      </c>
      <c r="M57" t="str">
        <f t="shared" si="1"/>
        <v>[MathEx.UFraction32[3]](xref:ExifLibrary.MathEx.UFraction32)</v>
      </c>
      <c r="N57" t="b">
        <f>NOT( ISERROR(VLOOKUP($A57,'Custom Types'!$A$2:$A$997,1,FALSE)))</f>
        <v>1</v>
      </c>
      <c r="O57" t="str">
        <f t="shared" si="5"/>
        <v>[GPSDestLatitude](xref:ExifLibrary.ExifTag.GPSDestLatitude)</v>
      </c>
      <c r="P57" t="str">
        <f>IF($N57,VLOOKUP($A57,'Custom Types'!$A$2:$C$997,2,FALSE),L57)</f>
        <v>[GPSLatitudeLongitude](xref:ExifLibrary.GPSLatitudeLongitude)</v>
      </c>
      <c r="Q57" t="str">
        <f>IF($N57,VLOOKUP($A57,'Custom Types'!$A$2:$C$997,3,FALSE),M57)</f>
        <v>[MathEx.UFraction32[3](Degrees, Minutes, Seconds)](xref:ExifLibrary.MathEx.UFraction32)</v>
      </c>
      <c r="R57" t="str">
        <f t="shared" si="6"/>
        <v>[GPSDestLatitude](xref:ExifLibrary.ExifTag.GPSDestLatitude) | 20 | 0x0014 | [GPSLatitudeLongitude](xref:ExifLibrary.GPSLatitudeLongitude) | [MathEx.UFraction32[3](Degrees, Minutes, Seconds)](xref:ExifLibrary.MathEx.UFraction32)</v>
      </c>
    </row>
    <row r="58" spans="1:18" x14ac:dyDescent="0.25">
      <c r="A58" t="s">
        <v>113</v>
      </c>
      <c r="B58">
        <v>19</v>
      </c>
      <c r="C58" t="str">
        <f t="shared" si="4"/>
        <v>0x0013</v>
      </c>
      <c r="D58" t="s">
        <v>27</v>
      </c>
      <c r="E58">
        <v>2</v>
      </c>
      <c r="H58" t="str">
        <f>IF($E58=1,"["&amp;VLOOKUP($D58,'Data Types'!$A$2:$G$14,2,FALSE)&amp;"]"&amp;VLOOKUP($D58,'Data Types'!$A$2:$G$14,5,FALSE),"["&amp;VLOOKUP($D58,'Data Types'!$A$2:$G$14,3,FALSE)&amp;"]"&amp;VLOOKUP($D58,'Data Types'!$A$2:$G$14,6,FALSE))</f>
        <v>[ExifAscii](xref:ExifLibrary.ExifAscii)</v>
      </c>
      <c r="I58" t="str">
        <f>IF(D58="ASCII","string",IF(VLOOKUP($D58,'Data Types'!$A$2:$G$14,7,FALSE)="",VLOOKUP($D58,'Data Types'!$A$2:$G$14,4,FALSE)&amp;IF($E58=1,"","["&amp;$E58&amp;"]"),"["&amp;VLOOKUP($D58,'Data Types'!$A$2:$G$14,4,FALSE)&amp;IF($E58=1,"","["&amp;$E58&amp;"]")&amp;"]"&amp;VLOOKUP($D58,'Data Types'!$A$2:$G$14,7,FALSE)))</f>
        <v>string</v>
      </c>
      <c r="J58" t="str">
        <f>IF($F58="","",IF($G58=1,"["&amp;VLOOKUP($F58,'Data Types'!$A$2:$G$14,2,FALSE)&amp;"]"&amp;VLOOKUP($F58,'Data Types'!$A$2:$G$14,5,FALSE),"["&amp;VLOOKUP($F58,'Data Types'!$A$2:$G$14,3,FALSE)&amp;"]"&amp;VLOOKUP($F58,'Data Types'!$A$2:$G$14,6,FALSE)))</f>
        <v/>
      </c>
      <c r="K58" t="str">
        <f>IF(F58="ASCII","string",IF($F58="","",IF(VLOOKUP($F58,'Data Types'!$A$2:$G$14,7,FALSE)="",VLOOKUP($F58,'Data Types'!$A$2:$G$14,4,FALSE)&amp;IF($G58=1,"","["&amp;$G58&amp;"]"),"["&amp;VLOOKUP($F58,'Data Types'!$A$2:$G$14,4,FALSE)&amp;IF($G58=1,"","["&amp;$G58&amp;"]")&amp;"]"&amp;VLOOKUP($F58,'Data Types'!$A$2:$G$14,7,FALSE))))</f>
        <v/>
      </c>
      <c r="L58" t="str">
        <f t="shared" si="0"/>
        <v>[ExifAscii](xref:ExifLibrary.ExifAscii)</v>
      </c>
      <c r="M58" t="str">
        <f t="shared" si="1"/>
        <v>string</v>
      </c>
      <c r="N58" t="b">
        <f>NOT( ISERROR(VLOOKUP($A58,'Custom Types'!$A$2:$A$997,1,FALSE)))</f>
        <v>1</v>
      </c>
      <c r="O58" t="str">
        <f t="shared" si="5"/>
        <v>[GPSDestLatitudeRef](xref:ExifLibrary.ExifTag.GPSDestLatitudeRef)</v>
      </c>
      <c r="P58" t="str">
        <f>IF($N58,VLOOKUP($A58,'Custom Types'!$A$2:$C$997,2,FALSE),L58)</f>
        <v>[ExifEnumProperty\&lt;GPSLatitudeRef&gt;](xref:ExifLibrary.ExifEnumProperty`1)</v>
      </c>
      <c r="Q58" t="str">
        <f>IF($N58,VLOOKUP($A58,'Custom Types'!$A$2:$C$997,3,FALSE),M58)</f>
        <v>enum [(GPSLatitudeRef)](xref:ExifLibrary.GPSLatitudeRef)</v>
      </c>
      <c r="R58" t="str">
        <f t="shared" si="6"/>
        <v>[GPSDestLatitudeRef](xref:ExifLibrary.ExifTag.GPSDestLatitudeRef) | 19 | 0x0013 | [ExifEnumProperty\&lt;GPSLatitudeRef&gt;](xref:ExifLibrary.ExifEnumProperty`1) | enum [(GPSLatitudeRef)](xref:ExifLibrary.GPSLatitudeRef)</v>
      </c>
    </row>
    <row r="59" spans="1:18" x14ac:dyDescent="0.25">
      <c r="A59" t="s">
        <v>116</v>
      </c>
      <c r="B59">
        <v>22</v>
      </c>
      <c r="C59" t="str">
        <f t="shared" si="4"/>
        <v>0x0016</v>
      </c>
      <c r="D59" t="s">
        <v>13</v>
      </c>
      <c r="E59">
        <v>3</v>
      </c>
      <c r="H59" t="str">
        <f>IF($E59=1,"["&amp;VLOOKUP($D59,'Data Types'!$A$2:$G$14,2,FALSE)&amp;"]"&amp;VLOOKUP($D59,'Data Types'!$A$2:$G$14,5,FALSE),"["&amp;VLOOKUP($D59,'Data Types'!$A$2:$G$14,3,FALSE)&amp;"]"&amp;VLOOKUP($D59,'Data Types'!$A$2:$G$14,6,FALSE))</f>
        <v>[ExifURationalArray](xref:ExifLibrary.ExifURationalArray)</v>
      </c>
      <c r="I59" t="str">
        <f>IF(D59="ASCII","string",IF(VLOOKUP($D59,'Data Types'!$A$2:$G$14,7,FALSE)="",VLOOKUP($D59,'Data Types'!$A$2:$G$14,4,FALSE)&amp;IF($E59=1,"","["&amp;$E59&amp;"]"),"["&amp;VLOOKUP($D59,'Data Types'!$A$2:$G$14,4,FALSE)&amp;IF($E59=1,"","["&amp;$E59&amp;"]")&amp;"]"&amp;VLOOKUP($D59,'Data Types'!$A$2:$G$14,7,FALSE)))</f>
        <v>[MathEx.UFraction32[3]](xref:ExifLibrary.MathEx.UFraction32)</v>
      </c>
      <c r="J59" t="str">
        <f>IF($F59="","",IF($G59=1,"["&amp;VLOOKUP($F59,'Data Types'!$A$2:$G$14,2,FALSE)&amp;"]"&amp;VLOOKUP($F59,'Data Types'!$A$2:$G$14,5,FALSE),"["&amp;VLOOKUP($F59,'Data Types'!$A$2:$G$14,3,FALSE)&amp;"]"&amp;VLOOKUP($F59,'Data Types'!$A$2:$G$14,6,FALSE)))</f>
        <v/>
      </c>
      <c r="K59" t="str">
        <f>IF(F59="ASCII","string",IF($F59="","",IF(VLOOKUP($F59,'Data Types'!$A$2:$G$14,7,FALSE)="",VLOOKUP($F59,'Data Types'!$A$2:$G$14,4,FALSE)&amp;IF($G59=1,"","["&amp;$G59&amp;"]"),"["&amp;VLOOKUP($F59,'Data Types'!$A$2:$G$14,4,FALSE)&amp;IF($G59=1,"","["&amp;$G59&amp;"]")&amp;"]"&amp;VLOOKUP($F59,'Data Types'!$A$2:$G$14,7,FALSE))))</f>
        <v/>
      </c>
      <c r="L59" t="str">
        <f t="shared" si="0"/>
        <v>[ExifURationalArray](xref:ExifLibrary.ExifURationalArray)</v>
      </c>
      <c r="M59" t="str">
        <f t="shared" si="1"/>
        <v>[MathEx.UFraction32[3]](xref:ExifLibrary.MathEx.UFraction32)</v>
      </c>
      <c r="N59" t="b">
        <f>NOT( ISERROR(VLOOKUP($A59,'Custom Types'!$A$2:$A$997,1,FALSE)))</f>
        <v>1</v>
      </c>
      <c r="O59" t="str">
        <f t="shared" si="5"/>
        <v>[GPSDestLongitude](xref:ExifLibrary.ExifTag.GPSDestLongitude)</v>
      </c>
      <c r="P59" t="str">
        <f>IF($N59,VLOOKUP($A59,'Custom Types'!$A$2:$C$997,2,FALSE),L59)</f>
        <v>[GPSLatitudeLongitude](xref:ExifLibrary.GPSLatitudeLongitude)</v>
      </c>
      <c r="Q59" t="str">
        <f>IF($N59,VLOOKUP($A59,'Custom Types'!$A$2:$C$997,3,FALSE),M59)</f>
        <v>[MathEx.UFraction32[3](Degrees, Minutes, Seconds)](xref:ExifLibrary.MathEx.UFraction32)</v>
      </c>
      <c r="R59" t="str">
        <f t="shared" si="6"/>
        <v>[GPSDestLongitude](xref:ExifLibrary.ExifTag.GPSDestLongitude) | 22 | 0x0016 | [GPSLatitudeLongitude](xref:ExifLibrary.GPSLatitudeLongitude) | [MathEx.UFraction32[3](Degrees, Minutes, Seconds)](xref:ExifLibrary.MathEx.UFraction32)</v>
      </c>
    </row>
    <row r="60" spans="1:18" x14ac:dyDescent="0.25">
      <c r="A60" t="s">
        <v>115</v>
      </c>
      <c r="B60">
        <v>21</v>
      </c>
      <c r="C60" t="str">
        <f t="shared" si="4"/>
        <v>0x0015</v>
      </c>
      <c r="D60" t="s">
        <v>27</v>
      </c>
      <c r="E60">
        <v>2</v>
      </c>
      <c r="H60" t="str">
        <f>IF($E60=1,"["&amp;VLOOKUP($D60,'Data Types'!$A$2:$G$14,2,FALSE)&amp;"]"&amp;VLOOKUP($D60,'Data Types'!$A$2:$G$14,5,FALSE),"["&amp;VLOOKUP($D60,'Data Types'!$A$2:$G$14,3,FALSE)&amp;"]"&amp;VLOOKUP($D60,'Data Types'!$A$2:$G$14,6,FALSE))</f>
        <v>[ExifAscii](xref:ExifLibrary.ExifAscii)</v>
      </c>
      <c r="I60" t="str">
        <f>IF(D60="ASCII","string",IF(VLOOKUP($D60,'Data Types'!$A$2:$G$14,7,FALSE)="",VLOOKUP($D60,'Data Types'!$A$2:$G$14,4,FALSE)&amp;IF($E60=1,"","["&amp;$E60&amp;"]"),"["&amp;VLOOKUP($D60,'Data Types'!$A$2:$G$14,4,FALSE)&amp;IF($E60=1,"","["&amp;$E60&amp;"]")&amp;"]"&amp;VLOOKUP($D60,'Data Types'!$A$2:$G$14,7,FALSE)))</f>
        <v>string</v>
      </c>
      <c r="J60" t="str">
        <f>IF($F60="","",IF($G60=1,"["&amp;VLOOKUP($F60,'Data Types'!$A$2:$G$14,2,FALSE)&amp;"]"&amp;VLOOKUP($F60,'Data Types'!$A$2:$G$14,5,FALSE),"["&amp;VLOOKUP($F60,'Data Types'!$A$2:$G$14,3,FALSE)&amp;"]"&amp;VLOOKUP($F60,'Data Types'!$A$2:$G$14,6,FALSE)))</f>
        <v/>
      </c>
      <c r="K60" t="str">
        <f>IF(F60="ASCII","string",IF($F60="","",IF(VLOOKUP($F60,'Data Types'!$A$2:$G$14,7,FALSE)="",VLOOKUP($F60,'Data Types'!$A$2:$G$14,4,FALSE)&amp;IF($G60=1,"","["&amp;$G60&amp;"]"),"["&amp;VLOOKUP($F60,'Data Types'!$A$2:$G$14,4,FALSE)&amp;IF($G60=1,"","["&amp;$G60&amp;"]")&amp;"]"&amp;VLOOKUP($F60,'Data Types'!$A$2:$G$14,7,FALSE))))</f>
        <v/>
      </c>
      <c r="L60" t="str">
        <f t="shared" si="0"/>
        <v>[ExifAscii](xref:ExifLibrary.ExifAscii)</v>
      </c>
      <c r="M60" t="str">
        <f t="shared" si="1"/>
        <v>string</v>
      </c>
      <c r="N60" t="b">
        <f>NOT( ISERROR(VLOOKUP($A60,'Custom Types'!$A$2:$A$997,1,FALSE)))</f>
        <v>1</v>
      </c>
      <c r="O60" t="str">
        <f t="shared" si="5"/>
        <v>[GPSDestLongitudeRef](xref:ExifLibrary.ExifTag.GPSDestLongitudeRef)</v>
      </c>
      <c r="P60" t="str">
        <f>IF($N60,VLOOKUP($A60,'Custom Types'!$A$2:$C$997,2,FALSE),L60)</f>
        <v>[ExifEnumProperty\&lt;GPSLongitudeRef&gt;](xref:ExifLibrary.ExifEnumProperty`1)</v>
      </c>
      <c r="Q60" t="str">
        <f>IF($N60,VLOOKUP($A60,'Custom Types'!$A$2:$C$997,3,FALSE),M60)</f>
        <v>enum [(GPSLongitudeRef)](xref:ExifLibrary.GPSLongitudeRef)</v>
      </c>
      <c r="R60" t="str">
        <f t="shared" si="6"/>
        <v>[GPSDestLongitudeRef](xref:ExifLibrary.ExifTag.GPSDestLongitudeRef) | 21 | 0x0015 | [ExifEnumProperty\&lt;GPSLongitudeRef&gt;](xref:ExifLibrary.ExifEnumProperty`1) | enum [(GPSLongitudeRef)](xref:ExifLibrary.GPSLongitudeRef)</v>
      </c>
    </row>
    <row r="61" spans="1:18" x14ac:dyDescent="0.25">
      <c r="A61" t="s">
        <v>124</v>
      </c>
      <c r="B61">
        <v>30</v>
      </c>
      <c r="C61" t="str">
        <f t="shared" si="4"/>
        <v>0x001E</v>
      </c>
      <c r="D61" t="s">
        <v>1</v>
      </c>
      <c r="E61">
        <v>1</v>
      </c>
      <c r="H61" t="str">
        <f>IF($E61=1,"["&amp;VLOOKUP($D61,'Data Types'!$A$2:$G$14,2,FALSE)&amp;"]"&amp;VLOOKUP($D61,'Data Types'!$A$2:$G$14,5,FALSE),"["&amp;VLOOKUP($D61,'Data Types'!$A$2:$G$14,3,FALSE)&amp;"]"&amp;VLOOKUP($D61,'Data Types'!$A$2:$G$14,6,FALSE))</f>
        <v>[ExifUShort](xref:ExifLibrary.ExifUShort)</v>
      </c>
      <c r="I61" t="str">
        <f>IF(D61="ASCII","string",IF(VLOOKUP($D61,'Data Types'!$A$2:$G$14,7,FALSE)="",VLOOKUP($D61,'Data Types'!$A$2:$G$14,4,FALSE)&amp;IF($E61=1,"","["&amp;$E61&amp;"]"),"["&amp;VLOOKUP($D61,'Data Types'!$A$2:$G$14,4,FALSE)&amp;IF($E61=1,"","["&amp;$E61&amp;"]")&amp;"]"&amp;VLOOKUP($D61,'Data Types'!$A$2:$G$14,7,FALSE)))</f>
        <v>ushort</v>
      </c>
      <c r="J61" t="str">
        <f>IF($F61="","",IF($G61=1,"["&amp;VLOOKUP($F61,'Data Types'!$A$2:$G$14,2,FALSE)&amp;"]"&amp;VLOOKUP($F61,'Data Types'!$A$2:$G$14,5,FALSE),"["&amp;VLOOKUP($F61,'Data Types'!$A$2:$G$14,3,FALSE)&amp;"]"&amp;VLOOKUP($F61,'Data Types'!$A$2:$G$14,6,FALSE)))</f>
        <v/>
      </c>
      <c r="K61" t="str">
        <f>IF(F61="ASCII","string",IF($F61="","",IF(VLOOKUP($F61,'Data Types'!$A$2:$G$14,7,FALSE)="",VLOOKUP($F61,'Data Types'!$A$2:$G$14,4,FALSE)&amp;IF($G61=1,"","["&amp;$G61&amp;"]"),"["&amp;VLOOKUP($F61,'Data Types'!$A$2:$G$14,4,FALSE)&amp;IF($G61=1,"","["&amp;$G61&amp;"]")&amp;"]"&amp;VLOOKUP($F61,'Data Types'!$A$2:$G$14,7,FALSE))))</f>
        <v/>
      </c>
      <c r="L61" t="str">
        <f t="shared" si="0"/>
        <v>[ExifUShort](xref:ExifLibrary.ExifUShort)</v>
      </c>
      <c r="M61" t="str">
        <f t="shared" si="1"/>
        <v>ushort</v>
      </c>
      <c r="N61" t="b">
        <f>NOT( ISERROR(VLOOKUP($A61,'Custom Types'!$A$2:$A$997,1,FALSE)))</f>
        <v>1</v>
      </c>
      <c r="O61" t="str">
        <f t="shared" si="5"/>
        <v>[GPSDifferential](xref:ExifLibrary.ExifTag.GPSDifferential)</v>
      </c>
      <c r="P61" t="str">
        <f>IF($N61,VLOOKUP($A61,'Custom Types'!$A$2:$C$997,2,FALSE),L61)</f>
        <v>[ExifEnumProperty\&lt;GPSDifferential&gt;](xref:ExifLibrary.ExifEnumProperty`1)</v>
      </c>
      <c r="Q61" t="str">
        <f>IF($N61,VLOOKUP($A61,'Custom Types'!$A$2:$C$997,3,FALSE),M61)</f>
        <v>enum [(GPSDifferential)](xref:ExifLibrary.GPSDifferential)</v>
      </c>
      <c r="R61" t="str">
        <f t="shared" si="6"/>
        <v>[GPSDifferential](xref:ExifLibrary.ExifTag.GPSDifferential) | 30 | 0x001E | [ExifEnumProperty\&lt;GPSDifferential&gt;](xref:ExifLibrary.ExifEnumProperty`1) | enum [(GPSDifferential)](xref:ExifLibrary.GPSDifferential)</v>
      </c>
    </row>
    <row r="62" spans="1:18" x14ac:dyDescent="0.25">
      <c r="A62" t="s">
        <v>105</v>
      </c>
      <c r="B62">
        <v>11</v>
      </c>
      <c r="C62" t="str">
        <f t="shared" si="4"/>
        <v>0x000B</v>
      </c>
      <c r="D62" t="s">
        <v>13</v>
      </c>
      <c r="E62">
        <v>1</v>
      </c>
      <c r="H62" t="str">
        <f>IF($E62=1,"["&amp;VLOOKUP($D62,'Data Types'!$A$2:$G$14,2,FALSE)&amp;"]"&amp;VLOOKUP($D62,'Data Types'!$A$2:$G$14,5,FALSE),"["&amp;VLOOKUP($D62,'Data Types'!$A$2:$G$14,3,FALSE)&amp;"]"&amp;VLOOKUP($D62,'Data Types'!$A$2:$G$14,6,FALSE))</f>
        <v>[ExifURational](xref:ExifLibrary.ExifURational)</v>
      </c>
      <c r="I62" t="str">
        <f>IF(D62="ASCII","string",IF(VLOOKUP($D62,'Data Types'!$A$2:$G$14,7,FALSE)="",VLOOKUP($D62,'Data Types'!$A$2:$G$14,4,FALSE)&amp;IF($E62=1,"","["&amp;$E62&amp;"]"),"["&amp;VLOOKUP($D62,'Data Types'!$A$2:$G$14,4,FALSE)&amp;IF($E62=1,"","["&amp;$E62&amp;"]")&amp;"]"&amp;VLOOKUP($D62,'Data Types'!$A$2:$G$14,7,FALSE)))</f>
        <v>[MathEx.UFraction32](xref:ExifLibrary.MathEx.UFraction32)</v>
      </c>
      <c r="J62" t="str">
        <f>IF($F62="","",IF($G62=1,"["&amp;VLOOKUP($F62,'Data Types'!$A$2:$G$14,2,FALSE)&amp;"]"&amp;VLOOKUP($F62,'Data Types'!$A$2:$G$14,5,FALSE),"["&amp;VLOOKUP($F62,'Data Types'!$A$2:$G$14,3,FALSE)&amp;"]"&amp;VLOOKUP($F62,'Data Types'!$A$2:$G$14,6,FALSE)))</f>
        <v/>
      </c>
      <c r="K62" t="str">
        <f>IF(F62="ASCII","string",IF($F62="","",IF(VLOOKUP($F62,'Data Types'!$A$2:$G$14,7,FALSE)="",VLOOKUP($F62,'Data Types'!$A$2:$G$14,4,FALSE)&amp;IF($G62=1,"","["&amp;$G62&amp;"]"),"["&amp;VLOOKUP($F62,'Data Types'!$A$2:$G$14,4,FALSE)&amp;IF($G62=1,"","["&amp;$G62&amp;"]")&amp;"]"&amp;VLOOKUP($F62,'Data Types'!$A$2:$G$14,7,FALSE))))</f>
        <v/>
      </c>
      <c r="L62" t="str">
        <f t="shared" si="0"/>
        <v>[ExifURational](xref:ExifLibrary.ExifURational)</v>
      </c>
      <c r="M62" t="str">
        <f t="shared" si="1"/>
        <v>[MathEx.UFraction32](xref:ExifLibrary.MathEx.UFraction32)</v>
      </c>
      <c r="N62" t="b">
        <f>NOT( ISERROR(VLOOKUP($A62,'Custom Types'!$A$2:$A$997,1,FALSE)))</f>
        <v>0</v>
      </c>
      <c r="O62" t="str">
        <f t="shared" si="5"/>
        <v>[GPSDOP](xref:ExifLibrary.ExifTag.GPSDOP)</v>
      </c>
      <c r="P62" t="str">
        <f>IF($N62,VLOOKUP($A62,'Custom Types'!$A$2:$C$997,2,FALSE),L62)</f>
        <v>[ExifURational](xref:ExifLibrary.ExifURational)</v>
      </c>
      <c r="Q62" t="str">
        <f>IF($N62,VLOOKUP($A62,'Custom Types'!$A$2:$C$997,3,FALSE),M62)</f>
        <v>[MathEx.UFraction32](xref:ExifLibrary.MathEx.UFraction32)</v>
      </c>
      <c r="R62" t="str">
        <f t="shared" si="6"/>
        <v>[GPSDOP](xref:ExifLibrary.ExifTag.GPSDOP) | 11 | 0x000B | [ExifURational](xref:ExifLibrary.ExifURational) | [MathEx.UFraction32](xref:ExifLibrary.MathEx.UFraction32)</v>
      </c>
    </row>
    <row r="63" spans="1:18" x14ac:dyDescent="0.25">
      <c r="A63" t="s">
        <v>350</v>
      </c>
      <c r="B63">
        <v>34853</v>
      </c>
      <c r="C63" t="str">
        <f t="shared" si="4"/>
        <v>0x8825</v>
      </c>
      <c r="D63" t="s">
        <v>1</v>
      </c>
      <c r="E63">
        <v>1</v>
      </c>
      <c r="H63" t="str">
        <f>IF($E63=1,"["&amp;VLOOKUP($D63,'Data Types'!$A$2:$G$14,2,FALSE)&amp;"]"&amp;VLOOKUP($D63,'Data Types'!$A$2:$G$14,5,FALSE),"["&amp;VLOOKUP($D63,'Data Types'!$A$2:$G$14,3,FALSE)&amp;"]"&amp;VLOOKUP($D63,'Data Types'!$A$2:$G$14,6,FALSE))</f>
        <v>[ExifUShort](xref:ExifLibrary.ExifUShort)</v>
      </c>
      <c r="I63" t="str">
        <f>IF(D63="ASCII","string",IF(VLOOKUP($D63,'Data Types'!$A$2:$G$14,7,FALSE)="",VLOOKUP($D63,'Data Types'!$A$2:$G$14,4,FALSE)&amp;IF($E63=1,"","["&amp;$E63&amp;"]"),"["&amp;VLOOKUP($D63,'Data Types'!$A$2:$G$14,4,FALSE)&amp;IF($E63=1,"","["&amp;$E63&amp;"]")&amp;"]"&amp;VLOOKUP($D63,'Data Types'!$A$2:$G$14,7,FALSE)))</f>
        <v>ushort</v>
      </c>
      <c r="J63" t="str">
        <f>IF($F63="","",IF($G63=1,"["&amp;VLOOKUP($F63,'Data Types'!$A$2:$G$14,2,FALSE)&amp;"]"&amp;VLOOKUP($F63,'Data Types'!$A$2:$G$14,5,FALSE),"["&amp;VLOOKUP($F63,'Data Types'!$A$2:$G$14,3,FALSE)&amp;"]"&amp;VLOOKUP($F63,'Data Types'!$A$2:$G$14,6,FALSE)))</f>
        <v/>
      </c>
      <c r="K63" t="str">
        <f>IF(F63="ASCII","string",IF($F63="","",IF(VLOOKUP($F63,'Data Types'!$A$2:$G$14,7,FALSE)="",VLOOKUP($F63,'Data Types'!$A$2:$G$14,4,FALSE)&amp;IF($G63=1,"","["&amp;$G63&amp;"]"),"["&amp;VLOOKUP($F63,'Data Types'!$A$2:$G$14,4,FALSE)&amp;IF($G63=1,"","["&amp;$G63&amp;"]")&amp;"]"&amp;VLOOKUP($F63,'Data Types'!$A$2:$G$14,7,FALSE))))</f>
        <v/>
      </c>
      <c r="L63" t="str">
        <f t="shared" si="0"/>
        <v>[ExifUShort](xref:ExifLibrary.ExifUShort)</v>
      </c>
      <c r="M63" t="str">
        <f t="shared" si="1"/>
        <v>ushort</v>
      </c>
      <c r="N63" t="b">
        <f>NOT( ISERROR(VLOOKUP($A63,'Custom Types'!$A$2:$A$997,1,FALSE)))</f>
        <v>0</v>
      </c>
      <c r="O63" t="str">
        <f t="shared" si="5"/>
        <v>[GPSIFDPointer](xref:ExifLibrary.ExifTag.GPSIFDPointer)</v>
      </c>
      <c r="P63" t="str">
        <f>IF($N63,VLOOKUP($A63,'Custom Types'!$A$2:$C$997,2,FALSE),L63)</f>
        <v>[ExifUShort](xref:ExifLibrary.ExifUShort)</v>
      </c>
      <c r="Q63" t="str">
        <f>IF($N63,VLOOKUP($A63,'Custom Types'!$A$2:$C$997,3,FALSE),M63)</f>
        <v>ushort</v>
      </c>
      <c r="R63" t="str">
        <f t="shared" si="6"/>
        <v>[GPSIFDPointer](xref:ExifLibrary.ExifTag.GPSIFDPointer) | 34853 | 0x8825 | [ExifUShort](xref:ExifLibrary.ExifUShort) | ushort</v>
      </c>
    </row>
    <row r="64" spans="1:18" x14ac:dyDescent="0.25">
      <c r="A64" t="s">
        <v>111</v>
      </c>
      <c r="B64">
        <v>17</v>
      </c>
      <c r="C64" t="str">
        <f t="shared" si="4"/>
        <v>0x0011</v>
      </c>
      <c r="D64" t="s">
        <v>13</v>
      </c>
      <c r="E64">
        <v>1</v>
      </c>
      <c r="H64" t="str">
        <f>IF($E64=1,"["&amp;VLOOKUP($D64,'Data Types'!$A$2:$G$14,2,FALSE)&amp;"]"&amp;VLOOKUP($D64,'Data Types'!$A$2:$G$14,5,FALSE),"["&amp;VLOOKUP($D64,'Data Types'!$A$2:$G$14,3,FALSE)&amp;"]"&amp;VLOOKUP($D64,'Data Types'!$A$2:$G$14,6,FALSE))</f>
        <v>[ExifURational](xref:ExifLibrary.ExifURational)</v>
      </c>
      <c r="I64" t="str">
        <f>IF(D64="ASCII","string",IF(VLOOKUP($D64,'Data Types'!$A$2:$G$14,7,FALSE)="",VLOOKUP($D64,'Data Types'!$A$2:$G$14,4,FALSE)&amp;IF($E64=1,"","["&amp;$E64&amp;"]"),"["&amp;VLOOKUP($D64,'Data Types'!$A$2:$G$14,4,FALSE)&amp;IF($E64=1,"","["&amp;$E64&amp;"]")&amp;"]"&amp;VLOOKUP($D64,'Data Types'!$A$2:$G$14,7,FALSE)))</f>
        <v>[MathEx.UFraction32](xref:ExifLibrary.MathEx.UFraction32)</v>
      </c>
      <c r="J64" t="str">
        <f>IF($F64="","",IF($G64=1,"["&amp;VLOOKUP($F64,'Data Types'!$A$2:$G$14,2,FALSE)&amp;"]"&amp;VLOOKUP($F64,'Data Types'!$A$2:$G$14,5,FALSE),"["&amp;VLOOKUP($F64,'Data Types'!$A$2:$G$14,3,FALSE)&amp;"]"&amp;VLOOKUP($F64,'Data Types'!$A$2:$G$14,6,FALSE)))</f>
        <v/>
      </c>
      <c r="K64" t="str">
        <f>IF(F64="ASCII","string",IF($F64="","",IF(VLOOKUP($F64,'Data Types'!$A$2:$G$14,7,FALSE)="",VLOOKUP($F64,'Data Types'!$A$2:$G$14,4,FALSE)&amp;IF($G64=1,"","["&amp;$G64&amp;"]"),"["&amp;VLOOKUP($F64,'Data Types'!$A$2:$G$14,4,FALSE)&amp;IF($G64=1,"","["&amp;$G64&amp;"]")&amp;"]"&amp;VLOOKUP($F64,'Data Types'!$A$2:$G$14,7,FALSE))))</f>
        <v/>
      </c>
      <c r="L64" t="str">
        <f t="shared" si="0"/>
        <v>[ExifURational](xref:ExifLibrary.ExifURational)</v>
      </c>
      <c r="M64" t="str">
        <f t="shared" si="1"/>
        <v>[MathEx.UFraction32](xref:ExifLibrary.MathEx.UFraction32)</v>
      </c>
      <c r="N64" t="b">
        <f>NOT( ISERROR(VLOOKUP($A64,'Custom Types'!$A$2:$A$997,1,FALSE)))</f>
        <v>0</v>
      </c>
      <c r="O64" t="str">
        <f t="shared" si="5"/>
        <v>[GPSImgDirection](xref:ExifLibrary.ExifTag.GPSImgDirection)</v>
      </c>
      <c r="P64" t="str">
        <f>IF($N64,VLOOKUP($A64,'Custom Types'!$A$2:$C$997,2,FALSE),L64)</f>
        <v>[ExifURational](xref:ExifLibrary.ExifURational)</v>
      </c>
      <c r="Q64" t="str">
        <f>IF($N64,VLOOKUP($A64,'Custom Types'!$A$2:$C$997,3,FALSE),M64)</f>
        <v>[MathEx.UFraction32](xref:ExifLibrary.MathEx.UFraction32)</v>
      </c>
      <c r="R64" t="str">
        <f t="shared" si="6"/>
        <v>[GPSImgDirection](xref:ExifLibrary.ExifTag.GPSImgDirection) | 17 | 0x0011 | [ExifURational](xref:ExifLibrary.ExifURational) | [MathEx.UFraction32](xref:ExifLibrary.MathEx.UFraction32)</v>
      </c>
    </row>
    <row r="65" spans="1:18" x14ac:dyDescent="0.25">
      <c r="A65" t="s">
        <v>110</v>
      </c>
      <c r="B65">
        <v>16</v>
      </c>
      <c r="C65" t="str">
        <f t="shared" si="4"/>
        <v>0x0010</v>
      </c>
      <c r="D65" t="s">
        <v>27</v>
      </c>
      <c r="E65">
        <v>2</v>
      </c>
      <c r="H65" t="str">
        <f>IF($E65=1,"["&amp;VLOOKUP($D65,'Data Types'!$A$2:$G$14,2,FALSE)&amp;"]"&amp;VLOOKUP($D65,'Data Types'!$A$2:$G$14,5,FALSE),"["&amp;VLOOKUP($D65,'Data Types'!$A$2:$G$14,3,FALSE)&amp;"]"&amp;VLOOKUP($D65,'Data Types'!$A$2:$G$14,6,FALSE))</f>
        <v>[ExifAscii](xref:ExifLibrary.ExifAscii)</v>
      </c>
      <c r="I65" t="str">
        <f>IF(D65="ASCII","string",IF(VLOOKUP($D65,'Data Types'!$A$2:$G$14,7,FALSE)="",VLOOKUP($D65,'Data Types'!$A$2:$G$14,4,FALSE)&amp;IF($E65=1,"","["&amp;$E65&amp;"]"),"["&amp;VLOOKUP($D65,'Data Types'!$A$2:$G$14,4,FALSE)&amp;IF($E65=1,"","["&amp;$E65&amp;"]")&amp;"]"&amp;VLOOKUP($D65,'Data Types'!$A$2:$G$14,7,FALSE)))</f>
        <v>string</v>
      </c>
      <c r="J65" t="str">
        <f>IF($F65="","",IF($G65=1,"["&amp;VLOOKUP($F65,'Data Types'!$A$2:$G$14,2,FALSE)&amp;"]"&amp;VLOOKUP($F65,'Data Types'!$A$2:$G$14,5,FALSE),"["&amp;VLOOKUP($F65,'Data Types'!$A$2:$G$14,3,FALSE)&amp;"]"&amp;VLOOKUP($F65,'Data Types'!$A$2:$G$14,6,FALSE)))</f>
        <v/>
      </c>
      <c r="K65" t="str">
        <f>IF(F65="ASCII","string",IF($F65="","",IF(VLOOKUP($F65,'Data Types'!$A$2:$G$14,7,FALSE)="",VLOOKUP($F65,'Data Types'!$A$2:$G$14,4,FALSE)&amp;IF($G65=1,"","["&amp;$G65&amp;"]"),"["&amp;VLOOKUP($F65,'Data Types'!$A$2:$G$14,4,FALSE)&amp;IF($G65=1,"","["&amp;$G65&amp;"]")&amp;"]"&amp;VLOOKUP($F65,'Data Types'!$A$2:$G$14,7,FALSE))))</f>
        <v/>
      </c>
      <c r="L65" t="str">
        <f t="shared" si="0"/>
        <v>[ExifAscii](xref:ExifLibrary.ExifAscii)</v>
      </c>
      <c r="M65" t="str">
        <f t="shared" si="1"/>
        <v>string</v>
      </c>
      <c r="N65" t="b">
        <f>NOT( ISERROR(VLOOKUP($A65,'Custom Types'!$A$2:$A$997,1,FALSE)))</f>
        <v>1</v>
      </c>
      <c r="O65" t="str">
        <f t="shared" si="5"/>
        <v>[GPSImgDirectionRef](xref:ExifLibrary.ExifTag.GPSImgDirectionRef)</v>
      </c>
      <c r="P65" t="str">
        <f>IF($N65,VLOOKUP($A65,'Custom Types'!$A$2:$C$997,2,FALSE),L65)</f>
        <v>[ExifEnumProperty\&lt;GPSDirectionRef&gt;](xref:ExifLibrary.ExifEnumProperty`1)</v>
      </c>
      <c r="Q65" t="str">
        <f>IF($N65,VLOOKUP($A65,'Custom Types'!$A$2:$C$997,3,FALSE),M65)</f>
        <v>enum [(GPSDirectionRef)](xref:ExifLibrary.GPSDirectionRef)</v>
      </c>
      <c r="R65" t="str">
        <f t="shared" si="6"/>
        <v>[GPSImgDirectionRef](xref:ExifLibrary.ExifTag.GPSImgDirectionRef) | 16 | 0x0010 | [ExifEnumProperty\&lt;GPSDirectionRef&gt;](xref:ExifLibrary.ExifEnumProperty`1) | enum [(GPSDirectionRef)](xref:ExifLibrary.GPSDirectionRef)</v>
      </c>
    </row>
    <row r="66" spans="1:18" x14ac:dyDescent="0.25">
      <c r="A66" t="s">
        <v>96</v>
      </c>
      <c r="B66">
        <v>2</v>
      </c>
      <c r="C66" t="str">
        <f t="shared" si="4"/>
        <v>0x0002</v>
      </c>
      <c r="D66" t="s">
        <v>13</v>
      </c>
      <c r="E66">
        <v>3</v>
      </c>
      <c r="H66" t="str">
        <f>IF($E66=1,"["&amp;VLOOKUP($D66,'Data Types'!$A$2:$G$14,2,FALSE)&amp;"]"&amp;VLOOKUP($D66,'Data Types'!$A$2:$G$14,5,FALSE),"["&amp;VLOOKUP($D66,'Data Types'!$A$2:$G$14,3,FALSE)&amp;"]"&amp;VLOOKUP($D66,'Data Types'!$A$2:$G$14,6,FALSE))</f>
        <v>[ExifURationalArray](xref:ExifLibrary.ExifURationalArray)</v>
      </c>
      <c r="I66" t="str">
        <f>IF(D66="ASCII","string",IF(VLOOKUP($D66,'Data Types'!$A$2:$G$14,7,FALSE)="",VLOOKUP($D66,'Data Types'!$A$2:$G$14,4,FALSE)&amp;IF($E66=1,"","["&amp;$E66&amp;"]"),"["&amp;VLOOKUP($D66,'Data Types'!$A$2:$G$14,4,FALSE)&amp;IF($E66=1,"","["&amp;$E66&amp;"]")&amp;"]"&amp;VLOOKUP($D66,'Data Types'!$A$2:$G$14,7,FALSE)))</f>
        <v>[MathEx.UFraction32[3]](xref:ExifLibrary.MathEx.UFraction32)</v>
      </c>
      <c r="J66" t="str">
        <f>IF($F66="","",IF($G66=1,"["&amp;VLOOKUP($F66,'Data Types'!$A$2:$G$14,2,FALSE)&amp;"]"&amp;VLOOKUP($F66,'Data Types'!$A$2:$G$14,5,FALSE),"["&amp;VLOOKUP($F66,'Data Types'!$A$2:$G$14,3,FALSE)&amp;"]"&amp;VLOOKUP($F66,'Data Types'!$A$2:$G$14,6,FALSE)))</f>
        <v/>
      </c>
      <c r="K66" t="str">
        <f>IF(F66="ASCII","string",IF($F66="","",IF(VLOOKUP($F66,'Data Types'!$A$2:$G$14,7,FALSE)="",VLOOKUP($F66,'Data Types'!$A$2:$G$14,4,FALSE)&amp;IF($G66=1,"","["&amp;$G66&amp;"]"),"["&amp;VLOOKUP($F66,'Data Types'!$A$2:$G$14,4,FALSE)&amp;IF($G66=1,"","["&amp;$G66&amp;"]")&amp;"]"&amp;VLOOKUP($F66,'Data Types'!$A$2:$G$14,7,FALSE))))</f>
        <v/>
      </c>
      <c r="L66" t="str">
        <f t="shared" ref="L66:L129" si="7">IF(J66="",H66,H66&amp;" or "&amp;J66)</f>
        <v>[ExifURationalArray](xref:ExifLibrary.ExifURationalArray)</v>
      </c>
      <c r="M66" t="str">
        <f t="shared" ref="M66:M129" si="8">IF(K66="",I66,I66&amp;" or "&amp;K66)</f>
        <v>[MathEx.UFraction32[3]](xref:ExifLibrary.MathEx.UFraction32)</v>
      </c>
      <c r="N66" t="b">
        <f>NOT( ISERROR(VLOOKUP($A66,'Custom Types'!$A$2:$A$997,1,FALSE)))</f>
        <v>1</v>
      </c>
      <c r="O66" t="str">
        <f t="shared" ref="O66:O97" si="9">"["&amp;A66&amp;"](xref:ExifLibrary.ExifTag."&amp;A66&amp;")"</f>
        <v>[GPSLatitude](xref:ExifLibrary.ExifTag.GPSLatitude)</v>
      </c>
      <c r="P66" t="str">
        <f>IF($N66,VLOOKUP($A66,'Custom Types'!$A$2:$C$997,2,FALSE),L66)</f>
        <v>[GPSLatitudeLongitude](xref:ExifLibrary.GPSLatitudeLongitude)</v>
      </c>
      <c r="Q66" t="str">
        <f>IF($N66,VLOOKUP($A66,'Custom Types'!$A$2:$C$997,3,FALSE),M66)</f>
        <v>[MathEx.UFraction32[3](Degrees, Minutes, Seconds)](xref:ExifLibrary.MathEx.UFraction32)</v>
      </c>
      <c r="R66" t="str">
        <f t="shared" ref="R66:R97" si="10">O66&amp;" | "&amp;B66&amp;" | "&amp;C66&amp;" | "&amp;P66&amp;" | "&amp;Q66</f>
        <v>[GPSLatitude](xref:ExifLibrary.ExifTag.GPSLatitude) | 2 | 0x0002 | [GPSLatitudeLongitude](xref:ExifLibrary.GPSLatitudeLongitude) | [MathEx.UFraction32[3](Degrees, Minutes, Seconds)](xref:ExifLibrary.MathEx.UFraction32)</v>
      </c>
    </row>
    <row r="67" spans="1:18" x14ac:dyDescent="0.25">
      <c r="A67" t="s">
        <v>95</v>
      </c>
      <c r="B67">
        <v>1</v>
      </c>
      <c r="C67" t="str">
        <f t="shared" ref="C67:C130" si="11">"0x"&amp;DEC2HEX(B67,4)</f>
        <v>0x0001</v>
      </c>
      <c r="D67" t="s">
        <v>27</v>
      </c>
      <c r="E67">
        <v>2</v>
      </c>
      <c r="H67" t="str">
        <f>IF($E67=1,"["&amp;VLOOKUP($D67,'Data Types'!$A$2:$G$14,2,FALSE)&amp;"]"&amp;VLOOKUP($D67,'Data Types'!$A$2:$G$14,5,FALSE),"["&amp;VLOOKUP($D67,'Data Types'!$A$2:$G$14,3,FALSE)&amp;"]"&amp;VLOOKUP($D67,'Data Types'!$A$2:$G$14,6,FALSE))</f>
        <v>[ExifAscii](xref:ExifLibrary.ExifAscii)</v>
      </c>
      <c r="I67" t="str">
        <f>IF(D67="ASCII","string",IF(VLOOKUP($D67,'Data Types'!$A$2:$G$14,7,FALSE)="",VLOOKUP($D67,'Data Types'!$A$2:$G$14,4,FALSE)&amp;IF($E67=1,"","["&amp;$E67&amp;"]"),"["&amp;VLOOKUP($D67,'Data Types'!$A$2:$G$14,4,FALSE)&amp;IF($E67=1,"","["&amp;$E67&amp;"]")&amp;"]"&amp;VLOOKUP($D67,'Data Types'!$A$2:$G$14,7,FALSE)))</f>
        <v>string</v>
      </c>
      <c r="J67" t="str">
        <f>IF($F67="","",IF($G67=1,"["&amp;VLOOKUP($F67,'Data Types'!$A$2:$G$14,2,FALSE)&amp;"]"&amp;VLOOKUP($F67,'Data Types'!$A$2:$G$14,5,FALSE),"["&amp;VLOOKUP($F67,'Data Types'!$A$2:$G$14,3,FALSE)&amp;"]"&amp;VLOOKUP($F67,'Data Types'!$A$2:$G$14,6,FALSE)))</f>
        <v/>
      </c>
      <c r="K67" t="str">
        <f>IF(F67="ASCII","string",IF($F67="","",IF(VLOOKUP($F67,'Data Types'!$A$2:$G$14,7,FALSE)="",VLOOKUP($F67,'Data Types'!$A$2:$G$14,4,FALSE)&amp;IF($G67=1,"","["&amp;$G67&amp;"]"),"["&amp;VLOOKUP($F67,'Data Types'!$A$2:$G$14,4,FALSE)&amp;IF($G67=1,"","["&amp;$G67&amp;"]")&amp;"]"&amp;VLOOKUP($F67,'Data Types'!$A$2:$G$14,7,FALSE))))</f>
        <v/>
      </c>
      <c r="L67" t="str">
        <f t="shared" si="7"/>
        <v>[ExifAscii](xref:ExifLibrary.ExifAscii)</v>
      </c>
      <c r="M67" t="str">
        <f t="shared" si="8"/>
        <v>string</v>
      </c>
      <c r="N67" t="b">
        <f>NOT( ISERROR(VLOOKUP($A67,'Custom Types'!$A$2:$A$997,1,FALSE)))</f>
        <v>1</v>
      </c>
      <c r="O67" t="str">
        <f t="shared" si="9"/>
        <v>[GPSLatitudeRef](xref:ExifLibrary.ExifTag.GPSLatitudeRef)</v>
      </c>
      <c r="P67" t="str">
        <f>IF($N67,VLOOKUP($A67,'Custom Types'!$A$2:$C$997,2,FALSE),L67)</f>
        <v>[ExifEnumProperty\&lt;GPSLatitudeRef&gt;](xref:ExifLibrary.ExifEnumProperty`1)</v>
      </c>
      <c r="Q67" t="str">
        <f>IF($N67,VLOOKUP($A67,'Custom Types'!$A$2:$C$997,3,FALSE),M67)</f>
        <v>enum [(GPSLatitudeRef)](xref:ExifLibrary.GPSLatitudeRef)</v>
      </c>
      <c r="R67" t="str">
        <f t="shared" si="10"/>
        <v>[GPSLatitudeRef](xref:ExifLibrary.ExifTag.GPSLatitudeRef) | 1 | 0x0001 | [ExifEnumProperty\&lt;GPSLatitudeRef&gt;](xref:ExifLibrary.ExifEnumProperty`1) | enum [(GPSLatitudeRef)](xref:ExifLibrary.GPSLatitudeRef)</v>
      </c>
    </row>
    <row r="68" spans="1:18" x14ac:dyDescent="0.25">
      <c r="A68" t="s">
        <v>98</v>
      </c>
      <c r="B68">
        <v>4</v>
      </c>
      <c r="C68" t="str">
        <f t="shared" si="11"/>
        <v>0x0004</v>
      </c>
      <c r="D68" t="s">
        <v>13</v>
      </c>
      <c r="E68">
        <v>3</v>
      </c>
      <c r="H68" t="str">
        <f>IF($E68=1,"["&amp;VLOOKUP($D68,'Data Types'!$A$2:$G$14,2,FALSE)&amp;"]"&amp;VLOOKUP($D68,'Data Types'!$A$2:$G$14,5,FALSE),"["&amp;VLOOKUP($D68,'Data Types'!$A$2:$G$14,3,FALSE)&amp;"]"&amp;VLOOKUP($D68,'Data Types'!$A$2:$G$14,6,FALSE))</f>
        <v>[ExifURationalArray](xref:ExifLibrary.ExifURationalArray)</v>
      </c>
      <c r="I68" t="str">
        <f>IF(D68="ASCII","string",IF(VLOOKUP($D68,'Data Types'!$A$2:$G$14,7,FALSE)="",VLOOKUP($D68,'Data Types'!$A$2:$G$14,4,FALSE)&amp;IF($E68=1,"","["&amp;$E68&amp;"]"),"["&amp;VLOOKUP($D68,'Data Types'!$A$2:$G$14,4,FALSE)&amp;IF($E68=1,"","["&amp;$E68&amp;"]")&amp;"]"&amp;VLOOKUP($D68,'Data Types'!$A$2:$G$14,7,FALSE)))</f>
        <v>[MathEx.UFraction32[3]](xref:ExifLibrary.MathEx.UFraction32)</v>
      </c>
      <c r="J68" t="str">
        <f>IF($F68="","",IF($G68=1,"["&amp;VLOOKUP($F68,'Data Types'!$A$2:$G$14,2,FALSE)&amp;"]"&amp;VLOOKUP($F68,'Data Types'!$A$2:$G$14,5,FALSE),"["&amp;VLOOKUP($F68,'Data Types'!$A$2:$G$14,3,FALSE)&amp;"]"&amp;VLOOKUP($F68,'Data Types'!$A$2:$G$14,6,FALSE)))</f>
        <v/>
      </c>
      <c r="K68" t="str">
        <f>IF(F68="ASCII","string",IF($F68="","",IF(VLOOKUP($F68,'Data Types'!$A$2:$G$14,7,FALSE)="",VLOOKUP($F68,'Data Types'!$A$2:$G$14,4,FALSE)&amp;IF($G68=1,"","["&amp;$G68&amp;"]"),"["&amp;VLOOKUP($F68,'Data Types'!$A$2:$G$14,4,FALSE)&amp;IF($G68=1,"","["&amp;$G68&amp;"]")&amp;"]"&amp;VLOOKUP($F68,'Data Types'!$A$2:$G$14,7,FALSE))))</f>
        <v/>
      </c>
      <c r="L68" t="str">
        <f t="shared" si="7"/>
        <v>[ExifURationalArray](xref:ExifLibrary.ExifURationalArray)</v>
      </c>
      <c r="M68" t="str">
        <f t="shared" si="8"/>
        <v>[MathEx.UFraction32[3]](xref:ExifLibrary.MathEx.UFraction32)</v>
      </c>
      <c r="N68" t="b">
        <f>NOT( ISERROR(VLOOKUP($A68,'Custom Types'!$A$2:$A$997,1,FALSE)))</f>
        <v>1</v>
      </c>
      <c r="O68" t="str">
        <f t="shared" si="9"/>
        <v>[GPSLongitude](xref:ExifLibrary.ExifTag.GPSLongitude)</v>
      </c>
      <c r="P68" t="str">
        <f>IF($N68,VLOOKUP($A68,'Custom Types'!$A$2:$C$997,2,FALSE),L68)</f>
        <v>[GPSLatitudeLongitude](xref:ExifLibrary.GPSLatitudeLongitude)</v>
      </c>
      <c r="Q68" t="str">
        <f>IF($N68,VLOOKUP($A68,'Custom Types'!$A$2:$C$997,3,FALSE),M68)</f>
        <v>[MathEx.UFraction32[3](Degrees, Minutes, Seconds)](xref:ExifLibrary.MathEx.UFraction32)</v>
      </c>
      <c r="R68" t="str">
        <f t="shared" si="10"/>
        <v>[GPSLongitude](xref:ExifLibrary.ExifTag.GPSLongitude) | 4 | 0x0004 | [GPSLatitudeLongitude](xref:ExifLibrary.GPSLatitudeLongitude) | [MathEx.UFraction32[3](Degrees, Minutes, Seconds)](xref:ExifLibrary.MathEx.UFraction32)</v>
      </c>
    </row>
    <row r="69" spans="1:18" x14ac:dyDescent="0.25">
      <c r="A69" t="s">
        <v>97</v>
      </c>
      <c r="B69">
        <v>3</v>
      </c>
      <c r="C69" t="str">
        <f t="shared" si="11"/>
        <v>0x0003</v>
      </c>
      <c r="D69" t="s">
        <v>27</v>
      </c>
      <c r="E69">
        <v>2</v>
      </c>
      <c r="H69" t="str">
        <f>IF($E69=1,"["&amp;VLOOKUP($D69,'Data Types'!$A$2:$G$14,2,FALSE)&amp;"]"&amp;VLOOKUP($D69,'Data Types'!$A$2:$G$14,5,FALSE),"["&amp;VLOOKUP($D69,'Data Types'!$A$2:$G$14,3,FALSE)&amp;"]"&amp;VLOOKUP($D69,'Data Types'!$A$2:$G$14,6,FALSE))</f>
        <v>[ExifAscii](xref:ExifLibrary.ExifAscii)</v>
      </c>
      <c r="I69" t="str">
        <f>IF(D69="ASCII","string",IF(VLOOKUP($D69,'Data Types'!$A$2:$G$14,7,FALSE)="",VLOOKUP($D69,'Data Types'!$A$2:$G$14,4,FALSE)&amp;IF($E69=1,"","["&amp;$E69&amp;"]"),"["&amp;VLOOKUP($D69,'Data Types'!$A$2:$G$14,4,FALSE)&amp;IF($E69=1,"","["&amp;$E69&amp;"]")&amp;"]"&amp;VLOOKUP($D69,'Data Types'!$A$2:$G$14,7,FALSE)))</f>
        <v>string</v>
      </c>
      <c r="J69" t="str">
        <f>IF($F69="","",IF($G69=1,"["&amp;VLOOKUP($F69,'Data Types'!$A$2:$G$14,2,FALSE)&amp;"]"&amp;VLOOKUP($F69,'Data Types'!$A$2:$G$14,5,FALSE),"["&amp;VLOOKUP($F69,'Data Types'!$A$2:$G$14,3,FALSE)&amp;"]"&amp;VLOOKUP($F69,'Data Types'!$A$2:$G$14,6,FALSE)))</f>
        <v/>
      </c>
      <c r="K69" t="str">
        <f>IF(F69="ASCII","string",IF($F69="","",IF(VLOOKUP($F69,'Data Types'!$A$2:$G$14,7,FALSE)="",VLOOKUP($F69,'Data Types'!$A$2:$G$14,4,FALSE)&amp;IF($G69=1,"","["&amp;$G69&amp;"]"),"["&amp;VLOOKUP($F69,'Data Types'!$A$2:$G$14,4,FALSE)&amp;IF($G69=1,"","["&amp;$G69&amp;"]")&amp;"]"&amp;VLOOKUP($F69,'Data Types'!$A$2:$G$14,7,FALSE))))</f>
        <v/>
      </c>
      <c r="L69" t="str">
        <f t="shared" si="7"/>
        <v>[ExifAscii](xref:ExifLibrary.ExifAscii)</v>
      </c>
      <c r="M69" t="str">
        <f t="shared" si="8"/>
        <v>string</v>
      </c>
      <c r="N69" t="b">
        <f>NOT( ISERROR(VLOOKUP($A69,'Custom Types'!$A$2:$A$997,1,FALSE)))</f>
        <v>1</v>
      </c>
      <c r="O69" t="str">
        <f t="shared" si="9"/>
        <v>[GPSLongitudeRef](xref:ExifLibrary.ExifTag.GPSLongitudeRef)</v>
      </c>
      <c r="P69" t="str">
        <f>IF($N69,VLOOKUP($A69,'Custom Types'!$A$2:$C$997,2,FALSE),L69)</f>
        <v>[ExifEnumProperty\&lt;GPSLongitudeRef&gt;](xref:ExifLibrary.ExifEnumProperty`1)</v>
      </c>
      <c r="Q69" t="str">
        <f>IF($N69,VLOOKUP($A69,'Custom Types'!$A$2:$C$997,3,FALSE),M69)</f>
        <v>enum [(GPSLongitudeRef)](xref:ExifLibrary.GPSLongitudeRef)</v>
      </c>
      <c r="R69" t="str">
        <f t="shared" si="10"/>
        <v>[GPSLongitudeRef](xref:ExifLibrary.ExifTag.GPSLongitudeRef) | 3 | 0x0003 | [ExifEnumProperty\&lt;GPSLongitudeRef&gt;](xref:ExifLibrary.ExifEnumProperty`1) | enum [(GPSLongitudeRef)](xref:ExifLibrary.GPSLongitudeRef)</v>
      </c>
    </row>
    <row r="70" spans="1:18" x14ac:dyDescent="0.25">
      <c r="A70" t="s">
        <v>112</v>
      </c>
      <c r="B70">
        <v>18</v>
      </c>
      <c r="C70" t="str">
        <f t="shared" si="11"/>
        <v>0x0012</v>
      </c>
      <c r="D70" t="s">
        <v>27</v>
      </c>
      <c r="H70" t="str">
        <f>IF($E70=1,"["&amp;VLOOKUP($D70,'Data Types'!$A$2:$G$14,2,FALSE)&amp;"]"&amp;VLOOKUP($D70,'Data Types'!$A$2:$G$14,5,FALSE),"["&amp;VLOOKUP($D70,'Data Types'!$A$2:$G$14,3,FALSE)&amp;"]"&amp;VLOOKUP($D70,'Data Types'!$A$2:$G$14,6,FALSE))</f>
        <v>[ExifAscii](xref:ExifLibrary.ExifAscii)</v>
      </c>
      <c r="I70" t="str">
        <f>IF(D70="ASCII","string",IF(VLOOKUP($D70,'Data Types'!$A$2:$G$14,7,FALSE)="",VLOOKUP($D70,'Data Types'!$A$2:$G$14,4,FALSE)&amp;IF($E70=1,"","["&amp;$E70&amp;"]"),"["&amp;VLOOKUP($D70,'Data Types'!$A$2:$G$14,4,FALSE)&amp;IF($E70=1,"","["&amp;$E70&amp;"]")&amp;"]"&amp;VLOOKUP($D70,'Data Types'!$A$2:$G$14,7,FALSE)))</f>
        <v>string</v>
      </c>
      <c r="J70" t="str">
        <f>IF($F70="","",IF($G70=1,"["&amp;VLOOKUP($F70,'Data Types'!$A$2:$G$14,2,FALSE)&amp;"]"&amp;VLOOKUP($F70,'Data Types'!$A$2:$G$14,5,FALSE),"["&amp;VLOOKUP($F70,'Data Types'!$A$2:$G$14,3,FALSE)&amp;"]"&amp;VLOOKUP($F70,'Data Types'!$A$2:$G$14,6,FALSE)))</f>
        <v/>
      </c>
      <c r="K70" t="str">
        <f>IF(F70="ASCII","string",IF($F70="","",IF(VLOOKUP($F70,'Data Types'!$A$2:$G$14,7,FALSE)="",VLOOKUP($F70,'Data Types'!$A$2:$G$14,4,FALSE)&amp;IF($G70=1,"","["&amp;$G70&amp;"]"),"["&amp;VLOOKUP($F70,'Data Types'!$A$2:$G$14,4,FALSE)&amp;IF($G70=1,"","["&amp;$G70&amp;"]")&amp;"]"&amp;VLOOKUP($F70,'Data Types'!$A$2:$G$14,7,FALSE))))</f>
        <v/>
      </c>
      <c r="L70" t="str">
        <f t="shared" si="7"/>
        <v>[ExifAscii](xref:ExifLibrary.ExifAscii)</v>
      </c>
      <c r="M70" t="str">
        <f t="shared" si="8"/>
        <v>string</v>
      </c>
      <c r="N70" t="b">
        <f>NOT( ISERROR(VLOOKUP($A70,'Custom Types'!$A$2:$A$997,1,FALSE)))</f>
        <v>0</v>
      </c>
      <c r="O70" t="str">
        <f t="shared" si="9"/>
        <v>[GPSMapDatum](xref:ExifLibrary.ExifTag.GPSMapDatum)</v>
      </c>
      <c r="P70" t="str">
        <f>IF($N70,VLOOKUP($A70,'Custom Types'!$A$2:$C$997,2,FALSE),L70)</f>
        <v>[ExifAscii](xref:ExifLibrary.ExifAscii)</v>
      </c>
      <c r="Q70" t="str">
        <f>IF($N70,VLOOKUP($A70,'Custom Types'!$A$2:$C$997,3,FALSE),M70)</f>
        <v>string</v>
      </c>
      <c r="R70" t="str">
        <f t="shared" si="10"/>
        <v>[GPSMapDatum](xref:ExifLibrary.ExifTag.GPSMapDatum) | 18 | 0x0012 | [ExifAscii](xref:ExifLibrary.ExifAscii) | string</v>
      </c>
    </row>
    <row r="71" spans="1:18" x14ac:dyDescent="0.25">
      <c r="A71" t="s">
        <v>104</v>
      </c>
      <c r="B71">
        <v>10</v>
      </c>
      <c r="C71" t="str">
        <f t="shared" si="11"/>
        <v>0x000A</v>
      </c>
      <c r="D71" t="s">
        <v>27</v>
      </c>
      <c r="E71">
        <v>2</v>
      </c>
      <c r="H71" t="str">
        <f>IF($E71=1,"["&amp;VLOOKUP($D71,'Data Types'!$A$2:$G$14,2,FALSE)&amp;"]"&amp;VLOOKUP($D71,'Data Types'!$A$2:$G$14,5,FALSE),"["&amp;VLOOKUP($D71,'Data Types'!$A$2:$G$14,3,FALSE)&amp;"]"&amp;VLOOKUP($D71,'Data Types'!$A$2:$G$14,6,FALSE))</f>
        <v>[ExifAscii](xref:ExifLibrary.ExifAscii)</v>
      </c>
      <c r="I71" t="str">
        <f>IF(D71="ASCII","string",IF(VLOOKUP($D71,'Data Types'!$A$2:$G$14,7,FALSE)="",VLOOKUP($D71,'Data Types'!$A$2:$G$14,4,FALSE)&amp;IF($E71=1,"","["&amp;$E71&amp;"]"),"["&amp;VLOOKUP($D71,'Data Types'!$A$2:$G$14,4,FALSE)&amp;IF($E71=1,"","["&amp;$E71&amp;"]")&amp;"]"&amp;VLOOKUP($D71,'Data Types'!$A$2:$G$14,7,FALSE)))</f>
        <v>string</v>
      </c>
      <c r="J71" t="str">
        <f>IF($F71="","",IF($G71=1,"["&amp;VLOOKUP($F71,'Data Types'!$A$2:$G$14,2,FALSE)&amp;"]"&amp;VLOOKUP($F71,'Data Types'!$A$2:$G$14,5,FALSE),"["&amp;VLOOKUP($F71,'Data Types'!$A$2:$G$14,3,FALSE)&amp;"]"&amp;VLOOKUP($F71,'Data Types'!$A$2:$G$14,6,FALSE)))</f>
        <v/>
      </c>
      <c r="K71" t="str">
        <f>IF(F71="ASCII","string",IF($F71="","",IF(VLOOKUP($F71,'Data Types'!$A$2:$G$14,7,FALSE)="",VLOOKUP($F71,'Data Types'!$A$2:$G$14,4,FALSE)&amp;IF($G71=1,"","["&amp;$G71&amp;"]"),"["&amp;VLOOKUP($F71,'Data Types'!$A$2:$G$14,4,FALSE)&amp;IF($G71=1,"","["&amp;$G71&amp;"]")&amp;"]"&amp;VLOOKUP($F71,'Data Types'!$A$2:$G$14,7,FALSE))))</f>
        <v/>
      </c>
      <c r="L71" t="str">
        <f t="shared" si="7"/>
        <v>[ExifAscii](xref:ExifLibrary.ExifAscii)</v>
      </c>
      <c r="M71" t="str">
        <f t="shared" si="8"/>
        <v>string</v>
      </c>
      <c r="N71" t="b">
        <f>NOT( ISERROR(VLOOKUP($A71,'Custom Types'!$A$2:$A$997,1,FALSE)))</f>
        <v>1</v>
      </c>
      <c r="O71" t="str">
        <f t="shared" si="9"/>
        <v>[GPSMeasureMode](xref:ExifLibrary.ExifTag.GPSMeasureMode)</v>
      </c>
      <c r="P71" t="str">
        <f>IF($N71,VLOOKUP($A71,'Custom Types'!$A$2:$C$997,2,FALSE),L71)</f>
        <v>[ExifEnumProperty\&lt;GPSMeasureMode&gt;](xref:ExifLibrary.ExifEnumProperty`1)</v>
      </c>
      <c r="Q71" t="str">
        <f>IF($N71,VLOOKUP($A71,'Custom Types'!$A$2:$C$997,3,FALSE),M71)</f>
        <v>enum [(GPSMeasureMode)](xref:ExifLibrary.GPSMeasureMode)</v>
      </c>
      <c r="R71" t="str">
        <f t="shared" si="10"/>
        <v>[GPSMeasureMode](xref:ExifLibrary.ExifTag.GPSMeasureMode) | 10 | 0x000A | [ExifEnumProperty\&lt;GPSMeasureMode&gt;](xref:ExifLibrary.ExifEnumProperty`1) | enum [(GPSMeasureMode)](xref:ExifLibrary.GPSMeasureMode)</v>
      </c>
    </row>
    <row r="72" spans="1:18" x14ac:dyDescent="0.25">
      <c r="A72" t="s">
        <v>121</v>
      </c>
      <c r="B72">
        <v>27</v>
      </c>
      <c r="C72" t="str">
        <f t="shared" si="11"/>
        <v>0x001B</v>
      </c>
      <c r="D72" t="s">
        <v>36</v>
      </c>
      <c r="H72" t="str">
        <f>IF($E72=1,"["&amp;VLOOKUP($D72,'Data Types'!$A$2:$G$14,2,FALSE)&amp;"]"&amp;VLOOKUP($D72,'Data Types'!$A$2:$G$14,5,FALSE),"["&amp;VLOOKUP($D72,'Data Types'!$A$2:$G$14,3,FALSE)&amp;"]"&amp;VLOOKUP($D72,'Data Types'!$A$2:$G$14,6,FALSE))</f>
        <v>[ExifUndefined](xref:ExifLibrary.ExifUndefined)</v>
      </c>
      <c r="I72" t="str">
        <f>IF(D72="ASCII","string",IF(VLOOKUP($D72,'Data Types'!$A$2:$G$14,7,FALSE)="",VLOOKUP($D72,'Data Types'!$A$2:$G$14,4,FALSE)&amp;IF($E72=1,"","["&amp;$E72&amp;"]"),"["&amp;VLOOKUP($D72,'Data Types'!$A$2:$G$14,4,FALSE)&amp;IF($E72=1,"","["&amp;$E72&amp;"]")&amp;"]"&amp;VLOOKUP($D72,'Data Types'!$A$2:$G$14,7,FALSE)))</f>
        <v>byte[]</v>
      </c>
      <c r="J72" t="str">
        <f>IF($F72="","",IF($G72=1,"["&amp;VLOOKUP($F72,'Data Types'!$A$2:$G$14,2,FALSE)&amp;"]"&amp;VLOOKUP($F72,'Data Types'!$A$2:$G$14,5,FALSE),"["&amp;VLOOKUP($F72,'Data Types'!$A$2:$G$14,3,FALSE)&amp;"]"&amp;VLOOKUP($F72,'Data Types'!$A$2:$G$14,6,FALSE)))</f>
        <v/>
      </c>
      <c r="K72" t="str">
        <f>IF(F72="ASCII","string",IF($F72="","",IF(VLOOKUP($F72,'Data Types'!$A$2:$G$14,7,FALSE)="",VLOOKUP($F72,'Data Types'!$A$2:$G$14,4,FALSE)&amp;IF($G72=1,"","["&amp;$G72&amp;"]"),"["&amp;VLOOKUP($F72,'Data Types'!$A$2:$G$14,4,FALSE)&amp;IF($G72=1,"","["&amp;$G72&amp;"]")&amp;"]"&amp;VLOOKUP($F72,'Data Types'!$A$2:$G$14,7,FALSE))))</f>
        <v/>
      </c>
      <c r="L72" t="str">
        <f t="shared" si="7"/>
        <v>[ExifUndefined](xref:ExifLibrary.ExifUndefined)</v>
      </c>
      <c r="M72" t="str">
        <f t="shared" si="8"/>
        <v>byte[]</v>
      </c>
      <c r="N72" t="b">
        <f>NOT( ISERROR(VLOOKUP($A72,'Custom Types'!$A$2:$A$997,1,FALSE)))</f>
        <v>0</v>
      </c>
      <c r="O72" t="str">
        <f t="shared" si="9"/>
        <v>[GPSProcessingMethod](xref:ExifLibrary.ExifTag.GPSProcessingMethod)</v>
      </c>
      <c r="P72" t="str">
        <f>IF($N72,VLOOKUP($A72,'Custom Types'!$A$2:$C$997,2,FALSE),L72)</f>
        <v>[ExifUndefined](xref:ExifLibrary.ExifUndefined)</v>
      </c>
      <c r="Q72" t="str">
        <f>IF($N72,VLOOKUP($A72,'Custom Types'!$A$2:$C$997,3,FALSE),M72)</f>
        <v>byte[]</v>
      </c>
      <c r="R72" t="str">
        <f t="shared" si="10"/>
        <v>[GPSProcessingMethod](xref:ExifLibrary.ExifTag.GPSProcessingMethod) | 27 | 0x001B | [ExifUndefined](xref:ExifLibrary.ExifUndefined) | byte[]</v>
      </c>
    </row>
    <row r="73" spans="1:18" x14ac:dyDescent="0.25">
      <c r="A73" t="s">
        <v>102</v>
      </c>
      <c r="B73">
        <v>8</v>
      </c>
      <c r="C73" t="str">
        <f t="shared" si="11"/>
        <v>0x0008</v>
      </c>
      <c r="D73" t="s">
        <v>27</v>
      </c>
      <c r="H73" t="str">
        <f>IF($E73=1,"["&amp;VLOOKUP($D73,'Data Types'!$A$2:$G$14,2,FALSE)&amp;"]"&amp;VLOOKUP($D73,'Data Types'!$A$2:$G$14,5,FALSE),"["&amp;VLOOKUP($D73,'Data Types'!$A$2:$G$14,3,FALSE)&amp;"]"&amp;VLOOKUP($D73,'Data Types'!$A$2:$G$14,6,FALSE))</f>
        <v>[ExifAscii](xref:ExifLibrary.ExifAscii)</v>
      </c>
      <c r="I73" t="str">
        <f>IF(D73="ASCII","string",IF(VLOOKUP($D73,'Data Types'!$A$2:$G$14,7,FALSE)="",VLOOKUP($D73,'Data Types'!$A$2:$G$14,4,FALSE)&amp;IF($E73=1,"","["&amp;$E73&amp;"]"),"["&amp;VLOOKUP($D73,'Data Types'!$A$2:$G$14,4,FALSE)&amp;IF($E73=1,"","["&amp;$E73&amp;"]")&amp;"]"&amp;VLOOKUP($D73,'Data Types'!$A$2:$G$14,7,FALSE)))</f>
        <v>string</v>
      </c>
      <c r="J73" t="str">
        <f>IF($F73="","",IF($G73=1,"["&amp;VLOOKUP($F73,'Data Types'!$A$2:$G$14,2,FALSE)&amp;"]"&amp;VLOOKUP($F73,'Data Types'!$A$2:$G$14,5,FALSE),"["&amp;VLOOKUP($F73,'Data Types'!$A$2:$G$14,3,FALSE)&amp;"]"&amp;VLOOKUP($F73,'Data Types'!$A$2:$G$14,6,FALSE)))</f>
        <v/>
      </c>
      <c r="K73" t="str">
        <f>IF(F73="ASCII","string",IF($F73="","",IF(VLOOKUP($F73,'Data Types'!$A$2:$G$14,7,FALSE)="",VLOOKUP($F73,'Data Types'!$A$2:$G$14,4,FALSE)&amp;IF($G73=1,"","["&amp;$G73&amp;"]"),"["&amp;VLOOKUP($F73,'Data Types'!$A$2:$G$14,4,FALSE)&amp;IF($G73=1,"","["&amp;$G73&amp;"]")&amp;"]"&amp;VLOOKUP($F73,'Data Types'!$A$2:$G$14,7,FALSE))))</f>
        <v/>
      </c>
      <c r="L73" t="str">
        <f t="shared" si="7"/>
        <v>[ExifAscii](xref:ExifLibrary.ExifAscii)</v>
      </c>
      <c r="M73" t="str">
        <f t="shared" si="8"/>
        <v>string</v>
      </c>
      <c r="N73" t="b">
        <f>NOT( ISERROR(VLOOKUP($A73,'Custom Types'!$A$2:$A$997,1,FALSE)))</f>
        <v>0</v>
      </c>
      <c r="O73" t="str">
        <f t="shared" si="9"/>
        <v>[GPSSatellites](xref:ExifLibrary.ExifTag.GPSSatellites)</v>
      </c>
      <c r="P73" t="str">
        <f>IF($N73,VLOOKUP($A73,'Custom Types'!$A$2:$C$997,2,FALSE),L73)</f>
        <v>[ExifAscii](xref:ExifLibrary.ExifAscii)</v>
      </c>
      <c r="Q73" t="str">
        <f>IF($N73,VLOOKUP($A73,'Custom Types'!$A$2:$C$997,3,FALSE),M73)</f>
        <v>string</v>
      </c>
      <c r="R73" t="str">
        <f t="shared" si="10"/>
        <v>[GPSSatellites](xref:ExifLibrary.ExifTag.GPSSatellites) | 8 | 0x0008 | [ExifAscii](xref:ExifLibrary.ExifAscii) | string</v>
      </c>
    </row>
    <row r="74" spans="1:18" x14ac:dyDescent="0.25">
      <c r="A74" t="s">
        <v>107</v>
      </c>
      <c r="B74">
        <v>13</v>
      </c>
      <c r="C74" t="str">
        <f t="shared" si="11"/>
        <v>0x000D</v>
      </c>
      <c r="D74" t="s">
        <v>13</v>
      </c>
      <c r="E74">
        <v>1</v>
      </c>
      <c r="H74" t="str">
        <f>IF($E74=1,"["&amp;VLOOKUP($D74,'Data Types'!$A$2:$G$14,2,FALSE)&amp;"]"&amp;VLOOKUP($D74,'Data Types'!$A$2:$G$14,5,FALSE),"["&amp;VLOOKUP($D74,'Data Types'!$A$2:$G$14,3,FALSE)&amp;"]"&amp;VLOOKUP($D74,'Data Types'!$A$2:$G$14,6,FALSE))</f>
        <v>[ExifURational](xref:ExifLibrary.ExifURational)</v>
      </c>
      <c r="I74" t="str">
        <f>IF(D74="ASCII","string",IF(VLOOKUP($D74,'Data Types'!$A$2:$G$14,7,FALSE)="",VLOOKUP($D74,'Data Types'!$A$2:$G$14,4,FALSE)&amp;IF($E74=1,"","["&amp;$E74&amp;"]"),"["&amp;VLOOKUP($D74,'Data Types'!$A$2:$G$14,4,FALSE)&amp;IF($E74=1,"","["&amp;$E74&amp;"]")&amp;"]"&amp;VLOOKUP($D74,'Data Types'!$A$2:$G$14,7,FALSE)))</f>
        <v>[MathEx.UFraction32](xref:ExifLibrary.MathEx.UFraction32)</v>
      </c>
      <c r="J74" t="str">
        <f>IF($F74="","",IF($G74=1,"["&amp;VLOOKUP($F74,'Data Types'!$A$2:$G$14,2,FALSE)&amp;"]"&amp;VLOOKUP($F74,'Data Types'!$A$2:$G$14,5,FALSE),"["&amp;VLOOKUP($F74,'Data Types'!$A$2:$G$14,3,FALSE)&amp;"]"&amp;VLOOKUP($F74,'Data Types'!$A$2:$G$14,6,FALSE)))</f>
        <v/>
      </c>
      <c r="K74" t="str">
        <f>IF(F74="ASCII","string",IF($F74="","",IF(VLOOKUP($F74,'Data Types'!$A$2:$G$14,7,FALSE)="",VLOOKUP($F74,'Data Types'!$A$2:$G$14,4,FALSE)&amp;IF($G74=1,"","["&amp;$G74&amp;"]"),"["&amp;VLOOKUP($F74,'Data Types'!$A$2:$G$14,4,FALSE)&amp;IF($G74=1,"","["&amp;$G74&amp;"]")&amp;"]"&amp;VLOOKUP($F74,'Data Types'!$A$2:$G$14,7,FALSE))))</f>
        <v/>
      </c>
      <c r="L74" t="str">
        <f t="shared" si="7"/>
        <v>[ExifURational](xref:ExifLibrary.ExifURational)</v>
      </c>
      <c r="M74" t="str">
        <f t="shared" si="8"/>
        <v>[MathEx.UFraction32](xref:ExifLibrary.MathEx.UFraction32)</v>
      </c>
      <c r="N74" t="b">
        <f>NOT( ISERROR(VLOOKUP($A74,'Custom Types'!$A$2:$A$997,1,FALSE)))</f>
        <v>0</v>
      </c>
      <c r="O74" t="str">
        <f t="shared" si="9"/>
        <v>[GPSSpeed](xref:ExifLibrary.ExifTag.GPSSpeed)</v>
      </c>
      <c r="P74" t="str">
        <f>IF($N74,VLOOKUP($A74,'Custom Types'!$A$2:$C$997,2,FALSE),L74)</f>
        <v>[ExifURational](xref:ExifLibrary.ExifURational)</v>
      </c>
      <c r="Q74" t="str">
        <f>IF($N74,VLOOKUP($A74,'Custom Types'!$A$2:$C$997,3,FALSE),M74)</f>
        <v>[MathEx.UFraction32](xref:ExifLibrary.MathEx.UFraction32)</v>
      </c>
      <c r="R74" t="str">
        <f t="shared" si="10"/>
        <v>[GPSSpeed](xref:ExifLibrary.ExifTag.GPSSpeed) | 13 | 0x000D | [ExifURational](xref:ExifLibrary.ExifURational) | [MathEx.UFraction32](xref:ExifLibrary.MathEx.UFraction32)</v>
      </c>
    </row>
    <row r="75" spans="1:18" x14ac:dyDescent="0.25">
      <c r="A75" t="s">
        <v>106</v>
      </c>
      <c r="B75">
        <v>12</v>
      </c>
      <c r="C75" t="str">
        <f t="shared" si="11"/>
        <v>0x000C</v>
      </c>
      <c r="D75" t="s">
        <v>27</v>
      </c>
      <c r="E75">
        <v>2</v>
      </c>
      <c r="H75" t="str">
        <f>IF($E75=1,"["&amp;VLOOKUP($D75,'Data Types'!$A$2:$G$14,2,FALSE)&amp;"]"&amp;VLOOKUP($D75,'Data Types'!$A$2:$G$14,5,FALSE),"["&amp;VLOOKUP($D75,'Data Types'!$A$2:$G$14,3,FALSE)&amp;"]"&amp;VLOOKUP($D75,'Data Types'!$A$2:$G$14,6,FALSE))</f>
        <v>[ExifAscii](xref:ExifLibrary.ExifAscii)</v>
      </c>
      <c r="I75" t="str">
        <f>IF(D75="ASCII","string",IF(VLOOKUP($D75,'Data Types'!$A$2:$G$14,7,FALSE)="",VLOOKUP($D75,'Data Types'!$A$2:$G$14,4,FALSE)&amp;IF($E75=1,"","["&amp;$E75&amp;"]"),"["&amp;VLOOKUP($D75,'Data Types'!$A$2:$G$14,4,FALSE)&amp;IF($E75=1,"","["&amp;$E75&amp;"]")&amp;"]"&amp;VLOOKUP($D75,'Data Types'!$A$2:$G$14,7,FALSE)))</f>
        <v>string</v>
      </c>
      <c r="J75" t="str">
        <f>IF($F75="","",IF($G75=1,"["&amp;VLOOKUP($F75,'Data Types'!$A$2:$G$14,2,FALSE)&amp;"]"&amp;VLOOKUP($F75,'Data Types'!$A$2:$G$14,5,FALSE),"["&amp;VLOOKUP($F75,'Data Types'!$A$2:$G$14,3,FALSE)&amp;"]"&amp;VLOOKUP($F75,'Data Types'!$A$2:$G$14,6,FALSE)))</f>
        <v/>
      </c>
      <c r="K75" t="str">
        <f>IF(F75="ASCII","string",IF($F75="","",IF(VLOOKUP($F75,'Data Types'!$A$2:$G$14,7,FALSE)="",VLOOKUP($F75,'Data Types'!$A$2:$G$14,4,FALSE)&amp;IF($G75=1,"","["&amp;$G75&amp;"]"),"["&amp;VLOOKUP($F75,'Data Types'!$A$2:$G$14,4,FALSE)&amp;IF($G75=1,"","["&amp;$G75&amp;"]")&amp;"]"&amp;VLOOKUP($F75,'Data Types'!$A$2:$G$14,7,FALSE))))</f>
        <v/>
      </c>
      <c r="L75" t="str">
        <f t="shared" si="7"/>
        <v>[ExifAscii](xref:ExifLibrary.ExifAscii)</v>
      </c>
      <c r="M75" t="str">
        <f t="shared" si="8"/>
        <v>string</v>
      </c>
      <c r="N75" t="b">
        <f>NOT( ISERROR(VLOOKUP($A75,'Custom Types'!$A$2:$A$997,1,FALSE)))</f>
        <v>1</v>
      </c>
      <c r="O75" t="str">
        <f t="shared" si="9"/>
        <v>[GPSSpeedRef](xref:ExifLibrary.ExifTag.GPSSpeedRef)</v>
      </c>
      <c r="P75" t="str">
        <f>IF($N75,VLOOKUP($A75,'Custom Types'!$A$2:$C$997,2,FALSE),L75)</f>
        <v>[ExifEnumProperty\&lt;GPSSpeedRef&gt;](xref:ExifLibrary.ExifEnumProperty`1)</v>
      </c>
      <c r="Q75" t="str">
        <f>IF($N75,VLOOKUP($A75,'Custom Types'!$A$2:$C$997,3,FALSE),M75)</f>
        <v>enum [(GPSSpeedRef)](xref:ExifLibrary.GPSSpeedRef)</v>
      </c>
      <c r="R75" t="str">
        <f t="shared" si="10"/>
        <v>[GPSSpeedRef](xref:ExifLibrary.ExifTag.GPSSpeedRef) | 12 | 0x000C | [ExifEnumProperty\&lt;GPSSpeedRef&gt;](xref:ExifLibrary.ExifEnumProperty`1) | enum [(GPSSpeedRef)](xref:ExifLibrary.GPSSpeedRef)</v>
      </c>
    </row>
    <row r="76" spans="1:18" x14ac:dyDescent="0.25">
      <c r="A76" t="s">
        <v>103</v>
      </c>
      <c r="B76">
        <v>9</v>
      </c>
      <c r="C76" t="str">
        <f t="shared" si="11"/>
        <v>0x0009</v>
      </c>
      <c r="D76" t="s">
        <v>27</v>
      </c>
      <c r="E76">
        <v>2</v>
      </c>
      <c r="H76" t="str">
        <f>IF($E76=1,"["&amp;VLOOKUP($D76,'Data Types'!$A$2:$G$14,2,FALSE)&amp;"]"&amp;VLOOKUP($D76,'Data Types'!$A$2:$G$14,5,FALSE),"["&amp;VLOOKUP($D76,'Data Types'!$A$2:$G$14,3,FALSE)&amp;"]"&amp;VLOOKUP($D76,'Data Types'!$A$2:$G$14,6,FALSE))</f>
        <v>[ExifAscii](xref:ExifLibrary.ExifAscii)</v>
      </c>
      <c r="I76" t="str">
        <f>IF(D76="ASCII","string",IF(VLOOKUP($D76,'Data Types'!$A$2:$G$14,7,FALSE)="",VLOOKUP($D76,'Data Types'!$A$2:$G$14,4,FALSE)&amp;IF($E76=1,"","["&amp;$E76&amp;"]"),"["&amp;VLOOKUP($D76,'Data Types'!$A$2:$G$14,4,FALSE)&amp;IF($E76=1,"","["&amp;$E76&amp;"]")&amp;"]"&amp;VLOOKUP($D76,'Data Types'!$A$2:$G$14,7,FALSE)))</f>
        <v>string</v>
      </c>
      <c r="J76" t="str">
        <f>IF($F76="","",IF($G76=1,"["&amp;VLOOKUP($F76,'Data Types'!$A$2:$G$14,2,FALSE)&amp;"]"&amp;VLOOKUP($F76,'Data Types'!$A$2:$G$14,5,FALSE),"["&amp;VLOOKUP($F76,'Data Types'!$A$2:$G$14,3,FALSE)&amp;"]"&amp;VLOOKUP($F76,'Data Types'!$A$2:$G$14,6,FALSE)))</f>
        <v/>
      </c>
      <c r="K76" t="str">
        <f>IF(F76="ASCII","string",IF($F76="","",IF(VLOOKUP($F76,'Data Types'!$A$2:$G$14,7,FALSE)="",VLOOKUP($F76,'Data Types'!$A$2:$G$14,4,FALSE)&amp;IF($G76=1,"","["&amp;$G76&amp;"]"),"["&amp;VLOOKUP($F76,'Data Types'!$A$2:$G$14,4,FALSE)&amp;IF($G76=1,"","["&amp;$G76&amp;"]")&amp;"]"&amp;VLOOKUP($F76,'Data Types'!$A$2:$G$14,7,FALSE))))</f>
        <v/>
      </c>
      <c r="L76" t="str">
        <f t="shared" si="7"/>
        <v>[ExifAscii](xref:ExifLibrary.ExifAscii)</v>
      </c>
      <c r="M76" t="str">
        <f t="shared" si="8"/>
        <v>string</v>
      </c>
      <c r="N76" t="b">
        <f>NOT( ISERROR(VLOOKUP($A76,'Custom Types'!$A$2:$A$997,1,FALSE)))</f>
        <v>1</v>
      </c>
      <c r="O76" t="str">
        <f t="shared" si="9"/>
        <v>[GPSStatus](xref:ExifLibrary.ExifTag.GPSStatus)</v>
      </c>
      <c r="P76" t="str">
        <f>IF($N76,VLOOKUP($A76,'Custom Types'!$A$2:$C$997,2,FALSE),L76)</f>
        <v>[ExifEnumProperty\&lt;GPSStatus&gt;](xref:ExifLibrary.ExifEnumProperty`1)</v>
      </c>
      <c r="Q76" t="str">
        <f>IF($N76,VLOOKUP($A76,'Custom Types'!$A$2:$C$997,3,FALSE),M76)</f>
        <v>enum [(GPSStatus)](xref:ExifLibrary.GPSStatus)</v>
      </c>
      <c r="R76" t="str">
        <f t="shared" si="10"/>
        <v>[GPSStatus](xref:ExifLibrary.ExifTag.GPSStatus) | 9 | 0x0009 | [ExifEnumProperty\&lt;GPSStatus&gt;](xref:ExifLibrary.ExifEnumProperty`1) | enum [(GPSStatus)](xref:ExifLibrary.GPSStatus)</v>
      </c>
    </row>
    <row r="77" spans="1:18" x14ac:dyDescent="0.25">
      <c r="A77" t="s">
        <v>101</v>
      </c>
      <c r="B77">
        <v>7</v>
      </c>
      <c r="C77" t="str">
        <f t="shared" si="11"/>
        <v>0x0007</v>
      </c>
      <c r="D77" t="s">
        <v>13</v>
      </c>
      <c r="E77">
        <v>3</v>
      </c>
      <c r="H77" t="str">
        <f>IF($E77=1,"["&amp;VLOOKUP($D77,'Data Types'!$A$2:$G$14,2,FALSE)&amp;"]"&amp;VLOOKUP($D77,'Data Types'!$A$2:$G$14,5,FALSE),"["&amp;VLOOKUP($D77,'Data Types'!$A$2:$G$14,3,FALSE)&amp;"]"&amp;VLOOKUP($D77,'Data Types'!$A$2:$G$14,6,FALSE))</f>
        <v>[ExifURationalArray](xref:ExifLibrary.ExifURationalArray)</v>
      </c>
      <c r="I77" t="str">
        <f>IF(D77="ASCII","string",IF(VLOOKUP($D77,'Data Types'!$A$2:$G$14,7,FALSE)="",VLOOKUP($D77,'Data Types'!$A$2:$G$14,4,FALSE)&amp;IF($E77=1,"","["&amp;$E77&amp;"]"),"["&amp;VLOOKUP($D77,'Data Types'!$A$2:$G$14,4,FALSE)&amp;IF($E77=1,"","["&amp;$E77&amp;"]")&amp;"]"&amp;VLOOKUP($D77,'Data Types'!$A$2:$G$14,7,FALSE)))</f>
        <v>[MathEx.UFraction32[3]](xref:ExifLibrary.MathEx.UFraction32)</v>
      </c>
      <c r="J77" t="str">
        <f>IF($F77="","",IF($G77=1,"["&amp;VLOOKUP($F77,'Data Types'!$A$2:$G$14,2,FALSE)&amp;"]"&amp;VLOOKUP($F77,'Data Types'!$A$2:$G$14,5,FALSE),"["&amp;VLOOKUP($F77,'Data Types'!$A$2:$G$14,3,FALSE)&amp;"]"&amp;VLOOKUP($F77,'Data Types'!$A$2:$G$14,6,FALSE)))</f>
        <v/>
      </c>
      <c r="K77" t="str">
        <f>IF(F77="ASCII","string",IF($F77="","",IF(VLOOKUP($F77,'Data Types'!$A$2:$G$14,7,FALSE)="",VLOOKUP($F77,'Data Types'!$A$2:$G$14,4,FALSE)&amp;IF($G77=1,"","["&amp;$G77&amp;"]"),"["&amp;VLOOKUP($F77,'Data Types'!$A$2:$G$14,4,FALSE)&amp;IF($G77=1,"","["&amp;$G77&amp;"]")&amp;"]"&amp;VLOOKUP($F77,'Data Types'!$A$2:$G$14,7,FALSE))))</f>
        <v/>
      </c>
      <c r="L77" t="str">
        <f t="shared" si="7"/>
        <v>[ExifURationalArray](xref:ExifLibrary.ExifURationalArray)</v>
      </c>
      <c r="M77" t="str">
        <f t="shared" si="8"/>
        <v>[MathEx.UFraction32[3]](xref:ExifLibrary.MathEx.UFraction32)</v>
      </c>
      <c r="N77" t="b">
        <f>NOT( ISERROR(VLOOKUP($A77,'Custom Types'!$A$2:$A$997,1,FALSE)))</f>
        <v>1</v>
      </c>
      <c r="O77" t="str">
        <f t="shared" si="9"/>
        <v>[GPSTimeStamp](xref:ExifLibrary.ExifTag.GPSTimeStamp)</v>
      </c>
      <c r="P77" t="str">
        <f>IF($N77,VLOOKUP($A77,'Custom Types'!$A$2:$C$997,2,FALSE),L77)</f>
        <v>[GPSTimeStamp](xref:ExifLibrary.GPSTimeStamp)</v>
      </c>
      <c r="Q77" t="str">
        <f>IF($N77,VLOOKUP($A77,'Custom Types'!$A$2:$C$997,3,FALSE),M77)</f>
        <v>[MathEx.UFraction32[3](Hour, Minute, Second)](xref:ExifLibrary.MathEx.UFraction32)</v>
      </c>
      <c r="R77" t="str">
        <f t="shared" si="10"/>
        <v>[GPSTimeStamp](xref:ExifLibrary.ExifTag.GPSTimeStamp) | 7 | 0x0007 | [GPSTimeStamp](xref:ExifLibrary.GPSTimeStamp) | [MathEx.UFraction32[3](Hour, Minute, Second)](xref:ExifLibrary.MathEx.UFraction32)</v>
      </c>
    </row>
    <row r="78" spans="1:18" x14ac:dyDescent="0.25">
      <c r="A78" t="s">
        <v>109</v>
      </c>
      <c r="B78">
        <v>15</v>
      </c>
      <c r="C78" t="str">
        <f t="shared" si="11"/>
        <v>0x000F</v>
      </c>
      <c r="D78" t="s">
        <v>13</v>
      </c>
      <c r="E78">
        <v>1</v>
      </c>
      <c r="H78" t="str">
        <f>IF($E78=1,"["&amp;VLOOKUP($D78,'Data Types'!$A$2:$G$14,2,FALSE)&amp;"]"&amp;VLOOKUP($D78,'Data Types'!$A$2:$G$14,5,FALSE),"["&amp;VLOOKUP($D78,'Data Types'!$A$2:$G$14,3,FALSE)&amp;"]"&amp;VLOOKUP($D78,'Data Types'!$A$2:$G$14,6,FALSE))</f>
        <v>[ExifURational](xref:ExifLibrary.ExifURational)</v>
      </c>
      <c r="I78" t="str">
        <f>IF(D78="ASCII","string",IF(VLOOKUP($D78,'Data Types'!$A$2:$G$14,7,FALSE)="",VLOOKUP($D78,'Data Types'!$A$2:$G$14,4,FALSE)&amp;IF($E78=1,"","["&amp;$E78&amp;"]"),"["&amp;VLOOKUP($D78,'Data Types'!$A$2:$G$14,4,FALSE)&amp;IF($E78=1,"","["&amp;$E78&amp;"]")&amp;"]"&amp;VLOOKUP($D78,'Data Types'!$A$2:$G$14,7,FALSE)))</f>
        <v>[MathEx.UFraction32](xref:ExifLibrary.MathEx.UFraction32)</v>
      </c>
      <c r="J78" t="str">
        <f>IF($F78="","",IF($G78=1,"["&amp;VLOOKUP($F78,'Data Types'!$A$2:$G$14,2,FALSE)&amp;"]"&amp;VLOOKUP($F78,'Data Types'!$A$2:$G$14,5,FALSE),"["&amp;VLOOKUP($F78,'Data Types'!$A$2:$G$14,3,FALSE)&amp;"]"&amp;VLOOKUP($F78,'Data Types'!$A$2:$G$14,6,FALSE)))</f>
        <v/>
      </c>
      <c r="K78" t="str">
        <f>IF(F78="ASCII","string",IF($F78="","",IF(VLOOKUP($F78,'Data Types'!$A$2:$G$14,7,FALSE)="",VLOOKUP($F78,'Data Types'!$A$2:$G$14,4,FALSE)&amp;IF($G78=1,"","["&amp;$G78&amp;"]"),"["&amp;VLOOKUP($F78,'Data Types'!$A$2:$G$14,4,FALSE)&amp;IF($G78=1,"","["&amp;$G78&amp;"]")&amp;"]"&amp;VLOOKUP($F78,'Data Types'!$A$2:$G$14,7,FALSE))))</f>
        <v/>
      </c>
      <c r="L78" t="str">
        <f t="shared" si="7"/>
        <v>[ExifURational](xref:ExifLibrary.ExifURational)</v>
      </c>
      <c r="M78" t="str">
        <f t="shared" si="8"/>
        <v>[MathEx.UFraction32](xref:ExifLibrary.MathEx.UFraction32)</v>
      </c>
      <c r="N78" t="b">
        <f>NOT( ISERROR(VLOOKUP($A78,'Custom Types'!$A$2:$A$997,1,FALSE)))</f>
        <v>0</v>
      </c>
      <c r="O78" t="str">
        <f t="shared" si="9"/>
        <v>[GPSTrack](xref:ExifLibrary.ExifTag.GPSTrack)</v>
      </c>
      <c r="P78" t="str">
        <f>IF($N78,VLOOKUP($A78,'Custom Types'!$A$2:$C$997,2,FALSE),L78)</f>
        <v>[ExifURational](xref:ExifLibrary.ExifURational)</v>
      </c>
      <c r="Q78" t="str">
        <f>IF($N78,VLOOKUP($A78,'Custom Types'!$A$2:$C$997,3,FALSE),M78)</f>
        <v>[MathEx.UFraction32](xref:ExifLibrary.MathEx.UFraction32)</v>
      </c>
      <c r="R78" t="str">
        <f t="shared" si="10"/>
        <v>[GPSTrack](xref:ExifLibrary.ExifTag.GPSTrack) | 15 | 0x000F | [ExifURational](xref:ExifLibrary.ExifURational) | [MathEx.UFraction32](xref:ExifLibrary.MathEx.UFraction32)</v>
      </c>
    </row>
    <row r="79" spans="1:18" x14ac:dyDescent="0.25">
      <c r="A79" t="s">
        <v>108</v>
      </c>
      <c r="B79">
        <v>14</v>
      </c>
      <c r="C79" t="str">
        <f t="shared" si="11"/>
        <v>0x000E</v>
      </c>
      <c r="D79" t="s">
        <v>27</v>
      </c>
      <c r="E79">
        <v>2</v>
      </c>
      <c r="H79" t="str">
        <f>IF($E79=1,"["&amp;VLOOKUP($D79,'Data Types'!$A$2:$G$14,2,FALSE)&amp;"]"&amp;VLOOKUP($D79,'Data Types'!$A$2:$G$14,5,FALSE),"["&amp;VLOOKUP($D79,'Data Types'!$A$2:$G$14,3,FALSE)&amp;"]"&amp;VLOOKUP($D79,'Data Types'!$A$2:$G$14,6,FALSE))</f>
        <v>[ExifAscii](xref:ExifLibrary.ExifAscii)</v>
      </c>
      <c r="I79" t="str">
        <f>IF(D79="ASCII","string",IF(VLOOKUP($D79,'Data Types'!$A$2:$G$14,7,FALSE)="",VLOOKUP($D79,'Data Types'!$A$2:$G$14,4,FALSE)&amp;IF($E79=1,"","["&amp;$E79&amp;"]"),"["&amp;VLOOKUP($D79,'Data Types'!$A$2:$G$14,4,FALSE)&amp;IF($E79=1,"","["&amp;$E79&amp;"]")&amp;"]"&amp;VLOOKUP($D79,'Data Types'!$A$2:$G$14,7,FALSE)))</f>
        <v>string</v>
      </c>
      <c r="J79" t="str">
        <f>IF($F79="","",IF($G79=1,"["&amp;VLOOKUP($F79,'Data Types'!$A$2:$G$14,2,FALSE)&amp;"]"&amp;VLOOKUP($F79,'Data Types'!$A$2:$G$14,5,FALSE),"["&amp;VLOOKUP($F79,'Data Types'!$A$2:$G$14,3,FALSE)&amp;"]"&amp;VLOOKUP($F79,'Data Types'!$A$2:$G$14,6,FALSE)))</f>
        <v/>
      </c>
      <c r="K79" t="str">
        <f>IF(F79="ASCII","string",IF($F79="","",IF(VLOOKUP($F79,'Data Types'!$A$2:$G$14,7,FALSE)="",VLOOKUP($F79,'Data Types'!$A$2:$G$14,4,FALSE)&amp;IF($G79=1,"","["&amp;$G79&amp;"]"),"["&amp;VLOOKUP($F79,'Data Types'!$A$2:$G$14,4,FALSE)&amp;IF($G79=1,"","["&amp;$G79&amp;"]")&amp;"]"&amp;VLOOKUP($F79,'Data Types'!$A$2:$G$14,7,FALSE))))</f>
        <v/>
      </c>
      <c r="L79" t="str">
        <f t="shared" si="7"/>
        <v>[ExifAscii](xref:ExifLibrary.ExifAscii)</v>
      </c>
      <c r="M79" t="str">
        <f t="shared" si="8"/>
        <v>string</v>
      </c>
      <c r="N79" t="b">
        <f>NOT( ISERROR(VLOOKUP($A79,'Custom Types'!$A$2:$A$997,1,FALSE)))</f>
        <v>1</v>
      </c>
      <c r="O79" t="str">
        <f t="shared" si="9"/>
        <v>[GPSTrackRef](xref:ExifLibrary.ExifTag.GPSTrackRef)</v>
      </c>
      <c r="P79" t="str">
        <f>IF($N79,VLOOKUP($A79,'Custom Types'!$A$2:$C$997,2,FALSE),L79)</f>
        <v>[ExifEnumProperty\&lt;GPSDirectionRef&gt;](xref:ExifLibrary.ExifEnumProperty`1)</v>
      </c>
      <c r="Q79" t="str">
        <f>IF($N79,VLOOKUP($A79,'Custom Types'!$A$2:$C$997,3,FALSE),M79)</f>
        <v>enum [(GPSDirectionRef)](xref:ExifLibrary.GPSDirectionRef)</v>
      </c>
      <c r="R79" t="str">
        <f t="shared" si="10"/>
        <v>[GPSTrackRef](xref:ExifLibrary.ExifTag.GPSTrackRef) | 14 | 0x000E | [ExifEnumProperty\&lt;GPSDirectionRef&gt;](xref:ExifLibrary.ExifEnumProperty`1) | enum [(GPSDirectionRef)](xref:ExifLibrary.GPSDirectionRef)</v>
      </c>
    </row>
    <row r="80" spans="1:18" x14ac:dyDescent="0.25">
      <c r="A80" t="s">
        <v>93</v>
      </c>
      <c r="B80">
        <v>0</v>
      </c>
      <c r="C80" t="str">
        <f t="shared" si="11"/>
        <v>0x0000</v>
      </c>
      <c r="D80" t="s">
        <v>94</v>
      </c>
      <c r="E80">
        <v>4</v>
      </c>
      <c r="H80" t="str">
        <f>IF($E80=1,"["&amp;VLOOKUP($D80,'Data Types'!$A$2:$G$14,2,FALSE)&amp;"]"&amp;VLOOKUP($D80,'Data Types'!$A$2:$G$14,5,FALSE),"["&amp;VLOOKUP($D80,'Data Types'!$A$2:$G$14,3,FALSE)&amp;"]"&amp;VLOOKUP($D80,'Data Types'!$A$2:$G$14,6,FALSE))</f>
        <v>[ExifByteArray](xref:ExifLibrary.ExifByteArray)</v>
      </c>
      <c r="I80" t="str">
        <f>IF(D80="ASCII","string",IF(VLOOKUP($D80,'Data Types'!$A$2:$G$14,7,FALSE)="",VLOOKUP($D80,'Data Types'!$A$2:$G$14,4,FALSE)&amp;IF($E80=1,"","["&amp;$E80&amp;"]"),"["&amp;VLOOKUP($D80,'Data Types'!$A$2:$G$14,4,FALSE)&amp;IF($E80=1,"","["&amp;$E80&amp;"]")&amp;"]"&amp;VLOOKUP($D80,'Data Types'!$A$2:$G$14,7,FALSE)))</f>
        <v>byte[4]</v>
      </c>
      <c r="J80" t="str">
        <f>IF($F80="","",IF($G80=1,"["&amp;VLOOKUP($F80,'Data Types'!$A$2:$G$14,2,FALSE)&amp;"]"&amp;VLOOKUP($F80,'Data Types'!$A$2:$G$14,5,FALSE),"["&amp;VLOOKUP($F80,'Data Types'!$A$2:$G$14,3,FALSE)&amp;"]"&amp;VLOOKUP($F80,'Data Types'!$A$2:$G$14,6,FALSE)))</f>
        <v/>
      </c>
      <c r="K80" t="str">
        <f>IF(F80="ASCII","string",IF($F80="","",IF(VLOOKUP($F80,'Data Types'!$A$2:$G$14,7,FALSE)="",VLOOKUP($F80,'Data Types'!$A$2:$G$14,4,FALSE)&amp;IF($G80=1,"","["&amp;$G80&amp;"]"),"["&amp;VLOOKUP($F80,'Data Types'!$A$2:$G$14,4,FALSE)&amp;IF($G80=1,"","["&amp;$G80&amp;"]")&amp;"]"&amp;VLOOKUP($F80,'Data Types'!$A$2:$G$14,7,FALSE))))</f>
        <v/>
      </c>
      <c r="L80" t="str">
        <f t="shared" si="7"/>
        <v>[ExifByteArray](xref:ExifLibrary.ExifByteArray)</v>
      </c>
      <c r="M80" t="str">
        <f t="shared" si="8"/>
        <v>byte[4]</v>
      </c>
      <c r="N80" t="b">
        <f>NOT( ISERROR(VLOOKUP($A80,'Custom Types'!$A$2:$A$997,1,FALSE)))</f>
        <v>1</v>
      </c>
      <c r="O80" t="str">
        <f t="shared" si="9"/>
        <v>[GPSVersionID](xref:ExifLibrary.ExifTag.GPSVersionID)</v>
      </c>
      <c r="P80" t="str">
        <f>IF($N80,VLOOKUP($A80,'Custom Types'!$A$2:$C$997,2,FALSE),L80)</f>
        <v>[ExifVersion](xref:ExifLibrary.ExifVersion)</v>
      </c>
      <c r="Q80" t="str">
        <f>IF($N80,VLOOKUP($A80,'Custom Types'!$A$2:$C$997,3,FALSE),M80)</f>
        <v>string</v>
      </c>
      <c r="R80" t="str">
        <f t="shared" si="10"/>
        <v>[GPSVersionID](xref:ExifLibrary.ExifTag.GPSVersionID) | 0 | 0x0000 | [ExifVersion](xref:ExifLibrary.ExifVersion) | string</v>
      </c>
    </row>
    <row r="81" spans="1:18" x14ac:dyDescent="0.25">
      <c r="A81" t="s">
        <v>140</v>
      </c>
      <c r="B81">
        <v>291</v>
      </c>
      <c r="C81" t="str">
        <f t="shared" si="11"/>
        <v>0x0123</v>
      </c>
      <c r="D81" t="s">
        <v>1</v>
      </c>
      <c r="E81" t="s">
        <v>173</v>
      </c>
      <c r="H81" t="str">
        <f>IF($E81=1,"["&amp;VLOOKUP($D81,'Data Types'!$A$2:$G$14,2,FALSE)&amp;"]"&amp;VLOOKUP($D81,'Data Types'!$A$2:$G$14,5,FALSE),"["&amp;VLOOKUP($D81,'Data Types'!$A$2:$G$14,3,FALSE)&amp;"]"&amp;VLOOKUP($D81,'Data Types'!$A$2:$G$14,6,FALSE))</f>
        <v>[ExifUShortArray](xref:ExifLibrary.ExifUShortArray)</v>
      </c>
      <c r="I81" t="str">
        <f>IF(D81="ASCII","string",IF(VLOOKUP($D81,'Data Types'!$A$2:$G$14,7,FALSE)="",VLOOKUP($D81,'Data Types'!$A$2:$G$14,4,FALSE)&amp;IF($E81=1,"","["&amp;$E81&amp;"]"),"["&amp;VLOOKUP($D81,'Data Types'!$A$2:$G$14,4,FALSE)&amp;IF($E81=1,"","["&amp;$E81&amp;"]")&amp;"]"&amp;VLOOKUP($D81,'Data Types'!$A$2:$G$14,7,FALSE)))</f>
        <v>ushort[2^BitsPerSample]</v>
      </c>
      <c r="J81" t="str">
        <f>IF($F81="","",IF($G81=1,"["&amp;VLOOKUP($F81,'Data Types'!$A$2:$G$14,2,FALSE)&amp;"]"&amp;VLOOKUP($F81,'Data Types'!$A$2:$G$14,5,FALSE),"["&amp;VLOOKUP($F81,'Data Types'!$A$2:$G$14,3,FALSE)&amp;"]"&amp;VLOOKUP($F81,'Data Types'!$A$2:$G$14,6,FALSE)))</f>
        <v/>
      </c>
      <c r="K81" t="str">
        <f>IF(F81="ASCII","string",IF($F81="","",IF(VLOOKUP($F81,'Data Types'!$A$2:$G$14,7,FALSE)="",VLOOKUP($F81,'Data Types'!$A$2:$G$14,4,FALSE)&amp;IF($G81=1,"","["&amp;$G81&amp;"]"),"["&amp;VLOOKUP($F81,'Data Types'!$A$2:$G$14,4,FALSE)&amp;IF($G81=1,"","["&amp;$G81&amp;"]")&amp;"]"&amp;VLOOKUP($F81,'Data Types'!$A$2:$G$14,7,FALSE))))</f>
        <v/>
      </c>
      <c r="L81" t="str">
        <f t="shared" si="7"/>
        <v>[ExifUShortArray](xref:ExifLibrary.ExifUShortArray)</v>
      </c>
      <c r="M81" t="str">
        <f t="shared" si="8"/>
        <v>ushort[2^BitsPerSample]</v>
      </c>
      <c r="N81" t="b">
        <f>NOT( ISERROR(VLOOKUP($A81,'Custom Types'!$A$2:$A$997,1,FALSE)))</f>
        <v>0</v>
      </c>
      <c r="O81" t="str">
        <f t="shared" si="9"/>
        <v>[GrayResponseCurve](xref:ExifLibrary.ExifTag.GrayResponseCurve)</v>
      </c>
      <c r="P81" t="str">
        <f>IF($N81,VLOOKUP($A81,'Custom Types'!$A$2:$C$997,2,FALSE),L81)</f>
        <v>[ExifUShortArray](xref:ExifLibrary.ExifUShortArray)</v>
      </c>
      <c r="Q81" t="str">
        <f>IF($N81,VLOOKUP($A81,'Custom Types'!$A$2:$C$997,3,FALSE),M81)</f>
        <v>ushort[2^BitsPerSample]</v>
      </c>
      <c r="R81" t="str">
        <f t="shared" si="10"/>
        <v>[GrayResponseCurve](xref:ExifLibrary.ExifTag.GrayResponseCurve) | 291 | 0x0123 | [ExifUShortArray](xref:ExifLibrary.ExifUShortArray) | ushort[2^BitsPerSample]</v>
      </c>
    </row>
    <row r="82" spans="1:18" x14ac:dyDescent="0.25">
      <c r="A82" t="s">
        <v>139</v>
      </c>
      <c r="B82">
        <v>290</v>
      </c>
      <c r="C82" t="str">
        <f t="shared" si="11"/>
        <v>0x0122</v>
      </c>
      <c r="D82" t="s">
        <v>1</v>
      </c>
      <c r="E82">
        <v>1</v>
      </c>
      <c r="H82" t="str">
        <f>IF($E82=1,"["&amp;VLOOKUP($D82,'Data Types'!$A$2:$G$14,2,FALSE)&amp;"]"&amp;VLOOKUP($D82,'Data Types'!$A$2:$G$14,5,FALSE),"["&amp;VLOOKUP($D82,'Data Types'!$A$2:$G$14,3,FALSE)&amp;"]"&amp;VLOOKUP($D82,'Data Types'!$A$2:$G$14,6,FALSE))</f>
        <v>[ExifUShort](xref:ExifLibrary.ExifUShort)</v>
      </c>
      <c r="I82" t="str">
        <f>IF(D82="ASCII","string",IF(VLOOKUP($D82,'Data Types'!$A$2:$G$14,7,FALSE)="",VLOOKUP($D82,'Data Types'!$A$2:$G$14,4,FALSE)&amp;IF($E82=1,"","["&amp;$E82&amp;"]"),"["&amp;VLOOKUP($D82,'Data Types'!$A$2:$G$14,4,FALSE)&amp;IF($E82=1,"","["&amp;$E82&amp;"]")&amp;"]"&amp;VLOOKUP($D82,'Data Types'!$A$2:$G$14,7,FALSE)))</f>
        <v>ushort</v>
      </c>
      <c r="J82" t="str">
        <f>IF($F82="","",IF($G82=1,"["&amp;VLOOKUP($F82,'Data Types'!$A$2:$G$14,2,FALSE)&amp;"]"&amp;VLOOKUP($F82,'Data Types'!$A$2:$G$14,5,FALSE),"["&amp;VLOOKUP($F82,'Data Types'!$A$2:$G$14,3,FALSE)&amp;"]"&amp;VLOOKUP($F82,'Data Types'!$A$2:$G$14,6,FALSE)))</f>
        <v/>
      </c>
      <c r="K82" t="str">
        <f>IF(F82="ASCII","string",IF($F82="","",IF(VLOOKUP($F82,'Data Types'!$A$2:$G$14,7,FALSE)="",VLOOKUP($F82,'Data Types'!$A$2:$G$14,4,FALSE)&amp;IF($G82=1,"","["&amp;$G82&amp;"]"),"["&amp;VLOOKUP($F82,'Data Types'!$A$2:$G$14,4,FALSE)&amp;IF($G82=1,"","["&amp;$G82&amp;"]")&amp;"]"&amp;VLOOKUP($F82,'Data Types'!$A$2:$G$14,7,FALSE))))</f>
        <v/>
      </c>
      <c r="L82" t="str">
        <f t="shared" si="7"/>
        <v>[ExifUShort](xref:ExifLibrary.ExifUShort)</v>
      </c>
      <c r="M82" t="str">
        <f t="shared" si="8"/>
        <v>ushort</v>
      </c>
      <c r="N82" t="b">
        <f>NOT( ISERROR(VLOOKUP($A82,'Custom Types'!$A$2:$A$997,1,FALSE)))</f>
        <v>0</v>
      </c>
      <c r="O82" t="str">
        <f t="shared" si="9"/>
        <v>[GrayResponseUnit](xref:ExifLibrary.ExifTag.GrayResponseUnit)</v>
      </c>
      <c r="P82" t="str">
        <f>IF($N82,VLOOKUP($A82,'Custom Types'!$A$2:$C$997,2,FALSE),L82)</f>
        <v>[ExifUShort](xref:ExifLibrary.ExifUShort)</v>
      </c>
      <c r="Q82" t="str">
        <f>IF($N82,VLOOKUP($A82,'Custom Types'!$A$2:$C$997,3,FALSE),M82)</f>
        <v>ushort</v>
      </c>
      <c r="R82" t="str">
        <f t="shared" si="10"/>
        <v>[GrayResponseUnit](xref:ExifLibrary.ExifTag.GrayResponseUnit) | 290 | 0x0122 | [ExifUShort](xref:ExifLibrary.ExifUShort) | ushort</v>
      </c>
    </row>
    <row r="83" spans="1:18" x14ac:dyDescent="0.25">
      <c r="A83" t="s">
        <v>148</v>
      </c>
      <c r="B83">
        <v>321</v>
      </c>
      <c r="C83" t="str">
        <f t="shared" si="11"/>
        <v>0x0141</v>
      </c>
      <c r="D83" t="s">
        <v>1</v>
      </c>
      <c r="E83">
        <v>2</v>
      </c>
      <c r="H83" t="str">
        <f>IF($E83=1,"["&amp;VLOOKUP($D83,'Data Types'!$A$2:$G$14,2,FALSE)&amp;"]"&amp;VLOOKUP($D83,'Data Types'!$A$2:$G$14,5,FALSE),"["&amp;VLOOKUP($D83,'Data Types'!$A$2:$G$14,3,FALSE)&amp;"]"&amp;VLOOKUP($D83,'Data Types'!$A$2:$G$14,6,FALSE))</f>
        <v>[ExifUShortArray](xref:ExifLibrary.ExifUShortArray)</v>
      </c>
      <c r="I83" t="str">
        <f>IF(D83="ASCII","string",IF(VLOOKUP($D83,'Data Types'!$A$2:$G$14,7,FALSE)="",VLOOKUP($D83,'Data Types'!$A$2:$G$14,4,FALSE)&amp;IF($E83=1,"","["&amp;$E83&amp;"]"),"["&amp;VLOOKUP($D83,'Data Types'!$A$2:$G$14,4,FALSE)&amp;IF($E83=1,"","["&amp;$E83&amp;"]")&amp;"]"&amp;VLOOKUP($D83,'Data Types'!$A$2:$G$14,7,FALSE)))</f>
        <v>ushort[2]</v>
      </c>
      <c r="J83" t="str">
        <f>IF($F83="","",IF($G83=1,"["&amp;VLOOKUP($F83,'Data Types'!$A$2:$G$14,2,FALSE)&amp;"]"&amp;VLOOKUP($F83,'Data Types'!$A$2:$G$14,5,FALSE),"["&amp;VLOOKUP($F83,'Data Types'!$A$2:$G$14,3,FALSE)&amp;"]"&amp;VLOOKUP($F83,'Data Types'!$A$2:$G$14,6,FALSE)))</f>
        <v/>
      </c>
      <c r="K83" t="str">
        <f>IF(F83="ASCII","string",IF($F83="","",IF(VLOOKUP($F83,'Data Types'!$A$2:$G$14,7,FALSE)="",VLOOKUP($F83,'Data Types'!$A$2:$G$14,4,FALSE)&amp;IF($G83=1,"","["&amp;$G83&amp;"]"),"["&amp;VLOOKUP($F83,'Data Types'!$A$2:$G$14,4,FALSE)&amp;IF($G83=1,"","["&amp;$G83&amp;"]")&amp;"]"&amp;VLOOKUP($F83,'Data Types'!$A$2:$G$14,7,FALSE))))</f>
        <v/>
      </c>
      <c r="L83" t="str">
        <f t="shared" si="7"/>
        <v>[ExifUShortArray](xref:ExifLibrary.ExifUShortArray)</v>
      </c>
      <c r="M83" t="str">
        <f t="shared" si="8"/>
        <v>ushort[2]</v>
      </c>
      <c r="N83" t="b">
        <f>NOT( ISERROR(VLOOKUP($A83,'Custom Types'!$A$2:$A$997,1,FALSE)))</f>
        <v>0</v>
      </c>
      <c r="O83" t="str">
        <f t="shared" si="9"/>
        <v>[HalftoneHints](xref:ExifLibrary.ExifTag.HalftoneHints)</v>
      </c>
      <c r="P83" t="str">
        <f>IF($N83,VLOOKUP($A83,'Custom Types'!$A$2:$C$997,2,FALSE),L83)</f>
        <v>[ExifUShortArray](xref:ExifLibrary.ExifUShortArray)</v>
      </c>
      <c r="Q83" t="str">
        <f>IF($N83,VLOOKUP($A83,'Custom Types'!$A$2:$C$997,3,FALSE),M83)</f>
        <v>ushort[2]</v>
      </c>
      <c r="R83" t="str">
        <f t="shared" si="10"/>
        <v>[HalftoneHints](xref:ExifLibrary.ExifTag.HalftoneHints) | 321 | 0x0141 | [ExifUShortArray](xref:ExifLibrary.ExifUShortArray) | ushort[2]</v>
      </c>
    </row>
    <row r="84" spans="1:18" x14ac:dyDescent="0.25">
      <c r="A84" t="s">
        <v>144</v>
      </c>
      <c r="B84">
        <v>316</v>
      </c>
      <c r="C84" t="str">
        <f t="shared" si="11"/>
        <v>0x013C</v>
      </c>
      <c r="D84" t="s">
        <v>27</v>
      </c>
      <c r="H84" t="str">
        <f>IF($E84=1,"["&amp;VLOOKUP($D84,'Data Types'!$A$2:$G$14,2,FALSE)&amp;"]"&amp;VLOOKUP($D84,'Data Types'!$A$2:$G$14,5,FALSE),"["&amp;VLOOKUP($D84,'Data Types'!$A$2:$G$14,3,FALSE)&amp;"]"&amp;VLOOKUP($D84,'Data Types'!$A$2:$G$14,6,FALSE))</f>
        <v>[ExifAscii](xref:ExifLibrary.ExifAscii)</v>
      </c>
      <c r="I84" t="str">
        <f>IF(D84="ASCII","string",IF(VLOOKUP($D84,'Data Types'!$A$2:$G$14,7,FALSE)="",VLOOKUP($D84,'Data Types'!$A$2:$G$14,4,FALSE)&amp;IF($E84=1,"","["&amp;$E84&amp;"]"),"["&amp;VLOOKUP($D84,'Data Types'!$A$2:$G$14,4,FALSE)&amp;IF($E84=1,"","["&amp;$E84&amp;"]")&amp;"]"&amp;VLOOKUP($D84,'Data Types'!$A$2:$G$14,7,FALSE)))</f>
        <v>string</v>
      </c>
      <c r="J84" t="str">
        <f>IF($F84="","",IF($G84=1,"["&amp;VLOOKUP($F84,'Data Types'!$A$2:$G$14,2,FALSE)&amp;"]"&amp;VLOOKUP($F84,'Data Types'!$A$2:$G$14,5,FALSE),"["&amp;VLOOKUP($F84,'Data Types'!$A$2:$G$14,3,FALSE)&amp;"]"&amp;VLOOKUP($F84,'Data Types'!$A$2:$G$14,6,FALSE)))</f>
        <v/>
      </c>
      <c r="K84" t="str">
        <f>IF(F84="ASCII","string",IF($F84="","",IF(VLOOKUP($F84,'Data Types'!$A$2:$G$14,7,FALSE)="",VLOOKUP($F84,'Data Types'!$A$2:$G$14,4,FALSE)&amp;IF($G84=1,"","["&amp;$G84&amp;"]"),"["&amp;VLOOKUP($F84,'Data Types'!$A$2:$G$14,4,FALSE)&amp;IF($G84=1,"","["&amp;$G84&amp;"]")&amp;"]"&amp;VLOOKUP($F84,'Data Types'!$A$2:$G$14,7,FALSE))))</f>
        <v/>
      </c>
      <c r="L84" t="str">
        <f t="shared" si="7"/>
        <v>[ExifAscii](xref:ExifLibrary.ExifAscii)</v>
      </c>
      <c r="M84" t="str">
        <f t="shared" si="8"/>
        <v>string</v>
      </c>
      <c r="N84" t="b">
        <f>NOT( ISERROR(VLOOKUP($A84,'Custom Types'!$A$2:$A$997,1,FALSE)))</f>
        <v>0</v>
      </c>
      <c r="O84" t="str">
        <f t="shared" si="9"/>
        <v>[HostComputer](xref:ExifLibrary.ExifTag.HostComputer)</v>
      </c>
      <c r="P84" t="str">
        <f>IF($N84,VLOOKUP($A84,'Custom Types'!$A$2:$C$997,2,FALSE),L84)</f>
        <v>[ExifAscii](xref:ExifLibrary.ExifAscii)</v>
      </c>
      <c r="Q84" t="str">
        <f>IF($N84,VLOOKUP($A84,'Custom Types'!$A$2:$C$997,3,FALSE),M84)</f>
        <v>string</v>
      </c>
      <c r="R84" t="str">
        <f t="shared" si="10"/>
        <v>[HostComputer](xref:ExifLibrary.ExifTag.HostComputer) | 316 | 0x013C | [ExifAscii](xref:ExifLibrary.ExifAscii) | string</v>
      </c>
    </row>
    <row r="85" spans="1:18" x14ac:dyDescent="0.25">
      <c r="A85" t="s">
        <v>28</v>
      </c>
      <c r="B85">
        <v>270</v>
      </c>
      <c r="C85" t="str">
        <f t="shared" si="11"/>
        <v>0x010E</v>
      </c>
      <c r="D85" t="s">
        <v>27</v>
      </c>
      <c r="H85" t="str">
        <f>IF($E85=1,"["&amp;VLOOKUP($D85,'Data Types'!$A$2:$G$14,2,FALSE)&amp;"]"&amp;VLOOKUP($D85,'Data Types'!$A$2:$G$14,5,FALSE),"["&amp;VLOOKUP($D85,'Data Types'!$A$2:$G$14,3,FALSE)&amp;"]"&amp;VLOOKUP($D85,'Data Types'!$A$2:$G$14,6,FALSE))</f>
        <v>[ExifAscii](xref:ExifLibrary.ExifAscii)</v>
      </c>
      <c r="I85" t="str">
        <f>IF(D85="ASCII","string",IF(VLOOKUP($D85,'Data Types'!$A$2:$G$14,7,FALSE)="",VLOOKUP($D85,'Data Types'!$A$2:$G$14,4,FALSE)&amp;IF($E85=1,"","["&amp;$E85&amp;"]"),"["&amp;VLOOKUP($D85,'Data Types'!$A$2:$G$14,4,FALSE)&amp;IF($E85=1,"","["&amp;$E85&amp;"]")&amp;"]"&amp;VLOOKUP($D85,'Data Types'!$A$2:$G$14,7,FALSE)))</f>
        <v>string</v>
      </c>
      <c r="J85" t="str">
        <f>IF($F85="","",IF($G85=1,"["&amp;VLOOKUP($F85,'Data Types'!$A$2:$G$14,2,FALSE)&amp;"]"&amp;VLOOKUP($F85,'Data Types'!$A$2:$G$14,5,FALSE),"["&amp;VLOOKUP($F85,'Data Types'!$A$2:$G$14,3,FALSE)&amp;"]"&amp;VLOOKUP($F85,'Data Types'!$A$2:$G$14,6,FALSE)))</f>
        <v/>
      </c>
      <c r="K85" t="str">
        <f>IF(F85="ASCII","string",IF($F85="","",IF(VLOOKUP($F85,'Data Types'!$A$2:$G$14,7,FALSE)="",VLOOKUP($F85,'Data Types'!$A$2:$G$14,4,FALSE)&amp;IF($G85=1,"","["&amp;$G85&amp;"]"),"["&amp;VLOOKUP($F85,'Data Types'!$A$2:$G$14,4,FALSE)&amp;IF($G85=1,"","["&amp;$G85&amp;"]")&amp;"]"&amp;VLOOKUP($F85,'Data Types'!$A$2:$G$14,7,FALSE))))</f>
        <v/>
      </c>
      <c r="L85" t="str">
        <f t="shared" si="7"/>
        <v>[ExifAscii](xref:ExifLibrary.ExifAscii)</v>
      </c>
      <c r="M85" t="str">
        <f t="shared" si="8"/>
        <v>string</v>
      </c>
      <c r="N85" t="b">
        <f>NOT( ISERROR(VLOOKUP($A85,'Custom Types'!$A$2:$A$997,1,FALSE)))</f>
        <v>0</v>
      </c>
      <c r="O85" t="str">
        <f t="shared" si="9"/>
        <v>[ImageDescription](xref:ExifLibrary.ExifTag.ImageDescription)</v>
      </c>
      <c r="P85" t="str">
        <f>IF($N85,VLOOKUP($A85,'Custom Types'!$A$2:$C$997,2,FALSE),L85)</f>
        <v>[ExifAscii](xref:ExifLibrary.ExifAscii)</v>
      </c>
      <c r="Q85" t="str">
        <f>IF($N85,VLOOKUP($A85,'Custom Types'!$A$2:$C$997,3,FALSE),M85)</f>
        <v>string</v>
      </c>
      <c r="R85" t="str">
        <f t="shared" si="10"/>
        <v>[ImageDescription](xref:ExifLibrary.ExifTag.ImageDescription) | 270 | 0x010E | [ExifAscii](xref:ExifLibrary.ExifAscii) | string</v>
      </c>
    </row>
    <row r="86" spans="1:18" x14ac:dyDescent="0.25">
      <c r="A86" t="s">
        <v>3</v>
      </c>
      <c r="B86">
        <v>257</v>
      </c>
      <c r="C86" t="str">
        <f t="shared" si="11"/>
        <v>0x0101</v>
      </c>
      <c r="D86" t="s">
        <v>1</v>
      </c>
      <c r="E86">
        <v>1</v>
      </c>
      <c r="F86" t="s">
        <v>2</v>
      </c>
      <c r="G86">
        <v>1</v>
      </c>
      <c r="H86" t="str">
        <f>IF($E86=1,"["&amp;VLOOKUP($D86,'Data Types'!$A$2:$G$14,2,FALSE)&amp;"]"&amp;VLOOKUP($D86,'Data Types'!$A$2:$G$14,5,FALSE),"["&amp;VLOOKUP($D86,'Data Types'!$A$2:$G$14,3,FALSE)&amp;"]"&amp;VLOOKUP($D86,'Data Types'!$A$2:$G$14,6,FALSE))</f>
        <v>[ExifUShort](xref:ExifLibrary.ExifUShort)</v>
      </c>
      <c r="I86" t="str">
        <f>IF(D86="ASCII","string",IF(VLOOKUP($D86,'Data Types'!$A$2:$G$14,7,FALSE)="",VLOOKUP($D86,'Data Types'!$A$2:$G$14,4,FALSE)&amp;IF($E86=1,"","["&amp;$E86&amp;"]"),"["&amp;VLOOKUP($D86,'Data Types'!$A$2:$G$14,4,FALSE)&amp;IF($E86=1,"","["&amp;$E86&amp;"]")&amp;"]"&amp;VLOOKUP($D86,'Data Types'!$A$2:$G$14,7,FALSE)))</f>
        <v>ushort</v>
      </c>
      <c r="J86" t="str">
        <f>IF($F86="","",IF($G86=1,"["&amp;VLOOKUP($F86,'Data Types'!$A$2:$G$14,2,FALSE)&amp;"]"&amp;VLOOKUP($F86,'Data Types'!$A$2:$G$14,5,FALSE),"["&amp;VLOOKUP($F86,'Data Types'!$A$2:$G$14,3,FALSE)&amp;"]"&amp;VLOOKUP($F86,'Data Types'!$A$2:$G$14,6,FALSE)))</f>
        <v>[ExifUInt](xref:ExifLibrary.ExifUInt)</v>
      </c>
      <c r="K86" t="str">
        <f>IF(F86="ASCII","string",IF($F86="","",IF(VLOOKUP($F86,'Data Types'!$A$2:$G$14,7,FALSE)="",VLOOKUP($F86,'Data Types'!$A$2:$G$14,4,FALSE)&amp;IF($G86=1,"","["&amp;$G86&amp;"]"),"["&amp;VLOOKUP($F86,'Data Types'!$A$2:$G$14,4,FALSE)&amp;IF($G86=1,"","["&amp;$G86&amp;"]")&amp;"]"&amp;VLOOKUP($F86,'Data Types'!$A$2:$G$14,7,FALSE))))</f>
        <v>uint</v>
      </c>
      <c r="L86" t="str">
        <f t="shared" si="7"/>
        <v>[ExifUShort](xref:ExifLibrary.ExifUShort) or [ExifUInt](xref:ExifLibrary.ExifUInt)</v>
      </c>
      <c r="M86" t="str">
        <f t="shared" si="8"/>
        <v>ushort or uint</v>
      </c>
      <c r="N86" t="b">
        <f>NOT( ISERROR(VLOOKUP($A86,'Custom Types'!$A$2:$A$997,1,FALSE)))</f>
        <v>0</v>
      </c>
      <c r="O86" t="str">
        <f t="shared" si="9"/>
        <v>[ImageLength](xref:ExifLibrary.ExifTag.ImageLength)</v>
      </c>
      <c r="P86" t="str">
        <f>IF($N86,VLOOKUP($A86,'Custom Types'!$A$2:$C$997,2,FALSE),L86)</f>
        <v>[ExifUShort](xref:ExifLibrary.ExifUShort) or [ExifUInt](xref:ExifLibrary.ExifUInt)</v>
      </c>
      <c r="Q86" t="str">
        <f>IF($N86,VLOOKUP($A86,'Custom Types'!$A$2:$C$997,3,FALSE),M86)</f>
        <v>ushort or uint</v>
      </c>
      <c r="R86" t="str">
        <f t="shared" si="10"/>
        <v>[ImageLength](xref:ExifLibrary.ExifTag.ImageLength) | 257 | 0x0101 | [ExifUShort](xref:ExifLibrary.ExifUShort) or [ExifUInt](xref:ExifLibrary.ExifUInt) | ushort or uint</v>
      </c>
    </row>
    <row r="87" spans="1:18" x14ac:dyDescent="0.25">
      <c r="A87" t="s">
        <v>51</v>
      </c>
      <c r="B87">
        <v>42016</v>
      </c>
      <c r="C87" t="str">
        <f t="shared" si="11"/>
        <v>0xA420</v>
      </c>
      <c r="D87" t="s">
        <v>27</v>
      </c>
      <c r="E87">
        <v>33</v>
      </c>
      <c r="H87" t="str">
        <f>IF($E87=1,"["&amp;VLOOKUP($D87,'Data Types'!$A$2:$G$14,2,FALSE)&amp;"]"&amp;VLOOKUP($D87,'Data Types'!$A$2:$G$14,5,FALSE),"["&amp;VLOOKUP($D87,'Data Types'!$A$2:$G$14,3,FALSE)&amp;"]"&amp;VLOOKUP($D87,'Data Types'!$A$2:$G$14,6,FALSE))</f>
        <v>[ExifAscii](xref:ExifLibrary.ExifAscii)</v>
      </c>
      <c r="I87" t="str">
        <f>IF(D87="ASCII","string",IF(VLOOKUP($D87,'Data Types'!$A$2:$G$14,7,FALSE)="",VLOOKUP($D87,'Data Types'!$A$2:$G$14,4,FALSE)&amp;IF($E87=1,"","["&amp;$E87&amp;"]"),"["&amp;VLOOKUP($D87,'Data Types'!$A$2:$G$14,4,FALSE)&amp;IF($E87=1,"","["&amp;$E87&amp;"]")&amp;"]"&amp;VLOOKUP($D87,'Data Types'!$A$2:$G$14,7,FALSE)))</f>
        <v>string</v>
      </c>
      <c r="J87" t="str">
        <f>IF($F87="","",IF($G87=1,"["&amp;VLOOKUP($F87,'Data Types'!$A$2:$G$14,2,FALSE)&amp;"]"&amp;VLOOKUP($F87,'Data Types'!$A$2:$G$14,5,FALSE),"["&amp;VLOOKUP($F87,'Data Types'!$A$2:$G$14,3,FALSE)&amp;"]"&amp;VLOOKUP($F87,'Data Types'!$A$2:$G$14,6,FALSE)))</f>
        <v/>
      </c>
      <c r="K87" t="str">
        <f>IF(F87="ASCII","string",IF($F87="","",IF(VLOOKUP($F87,'Data Types'!$A$2:$G$14,7,FALSE)="",VLOOKUP($F87,'Data Types'!$A$2:$G$14,4,FALSE)&amp;IF($G87=1,"","["&amp;$G87&amp;"]"),"["&amp;VLOOKUP($F87,'Data Types'!$A$2:$G$14,4,FALSE)&amp;IF($G87=1,"","["&amp;$G87&amp;"]")&amp;"]"&amp;VLOOKUP($F87,'Data Types'!$A$2:$G$14,7,FALSE))))</f>
        <v/>
      </c>
      <c r="L87" t="str">
        <f t="shared" si="7"/>
        <v>[ExifAscii](xref:ExifLibrary.ExifAscii)</v>
      </c>
      <c r="M87" t="str">
        <f t="shared" si="8"/>
        <v>string</v>
      </c>
      <c r="N87" t="b">
        <f>NOT( ISERROR(VLOOKUP($A87,'Custom Types'!$A$2:$A$997,1,FALSE)))</f>
        <v>0</v>
      </c>
      <c r="O87" t="str">
        <f t="shared" si="9"/>
        <v>[ImageUniqueID](xref:ExifLibrary.ExifTag.ImageUniqueID)</v>
      </c>
      <c r="P87" t="str">
        <f>IF($N87,VLOOKUP($A87,'Custom Types'!$A$2:$C$997,2,FALSE),L87)</f>
        <v>[ExifAscii](xref:ExifLibrary.ExifAscii)</v>
      </c>
      <c r="Q87" t="str">
        <f>IF($N87,VLOOKUP($A87,'Custom Types'!$A$2:$C$997,3,FALSE),M87)</f>
        <v>string</v>
      </c>
      <c r="R87" t="str">
        <f t="shared" si="10"/>
        <v>[ImageUniqueID](xref:ExifLibrary.ExifTag.ImageUniqueID) | 42016 | 0xA420 | [ExifAscii](xref:ExifLibrary.ExifAscii) | string</v>
      </c>
    </row>
    <row r="88" spans="1:18" x14ac:dyDescent="0.25">
      <c r="A88" t="s">
        <v>0</v>
      </c>
      <c r="B88">
        <v>256</v>
      </c>
      <c r="C88" t="str">
        <f t="shared" si="11"/>
        <v>0x0100</v>
      </c>
      <c r="D88" t="s">
        <v>1</v>
      </c>
      <c r="E88">
        <v>1</v>
      </c>
      <c r="F88" t="s">
        <v>2</v>
      </c>
      <c r="G88">
        <v>1</v>
      </c>
      <c r="H88" t="str">
        <f>IF($E88=1,"["&amp;VLOOKUP($D88,'Data Types'!$A$2:$G$14,2,FALSE)&amp;"]"&amp;VLOOKUP($D88,'Data Types'!$A$2:$G$14,5,FALSE),"["&amp;VLOOKUP($D88,'Data Types'!$A$2:$G$14,3,FALSE)&amp;"]"&amp;VLOOKUP($D88,'Data Types'!$A$2:$G$14,6,FALSE))</f>
        <v>[ExifUShort](xref:ExifLibrary.ExifUShort)</v>
      </c>
      <c r="I88" t="str">
        <f>IF(D88="ASCII","string",IF(VLOOKUP($D88,'Data Types'!$A$2:$G$14,7,FALSE)="",VLOOKUP($D88,'Data Types'!$A$2:$G$14,4,FALSE)&amp;IF($E88=1,"","["&amp;$E88&amp;"]"),"["&amp;VLOOKUP($D88,'Data Types'!$A$2:$G$14,4,FALSE)&amp;IF($E88=1,"","["&amp;$E88&amp;"]")&amp;"]"&amp;VLOOKUP($D88,'Data Types'!$A$2:$G$14,7,FALSE)))</f>
        <v>ushort</v>
      </c>
      <c r="J88" t="str">
        <f>IF($F88="","",IF($G88=1,"["&amp;VLOOKUP($F88,'Data Types'!$A$2:$G$14,2,FALSE)&amp;"]"&amp;VLOOKUP($F88,'Data Types'!$A$2:$G$14,5,FALSE),"["&amp;VLOOKUP($F88,'Data Types'!$A$2:$G$14,3,FALSE)&amp;"]"&amp;VLOOKUP($F88,'Data Types'!$A$2:$G$14,6,FALSE)))</f>
        <v>[ExifUInt](xref:ExifLibrary.ExifUInt)</v>
      </c>
      <c r="K88" t="str">
        <f>IF(F88="ASCII","string",IF($F88="","",IF(VLOOKUP($F88,'Data Types'!$A$2:$G$14,7,FALSE)="",VLOOKUP($F88,'Data Types'!$A$2:$G$14,4,FALSE)&amp;IF($G88=1,"","["&amp;$G88&amp;"]"),"["&amp;VLOOKUP($F88,'Data Types'!$A$2:$G$14,4,FALSE)&amp;IF($G88=1,"","["&amp;$G88&amp;"]")&amp;"]"&amp;VLOOKUP($F88,'Data Types'!$A$2:$G$14,7,FALSE))))</f>
        <v>uint</v>
      </c>
      <c r="L88" t="str">
        <f t="shared" si="7"/>
        <v>[ExifUShort](xref:ExifLibrary.ExifUShort) or [ExifUInt](xref:ExifLibrary.ExifUInt)</v>
      </c>
      <c r="M88" t="str">
        <f t="shared" si="8"/>
        <v>ushort or uint</v>
      </c>
      <c r="N88" t="b">
        <f>NOT( ISERROR(VLOOKUP($A88,'Custom Types'!$A$2:$A$997,1,FALSE)))</f>
        <v>0</v>
      </c>
      <c r="O88" t="str">
        <f t="shared" si="9"/>
        <v>[ImageWidth](xref:ExifLibrary.ExifTag.ImageWidth)</v>
      </c>
      <c r="P88" t="str">
        <f>IF($N88,VLOOKUP($A88,'Custom Types'!$A$2:$C$997,2,FALSE),L88)</f>
        <v>[ExifUShort](xref:ExifLibrary.ExifUShort) or [ExifUInt](xref:ExifLibrary.ExifUInt)</v>
      </c>
      <c r="Q88" t="str">
        <f>IF($N88,VLOOKUP($A88,'Custom Types'!$A$2:$C$997,3,FALSE),M88)</f>
        <v>ushort or uint</v>
      </c>
      <c r="R88" t="str">
        <f t="shared" si="10"/>
        <v>[ImageWidth](xref:ExifLibrary.ExifTag.ImageWidth) | 256 | 0x0100 | [ExifUShort](xref:ExifLibrary.ExifUShort) or [ExifUInt](xref:ExifLibrary.ExifUInt) | ushort or uint</v>
      </c>
    </row>
    <row r="89" spans="1:18" x14ac:dyDescent="0.25">
      <c r="A89" t="s">
        <v>155</v>
      </c>
      <c r="B89">
        <v>333</v>
      </c>
      <c r="C89" t="str">
        <f t="shared" si="11"/>
        <v>0x014D</v>
      </c>
      <c r="D89" t="s">
        <v>27</v>
      </c>
      <c r="H89" t="str">
        <f>IF($E89=1,"["&amp;VLOOKUP($D89,'Data Types'!$A$2:$G$14,2,FALSE)&amp;"]"&amp;VLOOKUP($D89,'Data Types'!$A$2:$G$14,5,FALSE),"["&amp;VLOOKUP($D89,'Data Types'!$A$2:$G$14,3,FALSE)&amp;"]"&amp;VLOOKUP($D89,'Data Types'!$A$2:$G$14,6,FALSE))</f>
        <v>[ExifAscii](xref:ExifLibrary.ExifAscii)</v>
      </c>
      <c r="I89" t="str">
        <f>IF(D89="ASCII","string",IF(VLOOKUP($D89,'Data Types'!$A$2:$G$14,7,FALSE)="",VLOOKUP($D89,'Data Types'!$A$2:$G$14,4,FALSE)&amp;IF($E89=1,"","["&amp;$E89&amp;"]"),"["&amp;VLOOKUP($D89,'Data Types'!$A$2:$G$14,4,FALSE)&amp;IF($E89=1,"","["&amp;$E89&amp;"]")&amp;"]"&amp;VLOOKUP($D89,'Data Types'!$A$2:$G$14,7,FALSE)))</f>
        <v>string</v>
      </c>
      <c r="J89" t="str">
        <f>IF($F89="","",IF($G89=1,"["&amp;VLOOKUP($F89,'Data Types'!$A$2:$G$14,2,FALSE)&amp;"]"&amp;VLOOKUP($F89,'Data Types'!$A$2:$G$14,5,FALSE),"["&amp;VLOOKUP($F89,'Data Types'!$A$2:$G$14,3,FALSE)&amp;"]"&amp;VLOOKUP($F89,'Data Types'!$A$2:$G$14,6,FALSE)))</f>
        <v/>
      </c>
      <c r="K89" t="str">
        <f>IF(F89="ASCII","string",IF($F89="","",IF(VLOOKUP($F89,'Data Types'!$A$2:$G$14,7,FALSE)="",VLOOKUP($F89,'Data Types'!$A$2:$G$14,4,FALSE)&amp;IF($G89=1,"","["&amp;$G89&amp;"]"),"["&amp;VLOOKUP($F89,'Data Types'!$A$2:$G$14,4,FALSE)&amp;IF($G89=1,"","["&amp;$G89&amp;"]")&amp;"]"&amp;VLOOKUP($F89,'Data Types'!$A$2:$G$14,7,FALSE))))</f>
        <v/>
      </c>
      <c r="L89" t="str">
        <f t="shared" si="7"/>
        <v>[ExifAscii](xref:ExifLibrary.ExifAscii)</v>
      </c>
      <c r="M89" t="str">
        <f t="shared" si="8"/>
        <v>string</v>
      </c>
      <c r="N89" t="b">
        <f>NOT( ISERROR(VLOOKUP($A89,'Custom Types'!$A$2:$A$997,1,FALSE)))</f>
        <v>0</v>
      </c>
      <c r="O89" t="str">
        <f t="shared" si="9"/>
        <v>[InkNames](xref:ExifLibrary.ExifTag.InkNames)</v>
      </c>
      <c r="P89" t="str">
        <f>IF($N89,VLOOKUP($A89,'Custom Types'!$A$2:$C$997,2,FALSE),L89)</f>
        <v>[ExifAscii](xref:ExifLibrary.ExifAscii)</v>
      </c>
      <c r="Q89" t="str">
        <f>IF($N89,VLOOKUP($A89,'Custom Types'!$A$2:$C$997,3,FALSE),M89)</f>
        <v>string</v>
      </c>
      <c r="R89" t="str">
        <f t="shared" si="10"/>
        <v>[InkNames](xref:ExifLibrary.ExifTag.InkNames) | 333 | 0x014D | [ExifAscii](xref:ExifLibrary.ExifAscii) | string</v>
      </c>
    </row>
    <row r="90" spans="1:18" x14ac:dyDescent="0.25">
      <c r="A90" t="s">
        <v>154</v>
      </c>
      <c r="B90">
        <v>332</v>
      </c>
      <c r="C90" t="str">
        <f t="shared" si="11"/>
        <v>0x014C</v>
      </c>
      <c r="D90" t="s">
        <v>1</v>
      </c>
      <c r="E90">
        <v>1</v>
      </c>
      <c r="H90" t="str">
        <f>IF($E90=1,"["&amp;VLOOKUP($D90,'Data Types'!$A$2:$G$14,2,FALSE)&amp;"]"&amp;VLOOKUP($D90,'Data Types'!$A$2:$G$14,5,FALSE),"["&amp;VLOOKUP($D90,'Data Types'!$A$2:$G$14,3,FALSE)&amp;"]"&amp;VLOOKUP($D90,'Data Types'!$A$2:$G$14,6,FALSE))</f>
        <v>[ExifUShort](xref:ExifLibrary.ExifUShort)</v>
      </c>
      <c r="I90" t="str">
        <f>IF(D90="ASCII","string",IF(VLOOKUP($D90,'Data Types'!$A$2:$G$14,7,FALSE)="",VLOOKUP($D90,'Data Types'!$A$2:$G$14,4,FALSE)&amp;IF($E90=1,"","["&amp;$E90&amp;"]"),"["&amp;VLOOKUP($D90,'Data Types'!$A$2:$G$14,4,FALSE)&amp;IF($E90=1,"","["&amp;$E90&amp;"]")&amp;"]"&amp;VLOOKUP($D90,'Data Types'!$A$2:$G$14,7,FALSE)))</f>
        <v>ushort</v>
      </c>
      <c r="J90" t="str">
        <f>IF($F90="","",IF($G90=1,"["&amp;VLOOKUP($F90,'Data Types'!$A$2:$G$14,2,FALSE)&amp;"]"&amp;VLOOKUP($F90,'Data Types'!$A$2:$G$14,5,FALSE),"["&amp;VLOOKUP($F90,'Data Types'!$A$2:$G$14,3,FALSE)&amp;"]"&amp;VLOOKUP($F90,'Data Types'!$A$2:$G$14,6,FALSE)))</f>
        <v/>
      </c>
      <c r="K90" t="str">
        <f>IF(F90="ASCII","string",IF($F90="","",IF(VLOOKUP($F90,'Data Types'!$A$2:$G$14,7,FALSE)="",VLOOKUP($F90,'Data Types'!$A$2:$G$14,4,FALSE)&amp;IF($G90=1,"","["&amp;$G90&amp;"]"),"["&amp;VLOOKUP($F90,'Data Types'!$A$2:$G$14,4,FALSE)&amp;IF($G90=1,"","["&amp;$G90&amp;"]")&amp;"]"&amp;VLOOKUP($F90,'Data Types'!$A$2:$G$14,7,FALSE))))</f>
        <v/>
      </c>
      <c r="L90" t="str">
        <f t="shared" si="7"/>
        <v>[ExifUShort](xref:ExifLibrary.ExifUShort)</v>
      </c>
      <c r="M90" t="str">
        <f t="shared" si="8"/>
        <v>ushort</v>
      </c>
      <c r="N90" t="b">
        <f>NOT( ISERROR(VLOOKUP($A90,'Custom Types'!$A$2:$A$997,1,FALSE)))</f>
        <v>0</v>
      </c>
      <c r="O90" t="str">
        <f t="shared" si="9"/>
        <v>[InkSet](xref:ExifLibrary.ExifTag.InkSet)</v>
      </c>
      <c r="P90" t="str">
        <f>IF($N90,VLOOKUP($A90,'Custom Types'!$A$2:$C$997,2,FALSE),L90)</f>
        <v>[ExifUShort](xref:ExifLibrary.ExifUShort)</v>
      </c>
      <c r="Q90" t="str">
        <f>IF($N90,VLOOKUP($A90,'Custom Types'!$A$2:$C$997,3,FALSE),M90)</f>
        <v>ushort</v>
      </c>
      <c r="R90" t="str">
        <f t="shared" si="10"/>
        <v>[InkSet](xref:ExifLibrary.ExifTag.InkSet) | 332 | 0x014C | [ExifUShort](xref:ExifLibrary.ExifUShort) | ushort</v>
      </c>
    </row>
    <row r="91" spans="1:18" x14ac:dyDescent="0.25">
      <c r="A91" t="s">
        <v>349</v>
      </c>
      <c r="B91">
        <v>40965</v>
      </c>
      <c r="C91" t="str">
        <f t="shared" si="11"/>
        <v>0xA005</v>
      </c>
      <c r="D91" t="s">
        <v>1</v>
      </c>
      <c r="E91">
        <v>1</v>
      </c>
      <c r="H91" t="str">
        <f>IF($E91=1,"["&amp;VLOOKUP($D91,'Data Types'!$A$2:$G$14,2,FALSE)&amp;"]"&amp;VLOOKUP($D91,'Data Types'!$A$2:$G$14,5,FALSE),"["&amp;VLOOKUP($D91,'Data Types'!$A$2:$G$14,3,FALSE)&amp;"]"&amp;VLOOKUP($D91,'Data Types'!$A$2:$G$14,6,FALSE))</f>
        <v>[ExifUShort](xref:ExifLibrary.ExifUShort)</v>
      </c>
      <c r="I91" t="str">
        <f>IF(D91="ASCII","string",IF(VLOOKUP($D91,'Data Types'!$A$2:$G$14,7,FALSE)="",VLOOKUP($D91,'Data Types'!$A$2:$G$14,4,FALSE)&amp;IF($E91=1,"","["&amp;$E91&amp;"]"),"["&amp;VLOOKUP($D91,'Data Types'!$A$2:$G$14,4,FALSE)&amp;IF($E91=1,"","["&amp;$E91&amp;"]")&amp;"]"&amp;VLOOKUP($D91,'Data Types'!$A$2:$G$14,7,FALSE)))</f>
        <v>ushort</v>
      </c>
      <c r="J91" t="str">
        <f>IF($F91="","",IF($G91=1,"["&amp;VLOOKUP($F91,'Data Types'!$A$2:$G$14,2,FALSE)&amp;"]"&amp;VLOOKUP($F91,'Data Types'!$A$2:$G$14,5,FALSE),"["&amp;VLOOKUP($F91,'Data Types'!$A$2:$G$14,3,FALSE)&amp;"]"&amp;VLOOKUP($F91,'Data Types'!$A$2:$G$14,6,FALSE)))</f>
        <v/>
      </c>
      <c r="K91" t="str">
        <f>IF(F91="ASCII","string",IF($F91="","",IF(VLOOKUP($F91,'Data Types'!$A$2:$G$14,7,FALSE)="",VLOOKUP($F91,'Data Types'!$A$2:$G$14,4,FALSE)&amp;IF($G91=1,"","["&amp;$G91&amp;"]"),"["&amp;VLOOKUP($F91,'Data Types'!$A$2:$G$14,4,FALSE)&amp;IF($G91=1,"","["&amp;$G91&amp;"]")&amp;"]"&amp;VLOOKUP($F91,'Data Types'!$A$2:$G$14,7,FALSE))))</f>
        <v/>
      </c>
      <c r="L91" t="str">
        <f t="shared" si="7"/>
        <v>[ExifUShort](xref:ExifLibrary.ExifUShort)</v>
      </c>
      <c r="M91" t="str">
        <f t="shared" si="8"/>
        <v>ushort</v>
      </c>
      <c r="N91" t="b">
        <f>NOT( ISERROR(VLOOKUP($A91,'Custom Types'!$A$2:$A$997,1,FALSE)))</f>
        <v>0</v>
      </c>
      <c r="O91" t="str">
        <f t="shared" si="9"/>
        <v>[InteroperabilityIFDPointer](xref:ExifLibrary.ExifTag.InteroperabilityIFDPointer)</v>
      </c>
      <c r="P91" t="str">
        <f>IF($N91,VLOOKUP($A91,'Custom Types'!$A$2:$C$997,2,FALSE),L91)</f>
        <v>[ExifUShort](xref:ExifLibrary.ExifUShort)</v>
      </c>
      <c r="Q91" t="str">
        <f>IF($N91,VLOOKUP($A91,'Custom Types'!$A$2:$C$997,3,FALSE),M91)</f>
        <v>ushort</v>
      </c>
      <c r="R91" t="str">
        <f t="shared" si="10"/>
        <v>[InteroperabilityIFDPointer](xref:ExifLibrary.ExifTag.InteroperabilityIFDPointer) | 40965 | 0xA005 | [ExifUShort](xref:ExifLibrary.ExifUShort) | ushort</v>
      </c>
    </row>
    <row r="92" spans="1:18" x14ac:dyDescent="0.25">
      <c r="A92" t="s">
        <v>184</v>
      </c>
      <c r="B92">
        <v>1</v>
      </c>
      <c r="C92" t="str">
        <f t="shared" si="11"/>
        <v>0x0001</v>
      </c>
      <c r="D92" t="s">
        <v>27</v>
      </c>
      <c r="H92" t="str">
        <f>IF($E92=1,"["&amp;VLOOKUP($D92,'Data Types'!$A$2:$G$14,2,FALSE)&amp;"]"&amp;VLOOKUP($D92,'Data Types'!$A$2:$G$14,5,FALSE),"["&amp;VLOOKUP($D92,'Data Types'!$A$2:$G$14,3,FALSE)&amp;"]"&amp;VLOOKUP($D92,'Data Types'!$A$2:$G$14,6,FALSE))</f>
        <v>[ExifAscii](xref:ExifLibrary.ExifAscii)</v>
      </c>
      <c r="I92" t="str">
        <f>IF(D92="ASCII","string",IF(VLOOKUP($D92,'Data Types'!$A$2:$G$14,7,FALSE)="",VLOOKUP($D92,'Data Types'!$A$2:$G$14,4,FALSE)&amp;IF($E92=1,"","["&amp;$E92&amp;"]"),"["&amp;VLOOKUP($D92,'Data Types'!$A$2:$G$14,4,FALSE)&amp;IF($E92=1,"","["&amp;$E92&amp;"]")&amp;"]"&amp;VLOOKUP($D92,'Data Types'!$A$2:$G$14,7,FALSE)))</f>
        <v>string</v>
      </c>
      <c r="J92" t="str">
        <f>IF($F92="","",IF($G92=1,"["&amp;VLOOKUP($F92,'Data Types'!$A$2:$G$14,2,FALSE)&amp;"]"&amp;VLOOKUP($F92,'Data Types'!$A$2:$G$14,5,FALSE),"["&amp;VLOOKUP($F92,'Data Types'!$A$2:$G$14,3,FALSE)&amp;"]"&amp;VLOOKUP($F92,'Data Types'!$A$2:$G$14,6,FALSE)))</f>
        <v/>
      </c>
      <c r="K92" t="str">
        <f>IF(F92="ASCII","string",IF($F92="","",IF(VLOOKUP($F92,'Data Types'!$A$2:$G$14,7,FALSE)="",VLOOKUP($F92,'Data Types'!$A$2:$G$14,4,FALSE)&amp;IF($G92=1,"","["&amp;$G92&amp;"]"),"["&amp;VLOOKUP($F92,'Data Types'!$A$2:$G$14,4,FALSE)&amp;IF($G92=1,"","["&amp;$G92&amp;"]")&amp;"]"&amp;VLOOKUP($F92,'Data Types'!$A$2:$G$14,7,FALSE))))</f>
        <v/>
      </c>
      <c r="L92" t="str">
        <f t="shared" si="7"/>
        <v>[ExifAscii](xref:ExifLibrary.ExifAscii)</v>
      </c>
      <c r="M92" t="str">
        <f t="shared" si="8"/>
        <v>string</v>
      </c>
      <c r="N92" t="b">
        <f>NOT( ISERROR(VLOOKUP($A92,'Custom Types'!$A$2:$A$997,1,FALSE)))</f>
        <v>1</v>
      </c>
      <c r="O92" t="str">
        <f t="shared" si="9"/>
        <v>[InteroperabilityIndex](xref:ExifLibrary.ExifTag.InteroperabilityIndex)</v>
      </c>
      <c r="P92" t="str">
        <f>IF($N92,VLOOKUP($A92,'Custom Types'!$A$2:$C$997,2,FALSE),L92)</f>
        <v>[ExifAscii](xref:ExifLibrary.ExifAscii)</v>
      </c>
      <c r="Q92" t="str">
        <f>IF($N92,VLOOKUP($A92,'Custom Types'!$A$2:$C$997,3,FALSE),M92)</f>
        <v>string</v>
      </c>
      <c r="R92" t="str">
        <f t="shared" si="10"/>
        <v>[InteroperabilityIndex](xref:ExifLibrary.ExifTag.InteroperabilityIndex) | 1 | 0x0001 | [ExifAscii](xref:ExifLibrary.ExifAscii) | string</v>
      </c>
    </row>
    <row r="93" spans="1:18" x14ac:dyDescent="0.25">
      <c r="A93" t="s">
        <v>185</v>
      </c>
      <c r="B93">
        <v>2</v>
      </c>
      <c r="C93" t="str">
        <f t="shared" si="11"/>
        <v>0x0002</v>
      </c>
      <c r="D93" t="s">
        <v>36</v>
      </c>
      <c r="H93" t="str">
        <f>IF($E93=1,"["&amp;VLOOKUP($D93,'Data Types'!$A$2:$G$14,2,FALSE)&amp;"]"&amp;VLOOKUP($D93,'Data Types'!$A$2:$G$14,5,FALSE),"["&amp;VLOOKUP($D93,'Data Types'!$A$2:$G$14,3,FALSE)&amp;"]"&amp;VLOOKUP($D93,'Data Types'!$A$2:$G$14,6,FALSE))</f>
        <v>[ExifUndefined](xref:ExifLibrary.ExifUndefined)</v>
      </c>
      <c r="I93" t="str">
        <f>IF(D93="ASCII","string",IF(VLOOKUP($D93,'Data Types'!$A$2:$G$14,7,FALSE)="",VLOOKUP($D93,'Data Types'!$A$2:$G$14,4,FALSE)&amp;IF($E93=1,"","["&amp;$E93&amp;"]"),"["&amp;VLOOKUP($D93,'Data Types'!$A$2:$G$14,4,FALSE)&amp;IF($E93=1,"","["&amp;$E93&amp;"]")&amp;"]"&amp;VLOOKUP($D93,'Data Types'!$A$2:$G$14,7,FALSE)))</f>
        <v>byte[]</v>
      </c>
      <c r="J93" t="str">
        <f>IF($F93="","",IF($G93=1,"["&amp;VLOOKUP($F93,'Data Types'!$A$2:$G$14,2,FALSE)&amp;"]"&amp;VLOOKUP($F93,'Data Types'!$A$2:$G$14,5,FALSE),"["&amp;VLOOKUP($F93,'Data Types'!$A$2:$G$14,3,FALSE)&amp;"]"&amp;VLOOKUP($F93,'Data Types'!$A$2:$G$14,6,FALSE)))</f>
        <v/>
      </c>
      <c r="K93" t="str">
        <f>IF(F93="ASCII","string",IF($F93="","",IF(VLOOKUP($F93,'Data Types'!$A$2:$G$14,7,FALSE)="",VLOOKUP($F93,'Data Types'!$A$2:$G$14,4,FALSE)&amp;IF($G93=1,"","["&amp;$G93&amp;"]"),"["&amp;VLOOKUP($F93,'Data Types'!$A$2:$G$14,4,FALSE)&amp;IF($G93=1,"","["&amp;$G93&amp;"]")&amp;"]"&amp;VLOOKUP($F93,'Data Types'!$A$2:$G$14,7,FALSE))))</f>
        <v/>
      </c>
      <c r="L93" t="str">
        <f t="shared" si="7"/>
        <v>[ExifUndefined](xref:ExifLibrary.ExifUndefined)</v>
      </c>
      <c r="M93" t="str">
        <f t="shared" si="8"/>
        <v>byte[]</v>
      </c>
      <c r="N93" t="b">
        <f>NOT( ISERROR(VLOOKUP($A93,'Custom Types'!$A$2:$A$997,1,FALSE)))</f>
        <v>1</v>
      </c>
      <c r="O93" t="str">
        <f t="shared" si="9"/>
        <v>[InteroperabilityVersion](xref:ExifLibrary.ExifTag.InteroperabilityVersion)</v>
      </c>
      <c r="P93" t="str">
        <f>IF($N93,VLOOKUP($A93,'Custom Types'!$A$2:$C$997,2,FALSE),L93)</f>
        <v>[ExifVersion](xref:ExifLibrary.ExifVersion)</v>
      </c>
      <c r="Q93" t="str">
        <f>IF($N93,VLOOKUP($A93,'Custom Types'!$A$2:$C$997,3,FALSE),M93)</f>
        <v>string</v>
      </c>
      <c r="R93" t="str">
        <f t="shared" si="10"/>
        <v>[InteroperabilityVersion](xref:ExifLibrary.ExifTag.InteroperabilityVersion) | 2 | 0x0002 | [ExifVersion](xref:ExifLibrary.ExifVersion) | string</v>
      </c>
    </row>
    <row r="94" spans="1:18" x14ac:dyDescent="0.25">
      <c r="A94" t="s">
        <v>56</v>
      </c>
      <c r="B94">
        <v>34855</v>
      </c>
      <c r="C94" t="str">
        <f t="shared" si="11"/>
        <v>0x8827</v>
      </c>
      <c r="D94" t="s">
        <v>1</v>
      </c>
      <c r="H94" t="str">
        <f>IF($E94=1,"["&amp;VLOOKUP($D94,'Data Types'!$A$2:$G$14,2,FALSE)&amp;"]"&amp;VLOOKUP($D94,'Data Types'!$A$2:$G$14,5,FALSE),"["&amp;VLOOKUP($D94,'Data Types'!$A$2:$G$14,3,FALSE)&amp;"]"&amp;VLOOKUP($D94,'Data Types'!$A$2:$G$14,6,FALSE))</f>
        <v>[ExifUShortArray](xref:ExifLibrary.ExifUShortArray)</v>
      </c>
      <c r="I94" t="str">
        <f>IF(D94="ASCII","string",IF(VLOOKUP($D94,'Data Types'!$A$2:$G$14,7,FALSE)="",VLOOKUP($D94,'Data Types'!$A$2:$G$14,4,FALSE)&amp;IF($E94=1,"","["&amp;$E94&amp;"]"),"["&amp;VLOOKUP($D94,'Data Types'!$A$2:$G$14,4,FALSE)&amp;IF($E94=1,"","["&amp;$E94&amp;"]")&amp;"]"&amp;VLOOKUP($D94,'Data Types'!$A$2:$G$14,7,FALSE)))</f>
        <v>ushort[]</v>
      </c>
      <c r="J94" t="str">
        <f>IF($F94="","",IF($G94=1,"["&amp;VLOOKUP($F94,'Data Types'!$A$2:$G$14,2,FALSE)&amp;"]"&amp;VLOOKUP($F94,'Data Types'!$A$2:$G$14,5,FALSE),"["&amp;VLOOKUP($F94,'Data Types'!$A$2:$G$14,3,FALSE)&amp;"]"&amp;VLOOKUP($F94,'Data Types'!$A$2:$G$14,6,FALSE)))</f>
        <v/>
      </c>
      <c r="K94" t="str">
        <f>IF(F94="ASCII","string",IF($F94="","",IF(VLOOKUP($F94,'Data Types'!$A$2:$G$14,7,FALSE)="",VLOOKUP($F94,'Data Types'!$A$2:$G$14,4,FALSE)&amp;IF($G94=1,"","["&amp;$G94&amp;"]"),"["&amp;VLOOKUP($F94,'Data Types'!$A$2:$G$14,4,FALSE)&amp;IF($G94=1,"","["&amp;$G94&amp;"]")&amp;"]"&amp;VLOOKUP($F94,'Data Types'!$A$2:$G$14,7,FALSE))))</f>
        <v/>
      </c>
      <c r="L94" t="str">
        <f t="shared" si="7"/>
        <v>[ExifUShortArray](xref:ExifLibrary.ExifUShortArray)</v>
      </c>
      <c r="M94" t="str">
        <f t="shared" si="8"/>
        <v>ushort[]</v>
      </c>
      <c r="N94" t="b">
        <f>NOT( ISERROR(VLOOKUP($A94,'Custom Types'!$A$2:$A$997,1,FALSE)))</f>
        <v>0</v>
      </c>
      <c r="O94" t="str">
        <f t="shared" si="9"/>
        <v>[ISOSpeedRatings](xref:ExifLibrary.ExifTag.ISOSpeedRatings)</v>
      </c>
      <c r="P94" t="str">
        <f>IF($N94,VLOOKUP($A94,'Custom Types'!$A$2:$C$997,2,FALSE),L94)</f>
        <v>[ExifUShortArray](xref:ExifLibrary.ExifUShortArray)</v>
      </c>
      <c r="Q94" t="str">
        <f>IF($N94,VLOOKUP($A94,'Custom Types'!$A$2:$C$997,3,FALSE),M94)</f>
        <v>ushort[]</v>
      </c>
      <c r="R94" t="str">
        <f t="shared" si="10"/>
        <v>[ISOSpeedRatings](xref:ExifLibrary.ExifTag.ISOSpeedRatings) | 34855 | 0x8827 | [ExifUShortArray](xref:ExifLibrary.ExifUShortArray) | ushort[]</v>
      </c>
    </row>
    <row r="95" spans="1:18" x14ac:dyDescent="0.25">
      <c r="A95" t="s">
        <v>170</v>
      </c>
      <c r="B95">
        <v>521</v>
      </c>
      <c r="C95" t="str">
        <f t="shared" si="11"/>
        <v>0x0209</v>
      </c>
      <c r="D95" t="s">
        <v>2</v>
      </c>
      <c r="E95" t="s">
        <v>8</v>
      </c>
      <c r="H95" t="str">
        <f>IF($E95=1,"["&amp;VLOOKUP($D95,'Data Types'!$A$2:$G$14,2,FALSE)&amp;"]"&amp;VLOOKUP($D95,'Data Types'!$A$2:$G$14,5,FALSE),"["&amp;VLOOKUP($D95,'Data Types'!$A$2:$G$14,3,FALSE)&amp;"]"&amp;VLOOKUP($D95,'Data Types'!$A$2:$G$14,6,FALSE))</f>
        <v>[ExifUIntArray](xref:ExifLibrary.ExifUIntArray)</v>
      </c>
      <c r="I95" t="str">
        <f>IF(D95="ASCII","string",IF(VLOOKUP($D95,'Data Types'!$A$2:$G$14,7,FALSE)="",VLOOKUP($D95,'Data Types'!$A$2:$G$14,4,FALSE)&amp;IF($E95=1,"","["&amp;$E95&amp;"]"),"["&amp;VLOOKUP($D95,'Data Types'!$A$2:$G$14,4,FALSE)&amp;IF($E95=1,"","["&amp;$E95&amp;"]")&amp;"]"&amp;VLOOKUP($D95,'Data Types'!$A$2:$G$14,7,FALSE)))</f>
        <v>uint[SamplesPerPixel]</v>
      </c>
      <c r="J95" t="str">
        <f>IF($F95="","",IF($G95=1,"["&amp;VLOOKUP($F95,'Data Types'!$A$2:$G$14,2,FALSE)&amp;"]"&amp;VLOOKUP($F95,'Data Types'!$A$2:$G$14,5,FALSE),"["&amp;VLOOKUP($F95,'Data Types'!$A$2:$G$14,3,FALSE)&amp;"]"&amp;VLOOKUP($F95,'Data Types'!$A$2:$G$14,6,FALSE)))</f>
        <v/>
      </c>
      <c r="K95" t="str">
        <f>IF(F95="ASCII","string",IF($F95="","",IF(VLOOKUP($F95,'Data Types'!$A$2:$G$14,7,FALSE)="",VLOOKUP($F95,'Data Types'!$A$2:$G$14,4,FALSE)&amp;IF($G95=1,"","["&amp;$G95&amp;"]"),"["&amp;VLOOKUP($F95,'Data Types'!$A$2:$G$14,4,FALSE)&amp;IF($G95=1,"","["&amp;$G95&amp;"]")&amp;"]"&amp;VLOOKUP($F95,'Data Types'!$A$2:$G$14,7,FALSE))))</f>
        <v/>
      </c>
      <c r="L95" t="str">
        <f t="shared" si="7"/>
        <v>[ExifUIntArray](xref:ExifLibrary.ExifUIntArray)</v>
      </c>
      <c r="M95" t="str">
        <f t="shared" si="8"/>
        <v>uint[SamplesPerPixel]</v>
      </c>
      <c r="N95" t="b">
        <f>NOT( ISERROR(VLOOKUP($A95,'Custom Types'!$A$2:$A$997,1,FALSE)))</f>
        <v>0</v>
      </c>
      <c r="O95" t="str">
        <f t="shared" si="9"/>
        <v>[JPEGACTables](xref:ExifLibrary.ExifTag.JPEGACTables)</v>
      </c>
      <c r="P95" t="str">
        <f>IF($N95,VLOOKUP($A95,'Custom Types'!$A$2:$C$997,2,FALSE),L95)</f>
        <v>[ExifUIntArray](xref:ExifLibrary.ExifUIntArray)</v>
      </c>
      <c r="Q95" t="str">
        <f>IF($N95,VLOOKUP($A95,'Custom Types'!$A$2:$C$997,3,FALSE),M95)</f>
        <v>uint[SamplesPerPixel]</v>
      </c>
      <c r="R95" t="str">
        <f t="shared" si="10"/>
        <v>[JPEGACTables](xref:ExifLibrary.ExifTag.JPEGACTables) | 521 | 0x0209 | [ExifUIntArray](xref:ExifLibrary.ExifUIntArray) | uint[SamplesPerPixel]</v>
      </c>
    </row>
    <row r="96" spans="1:18" x14ac:dyDescent="0.25">
      <c r="A96" t="s">
        <v>169</v>
      </c>
      <c r="B96">
        <v>520</v>
      </c>
      <c r="C96" t="str">
        <f t="shared" si="11"/>
        <v>0x0208</v>
      </c>
      <c r="D96" t="s">
        <v>2</v>
      </c>
      <c r="E96" t="s">
        <v>8</v>
      </c>
      <c r="H96" t="str">
        <f>IF($E96=1,"["&amp;VLOOKUP($D96,'Data Types'!$A$2:$G$14,2,FALSE)&amp;"]"&amp;VLOOKUP($D96,'Data Types'!$A$2:$G$14,5,FALSE),"["&amp;VLOOKUP($D96,'Data Types'!$A$2:$G$14,3,FALSE)&amp;"]"&amp;VLOOKUP($D96,'Data Types'!$A$2:$G$14,6,FALSE))</f>
        <v>[ExifUIntArray](xref:ExifLibrary.ExifUIntArray)</v>
      </c>
      <c r="I96" t="str">
        <f>IF(D96="ASCII","string",IF(VLOOKUP($D96,'Data Types'!$A$2:$G$14,7,FALSE)="",VLOOKUP($D96,'Data Types'!$A$2:$G$14,4,FALSE)&amp;IF($E96=1,"","["&amp;$E96&amp;"]"),"["&amp;VLOOKUP($D96,'Data Types'!$A$2:$G$14,4,FALSE)&amp;IF($E96=1,"","["&amp;$E96&amp;"]")&amp;"]"&amp;VLOOKUP($D96,'Data Types'!$A$2:$G$14,7,FALSE)))</f>
        <v>uint[SamplesPerPixel]</v>
      </c>
      <c r="J96" t="str">
        <f>IF($F96="","",IF($G96=1,"["&amp;VLOOKUP($F96,'Data Types'!$A$2:$G$14,2,FALSE)&amp;"]"&amp;VLOOKUP($F96,'Data Types'!$A$2:$G$14,5,FALSE),"["&amp;VLOOKUP($F96,'Data Types'!$A$2:$G$14,3,FALSE)&amp;"]"&amp;VLOOKUP($F96,'Data Types'!$A$2:$G$14,6,FALSE)))</f>
        <v/>
      </c>
      <c r="K96" t="str">
        <f>IF(F96="ASCII","string",IF($F96="","",IF(VLOOKUP($F96,'Data Types'!$A$2:$G$14,7,FALSE)="",VLOOKUP($F96,'Data Types'!$A$2:$G$14,4,FALSE)&amp;IF($G96=1,"","["&amp;$G96&amp;"]"),"["&amp;VLOOKUP($F96,'Data Types'!$A$2:$G$14,4,FALSE)&amp;IF($G96=1,"","["&amp;$G96&amp;"]")&amp;"]"&amp;VLOOKUP($F96,'Data Types'!$A$2:$G$14,7,FALSE))))</f>
        <v/>
      </c>
      <c r="L96" t="str">
        <f t="shared" si="7"/>
        <v>[ExifUIntArray](xref:ExifLibrary.ExifUIntArray)</v>
      </c>
      <c r="M96" t="str">
        <f t="shared" si="8"/>
        <v>uint[SamplesPerPixel]</v>
      </c>
      <c r="N96" t="b">
        <f>NOT( ISERROR(VLOOKUP($A96,'Custom Types'!$A$2:$A$997,1,FALSE)))</f>
        <v>0</v>
      </c>
      <c r="O96" t="str">
        <f t="shared" si="9"/>
        <v>[JPEGDCTables](xref:ExifLibrary.ExifTag.JPEGDCTables)</v>
      </c>
      <c r="P96" t="str">
        <f>IF($N96,VLOOKUP($A96,'Custom Types'!$A$2:$C$997,2,FALSE),L96)</f>
        <v>[ExifUIntArray](xref:ExifLibrary.ExifUIntArray)</v>
      </c>
      <c r="Q96" t="str">
        <f>IF($N96,VLOOKUP($A96,'Custom Types'!$A$2:$C$997,3,FALSE),M96)</f>
        <v>uint[SamplesPerPixel]</v>
      </c>
      <c r="R96" t="str">
        <f t="shared" si="10"/>
        <v>[JPEGDCTables](xref:ExifLibrary.ExifTag.JPEGDCTables) | 520 | 0x0208 | [ExifUIntArray](xref:ExifLibrary.ExifUIntArray) | uint[SamplesPerPixel]</v>
      </c>
    </row>
    <row r="97" spans="1:18" x14ac:dyDescent="0.25">
      <c r="A97" t="s">
        <v>19</v>
      </c>
      <c r="B97">
        <v>513</v>
      </c>
      <c r="C97" t="str">
        <f t="shared" si="11"/>
        <v>0x0201</v>
      </c>
      <c r="D97" t="s">
        <v>2</v>
      </c>
      <c r="E97">
        <v>1</v>
      </c>
      <c r="H97" t="str">
        <f>IF($E97=1,"["&amp;VLOOKUP($D97,'Data Types'!$A$2:$G$14,2,FALSE)&amp;"]"&amp;VLOOKUP($D97,'Data Types'!$A$2:$G$14,5,FALSE),"["&amp;VLOOKUP($D97,'Data Types'!$A$2:$G$14,3,FALSE)&amp;"]"&amp;VLOOKUP($D97,'Data Types'!$A$2:$G$14,6,FALSE))</f>
        <v>[ExifUInt](xref:ExifLibrary.ExifUInt)</v>
      </c>
      <c r="I97" t="str">
        <f>IF(D97="ASCII","string",IF(VLOOKUP($D97,'Data Types'!$A$2:$G$14,7,FALSE)="",VLOOKUP($D97,'Data Types'!$A$2:$G$14,4,FALSE)&amp;IF($E97=1,"","["&amp;$E97&amp;"]"),"["&amp;VLOOKUP($D97,'Data Types'!$A$2:$G$14,4,FALSE)&amp;IF($E97=1,"","["&amp;$E97&amp;"]")&amp;"]"&amp;VLOOKUP($D97,'Data Types'!$A$2:$G$14,7,FALSE)))</f>
        <v>uint</v>
      </c>
      <c r="J97" t="str">
        <f>IF($F97="","",IF($G97=1,"["&amp;VLOOKUP($F97,'Data Types'!$A$2:$G$14,2,FALSE)&amp;"]"&amp;VLOOKUP($F97,'Data Types'!$A$2:$G$14,5,FALSE),"["&amp;VLOOKUP($F97,'Data Types'!$A$2:$G$14,3,FALSE)&amp;"]"&amp;VLOOKUP($F97,'Data Types'!$A$2:$G$14,6,FALSE)))</f>
        <v/>
      </c>
      <c r="K97" t="str">
        <f>IF(F97="ASCII","string",IF($F97="","",IF(VLOOKUP($F97,'Data Types'!$A$2:$G$14,7,FALSE)="",VLOOKUP($F97,'Data Types'!$A$2:$G$14,4,FALSE)&amp;IF($G97=1,"","["&amp;$G97&amp;"]"),"["&amp;VLOOKUP($F97,'Data Types'!$A$2:$G$14,4,FALSE)&amp;IF($G97=1,"","["&amp;$G97&amp;"]")&amp;"]"&amp;VLOOKUP($F97,'Data Types'!$A$2:$G$14,7,FALSE))))</f>
        <v/>
      </c>
      <c r="L97" t="str">
        <f t="shared" si="7"/>
        <v>[ExifUInt](xref:ExifLibrary.ExifUInt)</v>
      </c>
      <c r="M97" t="str">
        <f t="shared" si="8"/>
        <v>uint</v>
      </c>
      <c r="N97" t="b">
        <f>NOT( ISERROR(VLOOKUP($A97,'Custom Types'!$A$2:$A$997,1,FALSE)))</f>
        <v>0</v>
      </c>
      <c r="O97" t="str">
        <f t="shared" si="9"/>
        <v>[JPEGInterchangeFormat](xref:ExifLibrary.ExifTag.JPEGInterchangeFormat)</v>
      </c>
      <c r="P97" t="str">
        <f>IF($N97,VLOOKUP($A97,'Custom Types'!$A$2:$C$997,2,FALSE),L97)</f>
        <v>[ExifUInt](xref:ExifLibrary.ExifUInt)</v>
      </c>
      <c r="Q97" t="str">
        <f>IF($N97,VLOOKUP($A97,'Custom Types'!$A$2:$C$997,3,FALSE),M97)</f>
        <v>uint</v>
      </c>
      <c r="R97" t="str">
        <f t="shared" si="10"/>
        <v>[JPEGInterchangeFormat](xref:ExifLibrary.ExifTag.JPEGInterchangeFormat) | 513 | 0x0201 | [ExifUInt](xref:ExifLibrary.ExifUInt) | uint</v>
      </c>
    </row>
    <row r="98" spans="1:18" x14ac:dyDescent="0.25">
      <c r="A98" t="s">
        <v>20</v>
      </c>
      <c r="B98">
        <v>514</v>
      </c>
      <c r="C98" t="str">
        <f t="shared" si="11"/>
        <v>0x0202</v>
      </c>
      <c r="D98" t="s">
        <v>2</v>
      </c>
      <c r="E98">
        <v>1</v>
      </c>
      <c r="H98" t="str">
        <f>IF($E98=1,"["&amp;VLOOKUP($D98,'Data Types'!$A$2:$G$14,2,FALSE)&amp;"]"&amp;VLOOKUP($D98,'Data Types'!$A$2:$G$14,5,FALSE),"["&amp;VLOOKUP($D98,'Data Types'!$A$2:$G$14,3,FALSE)&amp;"]"&amp;VLOOKUP($D98,'Data Types'!$A$2:$G$14,6,FALSE))</f>
        <v>[ExifUInt](xref:ExifLibrary.ExifUInt)</v>
      </c>
      <c r="I98" t="str">
        <f>IF(D98="ASCII","string",IF(VLOOKUP($D98,'Data Types'!$A$2:$G$14,7,FALSE)="",VLOOKUP($D98,'Data Types'!$A$2:$G$14,4,FALSE)&amp;IF($E98=1,"","["&amp;$E98&amp;"]"),"["&amp;VLOOKUP($D98,'Data Types'!$A$2:$G$14,4,FALSE)&amp;IF($E98=1,"","["&amp;$E98&amp;"]")&amp;"]"&amp;VLOOKUP($D98,'Data Types'!$A$2:$G$14,7,FALSE)))</f>
        <v>uint</v>
      </c>
      <c r="J98" t="str">
        <f>IF($F98="","",IF($G98=1,"["&amp;VLOOKUP($F98,'Data Types'!$A$2:$G$14,2,FALSE)&amp;"]"&amp;VLOOKUP($F98,'Data Types'!$A$2:$G$14,5,FALSE),"["&amp;VLOOKUP($F98,'Data Types'!$A$2:$G$14,3,FALSE)&amp;"]"&amp;VLOOKUP($F98,'Data Types'!$A$2:$G$14,6,FALSE)))</f>
        <v/>
      </c>
      <c r="K98" t="str">
        <f>IF(F98="ASCII","string",IF($F98="","",IF(VLOOKUP($F98,'Data Types'!$A$2:$G$14,7,FALSE)="",VLOOKUP($F98,'Data Types'!$A$2:$G$14,4,FALSE)&amp;IF($G98=1,"","["&amp;$G98&amp;"]"),"["&amp;VLOOKUP($F98,'Data Types'!$A$2:$G$14,4,FALSE)&amp;IF($G98=1,"","["&amp;$G98&amp;"]")&amp;"]"&amp;VLOOKUP($F98,'Data Types'!$A$2:$G$14,7,FALSE))))</f>
        <v/>
      </c>
      <c r="L98" t="str">
        <f t="shared" si="7"/>
        <v>[ExifUInt](xref:ExifLibrary.ExifUInt)</v>
      </c>
      <c r="M98" t="str">
        <f t="shared" si="8"/>
        <v>uint</v>
      </c>
      <c r="N98" t="b">
        <f>NOT( ISERROR(VLOOKUP($A98,'Custom Types'!$A$2:$A$997,1,FALSE)))</f>
        <v>0</v>
      </c>
      <c r="O98" t="str">
        <f t="shared" ref="O98:O129" si="12">"["&amp;A98&amp;"](xref:ExifLibrary.ExifTag."&amp;A98&amp;")"</f>
        <v>[JPEGInterchangeFormatLength](xref:ExifLibrary.ExifTag.JPEGInterchangeFormatLength)</v>
      </c>
      <c r="P98" t="str">
        <f>IF($N98,VLOOKUP($A98,'Custom Types'!$A$2:$C$997,2,FALSE),L98)</f>
        <v>[ExifUInt](xref:ExifLibrary.ExifUInt)</v>
      </c>
      <c r="Q98" t="str">
        <f>IF($N98,VLOOKUP($A98,'Custom Types'!$A$2:$C$997,3,FALSE),M98)</f>
        <v>uint</v>
      </c>
      <c r="R98" t="str">
        <f t="shared" ref="R98:R129" si="13">O98&amp;" | "&amp;B98&amp;" | "&amp;C98&amp;" | "&amp;P98&amp;" | "&amp;Q98</f>
        <v>[JPEGInterchangeFormatLength](xref:ExifLibrary.ExifTag.JPEGInterchangeFormatLength) | 514 | 0x0202 | [ExifUInt](xref:ExifLibrary.ExifUInt) | uint</v>
      </c>
    </row>
    <row r="99" spans="1:18" x14ac:dyDescent="0.25">
      <c r="A99" t="s">
        <v>166</v>
      </c>
      <c r="B99">
        <v>517</v>
      </c>
      <c r="C99" t="str">
        <f t="shared" si="11"/>
        <v>0x0205</v>
      </c>
      <c r="D99" t="s">
        <v>1</v>
      </c>
      <c r="E99" t="s">
        <v>8</v>
      </c>
      <c r="H99" t="str">
        <f>IF($E99=1,"["&amp;VLOOKUP($D99,'Data Types'!$A$2:$G$14,2,FALSE)&amp;"]"&amp;VLOOKUP($D99,'Data Types'!$A$2:$G$14,5,FALSE),"["&amp;VLOOKUP($D99,'Data Types'!$A$2:$G$14,3,FALSE)&amp;"]"&amp;VLOOKUP($D99,'Data Types'!$A$2:$G$14,6,FALSE))</f>
        <v>[ExifUShortArray](xref:ExifLibrary.ExifUShortArray)</v>
      </c>
      <c r="I99" t="str">
        <f>IF(D99="ASCII","string",IF(VLOOKUP($D99,'Data Types'!$A$2:$G$14,7,FALSE)="",VLOOKUP($D99,'Data Types'!$A$2:$G$14,4,FALSE)&amp;IF($E99=1,"","["&amp;$E99&amp;"]"),"["&amp;VLOOKUP($D99,'Data Types'!$A$2:$G$14,4,FALSE)&amp;IF($E99=1,"","["&amp;$E99&amp;"]")&amp;"]"&amp;VLOOKUP($D99,'Data Types'!$A$2:$G$14,7,FALSE)))</f>
        <v>ushort[SamplesPerPixel]</v>
      </c>
      <c r="J99" t="str">
        <f>IF($F99="","",IF($G99=1,"["&amp;VLOOKUP($F99,'Data Types'!$A$2:$G$14,2,FALSE)&amp;"]"&amp;VLOOKUP($F99,'Data Types'!$A$2:$G$14,5,FALSE),"["&amp;VLOOKUP($F99,'Data Types'!$A$2:$G$14,3,FALSE)&amp;"]"&amp;VLOOKUP($F99,'Data Types'!$A$2:$G$14,6,FALSE)))</f>
        <v/>
      </c>
      <c r="K99" t="str">
        <f>IF(F99="ASCII","string",IF($F99="","",IF(VLOOKUP($F99,'Data Types'!$A$2:$G$14,7,FALSE)="",VLOOKUP($F99,'Data Types'!$A$2:$G$14,4,FALSE)&amp;IF($G99=1,"","["&amp;$G99&amp;"]"),"["&amp;VLOOKUP($F99,'Data Types'!$A$2:$G$14,4,FALSE)&amp;IF($G99=1,"","["&amp;$G99&amp;"]")&amp;"]"&amp;VLOOKUP($F99,'Data Types'!$A$2:$G$14,7,FALSE))))</f>
        <v/>
      </c>
      <c r="L99" t="str">
        <f t="shared" si="7"/>
        <v>[ExifUShortArray](xref:ExifLibrary.ExifUShortArray)</v>
      </c>
      <c r="M99" t="str">
        <f t="shared" si="8"/>
        <v>ushort[SamplesPerPixel]</v>
      </c>
      <c r="N99" t="b">
        <f>NOT( ISERROR(VLOOKUP($A99,'Custom Types'!$A$2:$A$997,1,FALSE)))</f>
        <v>0</v>
      </c>
      <c r="O99" t="str">
        <f t="shared" si="12"/>
        <v>[JPEGLosslessPredictors](xref:ExifLibrary.ExifTag.JPEGLosslessPredictors)</v>
      </c>
      <c r="P99" t="str">
        <f>IF($N99,VLOOKUP($A99,'Custom Types'!$A$2:$C$997,2,FALSE),L99)</f>
        <v>[ExifUShortArray](xref:ExifLibrary.ExifUShortArray)</v>
      </c>
      <c r="Q99" t="str">
        <f>IF($N99,VLOOKUP($A99,'Custom Types'!$A$2:$C$997,3,FALSE),M99)</f>
        <v>ushort[SamplesPerPixel]</v>
      </c>
      <c r="R99" t="str">
        <f t="shared" si="13"/>
        <v>[JPEGLosslessPredictors](xref:ExifLibrary.ExifTag.JPEGLosslessPredictors) | 517 | 0x0205 | [ExifUShortArray](xref:ExifLibrary.ExifUShortArray) | ushort[SamplesPerPixel]</v>
      </c>
    </row>
    <row r="100" spans="1:18" x14ac:dyDescent="0.25">
      <c r="A100" t="s">
        <v>167</v>
      </c>
      <c r="B100">
        <v>518</v>
      </c>
      <c r="C100" t="str">
        <f t="shared" si="11"/>
        <v>0x0206</v>
      </c>
      <c r="D100" t="s">
        <v>1</v>
      </c>
      <c r="E100" t="s">
        <v>8</v>
      </c>
      <c r="H100" t="str">
        <f>IF($E100=1,"["&amp;VLOOKUP($D100,'Data Types'!$A$2:$G$14,2,FALSE)&amp;"]"&amp;VLOOKUP($D100,'Data Types'!$A$2:$G$14,5,FALSE),"["&amp;VLOOKUP($D100,'Data Types'!$A$2:$G$14,3,FALSE)&amp;"]"&amp;VLOOKUP($D100,'Data Types'!$A$2:$G$14,6,FALSE))</f>
        <v>[ExifUShortArray](xref:ExifLibrary.ExifUShortArray)</v>
      </c>
      <c r="I100" t="str">
        <f>IF(D100="ASCII","string",IF(VLOOKUP($D100,'Data Types'!$A$2:$G$14,7,FALSE)="",VLOOKUP($D100,'Data Types'!$A$2:$G$14,4,FALSE)&amp;IF($E100=1,"","["&amp;$E100&amp;"]"),"["&amp;VLOOKUP($D100,'Data Types'!$A$2:$G$14,4,FALSE)&amp;IF($E100=1,"","["&amp;$E100&amp;"]")&amp;"]"&amp;VLOOKUP($D100,'Data Types'!$A$2:$G$14,7,FALSE)))</f>
        <v>ushort[SamplesPerPixel]</v>
      </c>
      <c r="J100" t="str">
        <f>IF($F100="","",IF($G100=1,"["&amp;VLOOKUP($F100,'Data Types'!$A$2:$G$14,2,FALSE)&amp;"]"&amp;VLOOKUP($F100,'Data Types'!$A$2:$G$14,5,FALSE),"["&amp;VLOOKUP($F100,'Data Types'!$A$2:$G$14,3,FALSE)&amp;"]"&amp;VLOOKUP($F100,'Data Types'!$A$2:$G$14,6,FALSE)))</f>
        <v/>
      </c>
      <c r="K100" t="str">
        <f>IF(F100="ASCII","string",IF($F100="","",IF(VLOOKUP($F100,'Data Types'!$A$2:$G$14,7,FALSE)="",VLOOKUP($F100,'Data Types'!$A$2:$G$14,4,FALSE)&amp;IF($G100=1,"","["&amp;$G100&amp;"]"),"["&amp;VLOOKUP($F100,'Data Types'!$A$2:$G$14,4,FALSE)&amp;IF($G100=1,"","["&amp;$G100&amp;"]")&amp;"]"&amp;VLOOKUP($F100,'Data Types'!$A$2:$G$14,7,FALSE))))</f>
        <v/>
      </c>
      <c r="L100" t="str">
        <f t="shared" si="7"/>
        <v>[ExifUShortArray](xref:ExifLibrary.ExifUShortArray)</v>
      </c>
      <c r="M100" t="str">
        <f t="shared" si="8"/>
        <v>ushort[SamplesPerPixel]</v>
      </c>
      <c r="N100" t="b">
        <f>NOT( ISERROR(VLOOKUP($A100,'Custom Types'!$A$2:$A$997,1,FALSE)))</f>
        <v>0</v>
      </c>
      <c r="O100" t="str">
        <f t="shared" si="12"/>
        <v>[JPEGPointTransforms](xref:ExifLibrary.ExifTag.JPEGPointTransforms)</v>
      </c>
      <c r="P100" t="str">
        <f>IF($N100,VLOOKUP($A100,'Custom Types'!$A$2:$C$997,2,FALSE),L100)</f>
        <v>[ExifUShortArray](xref:ExifLibrary.ExifUShortArray)</v>
      </c>
      <c r="Q100" t="str">
        <f>IF($N100,VLOOKUP($A100,'Custom Types'!$A$2:$C$997,3,FALSE),M100)</f>
        <v>ushort[SamplesPerPixel]</v>
      </c>
      <c r="R100" t="str">
        <f t="shared" si="13"/>
        <v>[JPEGPointTransforms](xref:ExifLibrary.ExifTag.JPEGPointTransforms) | 518 | 0x0206 | [ExifUShortArray](xref:ExifLibrary.ExifUShortArray) | ushort[SamplesPerPixel]</v>
      </c>
    </row>
    <row r="101" spans="1:18" x14ac:dyDescent="0.25">
      <c r="A101" t="s">
        <v>164</v>
      </c>
      <c r="B101">
        <v>512</v>
      </c>
      <c r="C101" t="str">
        <f t="shared" si="11"/>
        <v>0x0200</v>
      </c>
      <c r="D101" t="s">
        <v>1</v>
      </c>
      <c r="E101">
        <v>1</v>
      </c>
      <c r="H101" t="str">
        <f>IF($E101=1,"["&amp;VLOOKUP($D101,'Data Types'!$A$2:$G$14,2,FALSE)&amp;"]"&amp;VLOOKUP($D101,'Data Types'!$A$2:$G$14,5,FALSE),"["&amp;VLOOKUP($D101,'Data Types'!$A$2:$G$14,3,FALSE)&amp;"]"&amp;VLOOKUP($D101,'Data Types'!$A$2:$G$14,6,FALSE))</f>
        <v>[ExifUShort](xref:ExifLibrary.ExifUShort)</v>
      </c>
      <c r="I101" t="str">
        <f>IF(D101="ASCII","string",IF(VLOOKUP($D101,'Data Types'!$A$2:$G$14,7,FALSE)="",VLOOKUP($D101,'Data Types'!$A$2:$G$14,4,FALSE)&amp;IF($E101=1,"","["&amp;$E101&amp;"]"),"["&amp;VLOOKUP($D101,'Data Types'!$A$2:$G$14,4,FALSE)&amp;IF($E101=1,"","["&amp;$E101&amp;"]")&amp;"]"&amp;VLOOKUP($D101,'Data Types'!$A$2:$G$14,7,FALSE)))</f>
        <v>ushort</v>
      </c>
      <c r="J101" t="str">
        <f>IF($F101="","",IF($G101=1,"["&amp;VLOOKUP($F101,'Data Types'!$A$2:$G$14,2,FALSE)&amp;"]"&amp;VLOOKUP($F101,'Data Types'!$A$2:$G$14,5,FALSE),"["&amp;VLOOKUP($F101,'Data Types'!$A$2:$G$14,3,FALSE)&amp;"]"&amp;VLOOKUP($F101,'Data Types'!$A$2:$G$14,6,FALSE)))</f>
        <v/>
      </c>
      <c r="K101" t="str">
        <f>IF(F101="ASCII","string",IF($F101="","",IF(VLOOKUP($F101,'Data Types'!$A$2:$G$14,7,FALSE)="",VLOOKUP($F101,'Data Types'!$A$2:$G$14,4,FALSE)&amp;IF($G101=1,"","["&amp;$G101&amp;"]"),"["&amp;VLOOKUP($F101,'Data Types'!$A$2:$G$14,4,FALSE)&amp;IF($G101=1,"","["&amp;$G101&amp;"]")&amp;"]"&amp;VLOOKUP($F101,'Data Types'!$A$2:$G$14,7,FALSE))))</f>
        <v/>
      </c>
      <c r="L101" t="str">
        <f t="shared" si="7"/>
        <v>[ExifUShort](xref:ExifLibrary.ExifUShort)</v>
      </c>
      <c r="M101" t="str">
        <f t="shared" si="8"/>
        <v>ushort</v>
      </c>
      <c r="N101" t="b">
        <f>NOT( ISERROR(VLOOKUP($A101,'Custom Types'!$A$2:$A$997,1,FALSE)))</f>
        <v>0</v>
      </c>
      <c r="O101" t="str">
        <f t="shared" si="12"/>
        <v>[JPEGProc](xref:ExifLibrary.ExifTag.JPEGProc)</v>
      </c>
      <c r="P101" t="str">
        <f>IF($N101,VLOOKUP($A101,'Custom Types'!$A$2:$C$997,2,FALSE),L101)</f>
        <v>[ExifUShort](xref:ExifLibrary.ExifUShort)</v>
      </c>
      <c r="Q101" t="str">
        <f>IF($N101,VLOOKUP($A101,'Custom Types'!$A$2:$C$997,3,FALSE),M101)</f>
        <v>ushort</v>
      </c>
      <c r="R101" t="str">
        <f t="shared" si="13"/>
        <v>[JPEGProc](xref:ExifLibrary.ExifTag.JPEGProc) | 512 | 0x0200 | [ExifUShort](xref:ExifLibrary.ExifUShort) | ushort</v>
      </c>
    </row>
    <row r="102" spans="1:18" x14ac:dyDescent="0.25">
      <c r="A102" t="s">
        <v>168</v>
      </c>
      <c r="B102">
        <v>519</v>
      </c>
      <c r="C102" t="str">
        <f t="shared" si="11"/>
        <v>0x0207</v>
      </c>
      <c r="D102" t="s">
        <v>2</v>
      </c>
      <c r="E102" t="s">
        <v>8</v>
      </c>
      <c r="H102" t="str">
        <f>IF($E102=1,"["&amp;VLOOKUP($D102,'Data Types'!$A$2:$G$14,2,FALSE)&amp;"]"&amp;VLOOKUP($D102,'Data Types'!$A$2:$G$14,5,FALSE),"["&amp;VLOOKUP($D102,'Data Types'!$A$2:$G$14,3,FALSE)&amp;"]"&amp;VLOOKUP($D102,'Data Types'!$A$2:$G$14,6,FALSE))</f>
        <v>[ExifUIntArray](xref:ExifLibrary.ExifUIntArray)</v>
      </c>
      <c r="I102" t="str">
        <f>IF(D102="ASCII","string",IF(VLOOKUP($D102,'Data Types'!$A$2:$G$14,7,FALSE)="",VLOOKUP($D102,'Data Types'!$A$2:$G$14,4,FALSE)&amp;IF($E102=1,"","["&amp;$E102&amp;"]"),"["&amp;VLOOKUP($D102,'Data Types'!$A$2:$G$14,4,FALSE)&amp;IF($E102=1,"","["&amp;$E102&amp;"]")&amp;"]"&amp;VLOOKUP($D102,'Data Types'!$A$2:$G$14,7,FALSE)))</f>
        <v>uint[SamplesPerPixel]</v>
      </c>
      <c r="J102" t="str">
        <f>IF($F102="","",IF($G102=1,"["&amp;VLOOKUP($F102,'Data Types'!$A$2:$G$14,2,FALSE)&amp;"]"&amp;VLOOKUP($F102,'Data Types'!$A$2:$G$14,5,FALSE),"["&amp;VLOOKUP($F102,'Data Types'!$A$2:$G$14,3,FALSE)&amp;"]"&amp;VLOOKUP($F102,'Data Types'!$A$2:$G$14,6,FALSE)))</f>
        <v/>
      </c>
      <c r="K102" t="str">
        <f>IF(F102="ASCII","string",IF($F102="","",IF(VLOOKUP($F102,'Data Types'!$A$2:$G$14,7,FALSE)="",VLOOKUP($F102,'Data Types'!$A$2:$G$14,4,FALSE)&amp;IF($G102=1,"","["&amp;$G102&amp;"]"),"["&amp;VLOOKUP($F102,'Data Types'!$A$2:$G$14,4,FALSE)&amp;IF($G102=1,"","["&amp;$G102&amp;"]")&amp;"]"&amp;VLOOKUP($F102,'Data Types'!$A$2:$G$14,7,FALSE))))</f>
        <v/>
      </c>
      <c r="L102" t="str">
        <f t="shared" si="7"/>
        <v>[ExifUIntArray](xref:ExifLibrary.ExifUIntArray)</v>
      </c>
      <c r="M102" t="str">
        <f t="shared" si="8"/>
        <v>uint[SamplesPerPixel]</v>
      </c>
      <c r="N102" t="b">
        <f>NOT( ISERROR(VLOOKUP($A102,'Custom Types'!$A$2:$A$997,1,FALSE)))</f>
        <v>0</v>
      </c>
      <c r="O102" t="str">
        <f t="shared" si="12"/>
        <v>[JPEGQTables](xref:ExifLibrary.ExifTag.JPEGQTables)</v>
      </c>
      <c r="P102" t="str">
        <f>IF($N102,VLOOKUP($A102,'Custom Types'!$A$2:$C$997,2,FALSE),L102)</f>
        <v>[ExifUIntArray](xref:ExifLibrary.ExifUIntArray)</v>
      </c>
      <c r="Q102" t="str">
        <f>IF($N102,VLOOKUP($A102,'Custom Types'!$A$2:$C$997,3,FALSE),M102)</f>
        <v>uint[SamplesPerPixel]</v>
      </c>
      <c r="R102" t="str">
        <f t="shared" si="13"/>
        <v>[JPEGQTables](xref:ExifLibrary.ExifTag.JPEGQTables) | 519 | 0x0207 | [ExifUIntArray](xref:ExifLibrary.ExifUIntArray) | uint[SamplesPerPixel]</v>
      </c>
    </row>
    <row r="103" spans="1:18" x14ac:dyDescent="0.25">
      <c r="A103" t="s">
        <v>165</v>
      </c>
      <c r="B103">
        <v>515</v>
      </c>
      <c r="C103" t="str">
        <f t="shared" si="11"/>
        <v>0x0203</v>
      </c>
      <c r="D103" t="s">
        <v>1</v>
      </c>
      <c r="E103">
        <v>1</v>
      </c>
      <c r="H103" t="str">
        <f>IF($E103=1,"["&amp;VLOOKUP($D103,'Data Types'!$A$2:$G$14,2,FALSE)&amp;"]"&amp;VLOOKUP($D103,'Data Types'!$A$2:$G$14,5,FALSE),"["&amp;VLOOKUP($D103,'Data Types'!$A$2:$G$14,3,FALSE)&amp;"]"&amp;VLOOKUP($D103,'Data Types'!$A$2:$G$14,6,FALSE))</f>
        <v>[ExifUShort](xref:ExifLibrary.ExifUShort)</v>
      </c>
      <c r="I103" t="str">
        <f>IF(D103="ASCII","string",IF(VLOOKUP($D103,'Data Types'!$A$2:$G$14,7,FALSE)="",VLOOKUP($D103,'Data Types'!$A$2:$G$14,4,FALSE)&amp;IF($E103=1,"","["&amp;$E103&amp;"]"),"["&amp;VLOOKUP($D103,'Data Types'!$A$2:$G$14,4,FALSE)&amp;IF($E103=1,"","["&amp;$E103&amp;"]")&amp;"]"&amp;VLOOKUP($D103,'Data Types'!$A$2:$G$14,7,FALSE)))</f>
        <v>ushort</v>
      </c>
      <c r="J103" t="str">
        <f>IF($F103="","",IF($G103=1,"["&amp;VLOOKUP($F103,'Data Types'!$A$2:$G$14,2,FALSE)&amp;"]"&amp;VLOOKUP($F103,'Data Types'!$A$2:$G$14,5,FALSE),"["&amp;VLOOKUP($F103,'Data Types'!$A$2:$G$14,3,FALSE)&amp;"]"&amp;VLOOKUP($F103,'Data Types'!$A$2:$G$14,6,FALSE)))</f>
        <v/>
      </c>
      <c r="K103" t="str">
        <f>IF(F103="ASCII","string",IF($F103="","",IF(VLOOKUP($F103,'Data Types'!$A$2:$G$14,7,FALSE)="",VLOOKUP($F103,'Data Types'!$A$2:$G$14,4,FALSE)&amp;IF($G103=1,"","["&amp;$G103&amp;"]"),"["&amp;VLOOKUP($F103,'Data Types'!$A$2:$G$14,4,FALSE)&amp;IF($G103=1,"","["&amp;$G103&amp;"]")&amp;"]"&amp;VLOOKUP($F103,'Data Types'!$A$2:$G$14,7,FALSE))))</f>
        <v/>
      </c>
      <c r="L103" t="str">
        <f t="shared" si="7"/>
        <v>[ExifUShort](xref:ExifLibrary.ExifUShort)</v>
      </c>
      <c r="M103" t="str">
        <f t="shared" si="8"/>
        <v>ushort</v>
      </c>
      <c r="N103" t="b">
        <f>NOT( ISERROR(VLOOKUP($A103,'Custom Types'!$A$2:$A$997,1,FALSE)))</f>
        <v>0</v>
      </c>
      <c r="O103" t="str">
        <f t="shared" si="12"/>
        <v>[JPEGRestartInterval](xref:ExifLibrary.ExifTag.JPEGRestartInterval)</v>
      </c>
      <c r="P103" t="str">
        <f>IF($N103,VLOOKUP($A103,'Custom Types'!$A$2:$C$997,2,FALSE),L103)</f>
        <v>[ExifUShort](xref:ExifLibrary.ExifUShort)</v>
      </c>
      <c r="Q103" t="str">
        <f>IF($N103,VLOOKUP($A103,'Custom Types'!$A$2:$C$997,3,FALSE),M103)</f>
        <v>ushort</v>
      </c>
      <c r="R103" t="str">
        <f t="shared" si="13"/>
        <v>[JPEGRestartInterval](xref:ExifLibrary.ExifTag.JPEGRestartInterval) | 515 | 0x0203 | [ExifUShort](xref:ExifLibrary.ExifUShort) | ushort</v>
      </c>
    </row>
    <row r="104" spans="1:18" x14ac:dyDescent="0.25">
      <c r="A104" t="s">
        <v>356</v>
      </c>
      <c r="B104">
        <v>42035</v>
      </c>
      <c r="C104" t="str">
        <f t="shared" si="11"/>
        <v>0xA433</v>
      </c>
      <c r="D104" t="s">
        <v>27</v>
      </c>
      <c r="H104" t="str">
        <f>IF($E104=1,"["&amp;VLOOKUP($D104,'Data Types'!$A$2:$G$14,2,FALSE)&amp;"]"&amp;VLOOKUP($D104,'Data Types'!$A$2:$G$14,5,FALSE),"["&amp;VLOOKUP($D104,'Data Types'!$A$2:$G$14,3,FALSE)&amp;"]"&amp;VLOOKUP($D104,'Data Types'!$A$2:$G$14,6,FALSE))</f>
        <v>[ExifAscii](xref:ExifLibrary.ExifAscii)</v>
      </c>
      <c r="I104" t="str">
        <f>IF(D104="ASCII","string",IF(VLOOKUP($D104,'Data Types'!$A$2:$G$14,7,FALSE)="",VLOOKUP($D104,'Data Types'!$A$2:$G$14,4,FALSE)&amp;IF($E104=1,"","["&amp;$E104&amp;"]"),"["&amp;VLOOKUP($D104,'Data Types'!$A$2:$G$14,4,FALSE)&amp;IF($E104=1,"","["&amp;$E104&amp;"]")&amp;"]"&amp;VLOOKUP($D104,'Data Types'!$A$2:$G$14,7,FALSE)))</f>
        <v>string</v>
      </c>
      <c r="J104" t="str">
        <f>IF($F104="","",IF($G104=1,"["&amp;VLOOKUP($F104,'Data Types'!$A$2:$G$14,2,FALSE)&amp;"]"&amp;VLOOKUP($F104,'Data Types'!$A$2:$G$14,5,FALSE),"["&amp;VLOOKUP($F104,'Data Types'!$A$2:$G$14,3,FALSE)&amp;"]"&amp;VLOOKUP($F104,'Data Types'!$A$2:$G$14,6,FALSE)))</f>
        <v/>
      </c>
      <c r="K104" t="str">
        <f>IF(F104="ASCII","string",IF($F104="","",IF(VLOOKUP($F104,'Data Types'!$A$2:$G$14,7,FALSE)="",VLOOKUP($F104,'Data Types'!$A$2:$G$14,4,FALSE)&amp;IF($G104=1,"","["&amp;$G104&amp;"]"),"["&amp;VLOOKUP($F104,'Data Types'!$A$2:$G$14,4,FALSE)&amp;IF($G104=1,"","["&amp;$G104&amp;"]")&amp;"]"&amp;VLOOKUP($F104,'Data Types'!$A$2:$G$14,7,FALSE))))</f>
        <v/>
      </c>
      <c r="L104" t="str">
        <f t="shared" si="7"/>
        <v>[ExifAscii](xref:ExifLibrary.ExifAscii)</v>
      </c>
      <c r="M104" t="str">
        <f t="shared" si="8"/>
        <v>string</v>
      </c>
      <c r="N104" t="b">
        <f>NOT( ISERROR(VLOOKUP($A104,'Custom Types'!$A$2:$A$997,1,FALSE)))</f>
        <v>0</v>
      </c>
      <c r="O104" t="str">
        <f t="shared" si="12"/>
        <v>[LensMake](xref:ExifLibrary.ExifTag.LensMake)</v>
      </c>
      <c r="P104" t="str">
        <f>IF($N104,VLOOKUP($A104,'Custom Types'!$A$2:$C$997,2,FALSE),L104)</f>
        <v>[ExifAscii](xref:ExifLibrary.ExifAscii)</v>
      </c>
      <c r="Q104" t="str">
        <f>IF($N104,VLOOKUP($A104,'Custom Types'!$A$2:$C$997,3,FALSE),M104)</f>
        <v>string</v>
      </c>
      <c r="R104" t="str">
        <f t="shared" si="13"/>
        <v>[LensMake](xref:ExifLibrary.ExifTag.LensMake) | 42035 | 0xA433 | [ExifAscii](xref:ExifLibrary.ExifAscii) | string</v>
      </c>
    </row>
    <row r="105" spans="1:18" x14ac:dyDescent="0.25">
      <c r="A105" t="s">
        <v>357</v>
      </c>
      <c r="B105">
        <v>42036</v>
      </c>
      <c r="C105" t="str">
        <f t="shared" si="11"/>
        <v>0xA434</v>
      </c>
      <c r="D105" t="s">
        <v>27</v>
      </c>
      <c r="H105" t="str">
        <f>IF($E105=1,"["&amp;VLOOKUP($D105,'Data Types'!$A$2:$G$14,2,FALSE)&amp;"]"&amp;VLOOKUP($D105,'Data Types'!$A$2:$G$14,5,FALSE),"["&amp;VLOOKUP($D105,'Data Types'!$A$2:$G$14,3,FALSE)&amp;"]"&amp;VLOOKUP($D105,'Data Types'!$A$2:$G$14,6,FALSE))</f>
        <v>[ExifAscii](xref:ExifLibrary.ExifAscii)</v>
      </c>
      <c r="I105" t="str">
        <f>IF(D105="ASCII","string",IF(VLOOKUP($D105,'Data Types'!$A$2:$G$14,7,FALSE)="",VLOOKUP($D105,'Data Types'!$A$2:$G$14,4,FALSE)&amp;IF($E105=1,"","["&amp;$E105&amp;"]"),"["&amp;VLOOKUP($D105,'Data Types'!$A$2:$G$14,4,FALSE)&amp;IF($E105=1,"","["&amp;$E105&amp;"]")&amp;"]"&amp;VLOOKUP($D105,'Data Types'!$A$2:$G$14,7,FALSE)))</f>
        <v>string</v>
      </c>
      <c r="J105" t="str">
        <f>IF($F105="","",IF($G105=1,"["&amp;VLOOKUP($F105,'Data Types'!$A$2:$G$14,2,FALSE)&amp;"]"&amp;VLOOKUP($F105,'Data Types'!$A$2:$G$14,5,FALSE),"["&amp;VLOOKUP($F105,'Data Types'!$A$2:$G$14,3,FALSE)&amp;"]"&amp;VLOOKUP($F105,'Data Types'!$A$2:$G$14,6,FALSE)))</f>
        <v/>
      </c>
      <c r="K105" t="str">
        <f>IF(F105="ASCII","string",IF($F105="","",IF(VLOOKUP($F105,'Data Types'!$A$2:$G$14,7,FALSE)="",VLOOKUP($F105,'Data Types'!$A$2:$G$14,4,FALSE)&amp;IF($G105=1,"","["&amp;$G105&amp;"]"),"["&amp;VLOOKUP($F105,'Data Types'!$A$2:$G$14,4,FALSE)&amp;IF($G105=1,"","["&amp;$G105&amp;"]")&amp;"]"&amp;VLOOKUP($F105,'Data Types'!$A$2:$G$14,7,FALSE))))</f>
        <v/>
      </c>
      <c r="L105" t="str">
        <f t="shared" si="7"/>
        <v>[ExifAscii](xref:ExifLibrary.ExifAscii)</v>
      </c>
      <c r="M105" t="str">
        <f t="shared" si="8"/>
        <v>string</v>
      </c>
      <c r="N105" t="b">
        <f>NOT( ISERROR(VLOOKUP($A105,'Custom Types'!$A$2:$A$997,1,FALSE)))</f>
        <v>0</v>
      </c>
      <c r="O105" t="str">
        <f t="shared" si="12"/>
        <v>[LensModel](xref:ExifLibrary.ExifTag.LensModel)</v>
      </c>
      <c r="P105" t="str">
        <f>IF($N105,VLOOKUP($A105,'Custom Types'!$A$2:$C$997,2,FALSE),L105)</f>
        <v>[ExifAscii](xref:ExifLibrary.ExifAscii)</v>
      </c>
      <c r="Q105" t="str">
        <f>IF($N105,VLOOKUP($A105,'Custom Types'!$A$2:$C$997,3,FALSE),M105)</f>
        <v>string</v>
      </c>
      <c r="R105" t="str">
        <f t="shared" si="13"/>
        <v>[LensModel](xref:ExifLibrary.ExifTag.LensModel) | 42036 | 0xA434 | [ExifAscii](xref:ExifLibrary.ExifAscii) | string</v>
      </c>
    </row>
    <row r="106" spans="1:18" x14ac:dyDescent="0.25">
      <c r="A106" t="s">
        <v>358</v>
      </c>
      <c r="B106">
        <v>42037</v>
      </c>
      <c r="C106" t="str">
        <f t="shared" si="11"/>
        <v>0xA435</v>
      </c>
      <c r="D106" t="s">
        <v>27</v>
      </c>
      <c r="H106" t="str">
        <f>IF($E106=1,"["&amp;VLOOKUP($D106,'Data Types'!$A$2:$G$14,2,FALSE)&amp;"]"&amp;VLOOKUP($D106,'Data Types'!$A$2:$G$14,5,FALSE),"["&amp;VLOOKUP($D106,'Data Types'!$A$2:$G$14,3,FALSE)&amp;"]"&amp;VLOOKUP($D106,'Data Types'!$A$2:$G$14,6,FALSE))</f>
        <v>[ExifAscii](xref:ExifLibrary.ExifAscii)</v>
      </c>
      <c r="I106" t="str">
        <f>IF(D106="ASCII","string",IF(VLOOKUP($D106,'Data Types'!$A$2:$G$14,7,FALSE)="",VLOOKUP($D106,'Data Types'!$A$2:$G$14,4,FALSE)&amp;IF($E106=1,"","["&amp;$E106&amp;"]"),"["&amp;VLOOKUP($D106,'Data Types'!$A$2:$G$14,4,FALSE)&amp;IF($E106=1,"","["&amp;$E106&amp;"]")&amp;"]"&amp;VLOOKUP($D106,'Data Types'!$A$2:$G$14,7,FALSE)))</f>
        <v>string</v>
      </c>
      <c r="J106" t="str">
        <f>IF($F106="","",IF($G106=1,"["&amp;VLOOKUP($F106,'Data Types'!$A$2:$G$14,2,FALSE)&amp;"]"&amp;VLOOKUP($F106,'Data Types'!$A$2:$G$14,5,FALSE),"["&amp;VLOOKUP($F106,'Data Types'!$A$2:$G$14,3,FALSE)&amp;"]"&amp;VLOOKUP($F106,'Data Types'!$A$2:$G$14,6,FALSE)))</f>
        <v/>
      </c>
      <c r="K106" t="str">
        <f>IF(F106="ASCII","string",IF($F106="","",IF(VLOOKUP($F106,'Data Types'!$A$2:$G$14,7,FALSE)="",VLOOKUP($F106,'Data Types'!$A$2:$G$14,4,FALSE)&amp;IF($G106=1,"","["&amp;$G106&amp;"]"),"["&amp;VLOOKUP($F106,'Data Types'!$A$2:$G$14,4,FALSE)&amp;IF($G106=1,"","["&amp;$G106&amp;"]")&amp;"]"&amp;VLOOKUP($F106,'Data Types'!$A$2:$G$14,7,FALSE))))</f>
        <v/>
      </c>
      <c r="L106" t="str">
        <f t="shared" si="7"/>
        <v>[ExifAscii](xref:ExifLibrary.ExifAscii)</v>
      </c>
      <c r="M106" t="str">
        <f t="shared" si="8"/>
        <v>string</v>
      </c>
      <c r="N106" t="b">
        <f>NOT( ISERROR(VLOOKUP($A106,'Custom Types'!$A$2:$A$997,1,FALSE)))</f>
        <v>0</v>
      </c>
      <c r="O106" t="str">
        <f t="shared" si="12"/>
        <v>[LensSerialNumber](xref:ExifLibrary.ExifTag.LensSerialNumber)</v>
      </c>
      <c r="P106" t="str">
        <f>IF($N106,VLOOKUP($A106,'Custom Types'!$A$2:$C$997,2,FALSE),L106)</f>
        <v>[ExifAscii](xref:ExifLibrary.ExifAscii)</v>
      </c>
      <c r="Q106" t="str">
        <f>IF($N106,VLOOKUP($A106,'Custom Types'!$A$2:$C$997,3,FALSE),M106)</f>
        <v>string</v>
      </c>
      <c r="R106" t="str">
        <f t="shared" si="13"/>
        <v>[LensSerialNumber](xref:ExifLibrary.ExifTag.LensSerialNumber) | 42037 | 0xA435 | [ExifAscii](xref:ExifLibrary.ExifAscii) | string</v>
      </c>
    </row>
    <row r="107" spans="1:18" x14ac:dyDescent="0.25">
      <c r="A107" t="s">
        <v>183</v>
      </c>
      <c r="B107">
        <v>42034</v>
      </c>
      <c r="C107" t="str">
        <f t="shared" si="11"/>
        <v>0xA432</v>
      </c>
      <c r="D107" t="s">
        <v>13</v>
      </c>
      <c r="E107">
        <v>4</v>
      </c>
      <c r="H107" t="str">
        <f>IF($E107=1,"["&amp;VLOOKUP($D107,'Data Types'!$A$2:$G$14,2,FALSE)&amp;"]"&amp;VLOOKUP($D107,'Data Types'!$A$2:$G$14,5,FALSE),"["&amp;VLOOKUP($D107,'Data Types'!$A$2:$G$14,3,FALSE)&amp;"]"&amp;VLOOKUP($D107,'Data Types'!$A$2:$G$14,6,FALSE))</f>
        <v>[ExifURationalArray](xref:ExifLibrary.ExifURationalArray)</v>
      </c>
      <c r="I107" t="str">
        <f>IF(D107="ASCII","string",IF(VLOOKUP($D107,'Data Types'!$A$2:$G$14,7,FALSE)="",VLOOKUP($D107,'Data Types'!$A$2:$G$14,4,FALSE)&amp;IF($E107=1,"","["&amp;$E107&amp;"]"),"["&amp;VLOOKUP($D107,'Data Types'!$A$2:$G$14,4,FALSE)&amp;IF($E107=1,"","["&amp;$E107&amp;"]")&amp;"]"&amp;VLOOKUP($D107,'Data Types'!$A$2:$G$14,7,FALSE)))</f>
        <v>[MathEx.UFraction32[4]](xref:ExifLibrary.MathEx.UFraction32)</v>
      </c>
      <c r="J107" t="str">
        <f>IF($F107="","",IF($G107=1,"["&amp;VLOOKUP($F107,'Data Types'!$A$2:$G$14,2,FALSE)&amp;"]"&amp;VLOOKUP($F107,'Data Types'!$A$2:$G$14,5,FALSE),"["&amp;VLOOKUP($F107,'Data Types'!$A$2:$G$14,3,FALSE)&amp;"]"&amp;VLOOKUP($F107,'Data Types'!$A$2:$G$14,6,FALSE)))</f>
        <v/>
      </c>
      <c r="K107" t="str">
        <f>IF(F107="ASCII","string",IF($F107="","",IF(VLOOKUP($F107,'Data Types'!$A$2:$G$14,7,FALSE)="",VLOOKUP($F107,'Data Types'!$A$2:$G$14,4,FALSE)&amp;IF($G107=1,"","["&amp;$G107&amp;"]"),"["&amp;VLOOKUP($F107,'Data Types'!$A$2:$G$14,4,FALSE)&amp;IF($G107=1,"","["&amp;$G107&amp;"]")&amp;"]"&amp;VLOOKUP($F107,'Data Types'!$A$2:$G$14,7,FALSE))))</f>
        <v/>
      </c>
      <c r="L107" t="str">
        <f t="shared" si="7"/>
        <v>[ExifURationalArray](xref:ExifLibrary.ExifURationalArray)</v>
      </c>
      <c r="M107" t="str">
        <f t="shared" si="8"/>
        <v>[MathEx.UFraction32[4]](xref:ExifLibrary.MathEx.UFraction32)</v>
      </c>
      <c r="N107" t="b">
        <f>NOT( ISERROR(VLOOKUP($A107,'Custom Types'!$A$2:$A$997,1,FALSE)))</f>
        <v>1</v>
      </c>
      <c r="O107" t="str">
        <f t="shared" si="12"/>
        <v>[LensSpecification](xref:ExifLibrary.ExifTag.LensSpecification)</v>
      </c>
      <c r="P107" t="str">
        <f>IF($N107,VLOOKUP($A107,'Custom Types'!$A$2:$C$997,2,FALSE),L107)</f>
        <v>[LensSpecification](xref:ExifLibrary.LensSpecification)</v>
      </c>
      <c r="Q107" t="str">
        <f>IF($N107,VLOOKUP($A107,'Custom Types'!$A$2:$C$997,3,FALSE),M107)</f>
        <v>[MathEx.UFraction32[4](MinFocalLength, MaxFocalLength, MinFocalLengthFNumber, MaxFocalLengthFNumber)](xref:ExifLibrary.MathEx.UFraction32)</v>
      </c>
      <c r="R107" t="str">
        <f t="shared" si="13"/>
        <v>[LensSpecification](xref:ExifLibrary.ExifTag.LensSpecification) | 42034 | 0xA432 | [LensSpecification](xref:ExifLibrary.LensSpecification) | [MathEx.UFraction32[4](MinFocalLength, MaxFocalLength, MinFocalLengthFNumber, MaxFocalLengthFNumber)](xref:ExifLibrary.MathEx.UFraction32)</v>
      </c>
    </row>
    <row r="108" spans="1:18" x14ac:dyDescent="0.25">
      <c r="A108" t="s">
        <v>66</v>
      </c>
      <c r="B108">
        <v>37384</v>
      </c>
      <c r="C108" t="str">
        <f t="shared" si="11"/>
        <v>0x9208</v>
      </c>
      <c r="D108" t="s">
        <v>1</v>
      </c>
      <c r="E108">
        <v>1</v>
      </c>
      <c r="H108" t="str">
        <f>IF($E108=1,"["&amp;VLOOKUP($D108,'Data Types'!$A$2:$G$14,2,FALSE)&amp;"]"&amp;VLOOKUP($D108,'Data Types'!$A$2:$G$14,5,FALSE),"["&amp;VLOOKUP($D108,'Data Types'!$A$2:$G$14,3,FALSE)&amp;"]"&amp;VLOOKUP($D108,'Data Types'!$A$2:$G$14,6,FALSE))</f>
        <v>[ExifUShort](xref:ExifLibrary.ExifUShort)</v>
      </c>
      <c r="I108" t="str">
        <f>IF(D108="ASCII","string",IF(VLOOKUP($D108,'Data Types'!$A$2:$G$14,7,FALSE)="",VLOOKUP($D108,'Data Types'!$A$2:$G$14,4,FALSE)&amp;IF($E108=1,"","["&amp;$E108&amp;"]"),"["&amp;VLOOKUP($D108,'Data Types'!$A$2:$G$14,4,FALSE)&amp;IF($E108=1,"","["&amp;$E108&amp;"]")&amp;"]"&amp;VLOOKUP($D108,'Data Types'!$A$2:$G$14,7,FALSE)))</f>
        <v>ushort</v>
      </c>
      <c r="J108" t="str">
        <f>IF($F108="","",IF($G108=1,"["&amp;VLOOKUP($F108,'Data Types'!$A$2:$G$14,2,FALSE)&amp;"]"&amp;VLOOKUP($F108,'Data Types'!$A$2:$G$14,5,FALSE),"["&amp;VLOOKUP($F108,'Data Types'!$A$2:$G$14,3,FALSE)&amp;"]"&amp;VLOOKUP($F108,'Data Types'!$A$2:$G$14,6,FALSE)))</f>
        <v/>
      </c>
      <c r="K108" t="str">
        <f>IF(F108="ASCII","string",IF($F108="","",IF(VLOOKUP($F108,'Data Types'!$A$2:$G$14,7,FALSE)="",VLOOKUP($F108,'Data Types'!$A$2:$G$14,4,FALSE)&amp;IF($G108=1,"","["&amp;$G108&amp;"]"),"["&amp;VLOOKUP($F108,'Data Types'!$A$2:$G$14,4,FALSE)&amp;IF($G108=1,"","["&amp;$G108&amp;"]")&amp;"]"&amp;VLOOKUP($F108,'Data Types'!$A$2:$G$14,7,FALSE))))</f>
        <v/>
      </c>
      <c r="L108" t="str">
        <f t="shared" si="7"/>
        <v>[ExifUShort](xref:ExifLibrary.ExifUShort)</v>
      </c>
      <c r="M108" t="str">
        <f t="shared" si="8"/>
        <v>ushort</v>
      </c>
      <c r="N108" t="b">
        <f>NOT( ISERROR(VLOOKUP($A108,'Custom Types'!$A$2:$A$997,1,FALSE)))</f>
        <v>1</v>
      </c>
      <c r="O108" t="str">
        <f t="shared" si="12"/>
        <v>[LightSource](xref:ExifLibrary.ExifTag.LightSource)</v>
      </c>
      <c r="P108" t="str">
        <f>IF($N108,VLOOKUP($A108,'Custom Types'!$A$2:$C$997,2,FALSE),L108)</f>
        <v>[ExifEnumProperty\&lt;LightSource&gt;](xref:ExifLibrary.ExifEnumProperty`1)</v>
      </c>
      <c r="Q108" t="str">
        <f>IF($N108,VLOOKUP($A108,'Custom Types'!$A$2:$C$997,3,FALSE),M108)</f>
        <v>enum [(LightSource)](xref:ExifLibrary.LightSource)</v>
      </c>
      <c r="R108" t="str">
        <f t="shared" si="13"/>
        <v>[LightSource](xref:ExifLibrary.ExifTag.LightSource) | 37384 | 0x9208 | [ExifEnumProperty\&lt;LightSource&gt;](xref:ExifLibrary.ExifEnumProperty`1) | enum [(LightSource)](xref:ExifLibrary.LightSource)</v>
      </c>
    </row>
    <row r="109" spans="1:18" x14ac:dyDescent="0.25">
      <c r="A109" t="s">
        <v>30</v>
      </c>
      <c r="B109">
        <v>271</v>
      </c>
      <c r="C109" t="str">
        <f t="shared" si="11"/>
        <v>0x010F</v>
      </c>
      <c r="D109" t="s">
        <v>27</v>
      </c>
      <c r="H109" t="str">
        <f>IF($E109=1,"["&amp;VLOOKUP($D109,'Data Types'!$A$2:$G$14,2,FALSE)&amp;"]"&amp;VLOOKUP($D109,'Data Types'!$A$2:$G$14,5,FALSE),"["&amp;VLOOKUP($D109,'Data Types'!$A$2:$G$14,3,FALSE)&amp;"]"&amp;VLOOKUP($D109,'Data Types'!$A$2:$G$14,6,FALSE))</f>
        <v>[ExifAscii](xref:ExifLibrary.ExifAscii)</v>
      </c>
      <c r="I109" t="str">
        <f>IF(D109="ASCII","string",IF(VLOOKUP($D109,'Data Types'!$A$2:$G$14,7,FALSE)="",VLOOKUP($D109,'Data Types'!$A$2:$G$14,4,FALSE)&amp;IF($E109=1,"","["&amp;$E109&amp;"]"),"["&amp;VLOOKUP($D109,'Data Types'!$A$2:$G$14,4,FALSE)&amp;IF($E109=1,"","["&amp;$E109&amp;"]")&amp;"]"&amp;VLOOKUP($D109,'Data Types'!$A$2:$G$14,7,FALSE)))</f>
        <v>string</v>
      </c>
      <c r="J109" t="str">
        <f>IF($F109="","",IF($G109=1,"["&amp;VLOOKUP($F109,'Data Types'!$A$2:$G$14,2,FALSE)&amp;"]"&amp;VLOOKUP($F109,'Data Types'!$A$2:$G$14,5,FALSE),"["&amp;VLOOKUP($F109,'Data Types'!$A$2:$G$14,3,FALSE)&amp;"]"&amp;VLOOKUP($F109,'Data Types'!$A$2:$G$14,6,FALSE)))</f>
        <v/>
      </c>
      <c r="K109" t="str">
        <f>IF(F109="ASCII","string",IF($F109="","",IF(VLOOKUP($F109,'Data Types'!$A$2:$G$14,7,FALSE)="",VLOOKUP($F109,'Data Types'!$A$2:$G$14,4,FALSE)&amp;IF($G109=1,"","["&amp;$G109&amp;"]"),"["&amp;VLOOKUP($F109,'Data Types'!$A$2:$G$14,4,FALSE)&amp;IF($G109=1,"","["&amp;$G109&amp;"]")&amp;"]"&amp;VLOOKUP($F109,'Data Types'!$A$2:$G$14,7,FALSE))))</f>
        <v/>
      </c>
      <c r="L109" t="str">
        <f t="shared" si="7"/>
        <v>[ExifAscii](xref:ExifLibrary.ExifAscii)</v>
      </c>
      <c r="M109" t="str">
        <f t="shared" si="8"/>
        <v>string</v>
      </c>
      <c r="N109" t="b">
        <f>NOT( ISERROR(VLOOKUP($A109,'Custom Types'!$A$2:$A$997,1,FALSE)))</f>
        <v>0</v>
      </c>
      <c r="O109" t="str">
        <f t="shared" si="12"/>
        <v>[Make](xref:ExifLibrary.ExifTag.Make)</v>
      </c>
      <c r="P109" t="str">
        <f>IF($N109,VLOOKUP($A109,'Custom Types'!$A$2:$C$997,2,FALSE),L109)</f>
        <v>[ExifAscii](xref:ExifLibrary.ExifAscii)</v>
      </c>
      <c r="Q109" t="str">
        <f>IF($N109,VLOOKUP($A109,'Custom Types'!$A$2:$C$997,3,FALSE),M109)</f>
        <v>string</v>
      </c>
      <c r="R109" t="str">
        <f t="shared" si="13"/>
        <v>[Make](xref:ExifLibrary.ExifTag.Make) | 271 | 0x010F | [ExifAscii](xref:ExifLibrary.ExifAscii) | string</v>
      </c>
    </row>
    <row r="110" spans="1:18" x14ac:dyDescent="0.25">
      <c r="A110" t="s">
        <v>43</v>
      </c>
      <c r="B110">
        <v>37500</v>
      </c>
      <c r="C110" t="str">
        <f t="shared" si="11"/>
        <v>0x927C</v>
      </c>
      <c r="D110" t="s">
        <v>36</v>
      </c>
      <c r="H110" t="str">
        <f>IF($E110=1,"["&amp;VLOOKUP($D110,'Data Types'!$A$2:$G$14,2,FALSE)&amp;"]"&amp;VLOOKUP($D110,'Data Types'!$A$2:$G$14,5,FALSE),"["&amp;VLOOKUP($D110,'Data Types'!$A$2:$G$14,3,FALSE)&amp;"]"&amp;VLOOKUP($D110,'Data Types'!$A$2:$G$14,6,FALSE))</f>
        <v>[ExifUndefined](xref:ExifLibrary.ExifUndefined)</v>
      </c>
      <c r="I110" t="str">
        <f>IF(D110="ASCII","string",IF(VLOOKUP($D110,'Data Types'!$A$2:$G$14,7,FALSE)="",VLOOKUP($D110,'Data Types'!$A$2:$G$14,4,FALSE)&amp;IF($E110=1,"","["&amp;$E110&amp;"]"),"["&amp;VLOOKUP($D110,'Data Types'!$A$2:$G$14,4,FALSE)&amp;IF($E110=1,"","["&amp;$E110&amp;"]")&amp;"]"&amp;VLOOKUP($D110,'Data Types'!$A$2:$G$14,7,FALSE)))</f>
        <v>byte[]</v>
      </c>
      <c r="J110" t="str">
        <f>IF($F110="","",IF($G110=1,"["&amp;VLOOKUP($F110,'Data Types'!$A$2:$G$14,2,FALSE)&amp;"]"&amp;VLOOKUP($F110,'Data Types'!$A$2:$G$14,5,FALSE),"["&amp;VLOOKUP($F110,'Data Types'!$A$2:$G$14,3,FALSE)&amp;"]"&amp;VLOOKUP($F110,'Data Types'!$A$2:$G$14,6,FALSE)))</f>
        <v/>
      </c>
      <c r="K110" t="str">
        <f>IF(F110="ASCII","string",IF($F110="","",IF(VLOOKUP($F110,'Data Types'!$A$2:$G$14,7,FALSE)="",VLOOKUP($F110,'Data Types'!$A$2:$G$14,4,FALSE)&amp;IF($G110=1,"","["&amp;$G110&amp;"]"),"["&amp;VLOOKUP($F110,'Data Types'!$A$2:$G$14,4,FALSE)&amp;IF($G110=1,"","["&amp;$G110&amp;"]")&amp;"]"&amp;VLOOKUP($F110,'Data Types'!$A$2:$G$14,7,FALSE))))</f>
        <v/>
      </c>
      <c r="L110" t="str">
        <f t="shared" si="7"/>
        <v>[ExifUndefined](xref:ExifLibrary.ExifUndefined)</v>
      </c>
      <c r="M110" t="str">
        <f t="shared" si="8"/>
        <v>byte[]</v>
      </c>
      <c r="N110" t="b">
        <f>NOT( ISERROR(VLOOKUP($A110,'Custom Types'!$A$2:$A$997,1,FALSE)))</f>
        <v>0</v>
      </c>
      <c r="O110" t="str">
        <f t="shared" si="12"/>
        <v>[MakerNote](xref:ExifLibrary.ExifTag.MakerNote)</v>
      </c>
      <c r="P110" t="str">
        <f>IF($N110,VLOOKUP($A110,'Custom Types'!$A$2:$C$997,2,FALSE),L110)</f>
        <v>[ExifUndefined](xref:ExifLibrary.ExifUndefined)</v>
      </c>
      <c r="Q110" t="str">
        <f>IF($N110,VLOOKUP($A110,'Custom Types'!$A$2:$C$997,3,FALSE),M110)</f>
        <v>byte[]</v>
      </c>
      <c r="R110" t="str">
        <f t="shared" si="13"/>
        <v>[MakerNote](xref:ExifLibrary.ExifTag.MakerNote) | 37500 | 0x927C | [ExifUndefined](xref:ExifLibrary.ExifUndefined) | byte[]</v>
      </c>
    </row>
    <row r="111" spans="1:18" x14ac:dyDescent="0.25">
      <c r="A111" t="s">
        <v>63</v>
      </c>
      <c r="B111">
        <v>37381</v>
      </c>
      <c r="C111" t="str">
        <f t="shared" si="11"/>
        <v>0x9205</v>
      </c>
      <c r="D111" t="s">
        <v>13</v>
      </c>
      <c r="E111">
        <v>1</v>
      </c>
      <c r="H111" t="str">
        <f>IF($E111=1,"["&amp;VLOOKUP($D111,'Data Types'!$A$2:$G$14,2,FALSE)&amp;"]"&amp;VLOOKUP($D111,'Data Types'!$A$2:$G$14,5,FALSE),"["&amp;VLOOKUP($D111,'Data Types'!$A$2:$G$14,3,FALSE)&amp;"]"&amp;VLOOKUP($D111,'Data Types'!$A$2:$G$14,6,FALSE))</f>
        <v>[ExifURational](xref:ExifLibrary.ExifURational)</v>
      </c>
      <c r="I111" t="str">
        <f>IF(D111="ASCII","string",IF(VLOOKUP($D111,'Data Types'!$A$2:$G$14,7,FALSE)="",VLOOKUP($D111,'Data Types'!$A$2:$G$14,4,FALSE)&amp;IF($E111=1,"","["&amp;$E111&amp;"]"),"["&amp;VLOOKUP($D111,'Data Types'!$A$2:$G$14,4,FALSE)&amp;IF($E111=1,"","["&amp;$E111&amp;"]")&amp;"]"&amp;VLOOKUP($D111,'Data Types'!$A$2:$G$14,7,FALSE)))</f>
        <v>[MathEx.UFraction32](xref:ExifLibrary.MathEx.UFraction32)</v>
      </c>
      <c r="J111" t="str">
        <f>IF($F111="","",IF($G111=1,"["&amp;VLOOKUP($F111,'Data Types'!$A$2:$G$14,2,FALSE)&amp;"]"&amp;VLOOKUP($F111,'Data Types'!$A$2:$G$14,5,FALSE),"["&amp;VLOOKUP($F111,'Data Types'!$A$2:$G$14,3,FALSE)&amp;"]"&amp;VLOOKUP($F111,'Data Types'!$A$2:$G$14,6,FALSE)))</f>
        <v/>
      </c>
      <c r="K111" t="str">
        <f>IF(F111="ASCII","string",IF($F111="","",IF(VLOOKUP($F111,'Data Types'!$A$2:$G$14,7,FALSE)="",VLOOKUP($F111,'Data Types'!$A$2:$G$14,4,FALSE)&amp;IF($G111=1,"","["&amp;$G111&amp;"]"),"["&amp;VLOOKUP($F111,'Data Types'!$A$2:$G$14,4,FALSE)&amp;IF($G111=1,"","["&amp;$G111&amp;"]")&amp;"]"&amp;VLOOKUP($F111,'Data Types'!$A$2:$G$14,7,FALSE))))</f>
        <v/>
      </c>
      <c r="L111" t="str">
        <f t="shared" si="7"/>
        <v>[ExifURational](xref:ExifLibrary.ExifURational)</v>
      </c>
      <c r="M111" t="str">
        <f t="shared" si="8"/>
        <v>[MathEx.UFraction32](xref:ExifLibrary.MathEx.UFraction32)</v>
      </c>
      <c r="N111" t="b">
        <f>NOT( ISERROR(VLOOKUP($A111,'Custom Types'!$A$2:$A$997,1,FALSE)))</f>
        <v>0</v>
      </c>
      <c r="O111" t="str">
        <f t="shared" si="12"/>
        <v>[MaxApertureValue](xref:ExifLibrary.ExifTag.MaxApertureValue)</v>
      </c>
      <c r="P111" t="str">
        <f>IF($N111,VLOOKUP($A111,'Custom Types'!$A$2:$C$997,2,FALSE),L111)</f>
        <v>[ExifURational](xref:ExifLibrary.ExifURational)</v>
      </c>
      <c r="Q111" t="str">
        <f>IF($N111,VLOOKUP($A111,'Custom Types'!$A$2:$C$997,3,FALSE),M111)</f>
        <v>[MathEx.UFraction32](xref:ExifLibrary.MathEx.UFraction32)</v>
      </c>
      <c r="R111" t="str">
        <f t="shared" si="13"/>
        <v>[MaxApertureValue](xref:ExifLibrary.ExifTag.MaxApertureValue) | 37381 | 0x9205 | [ExifURational](xref:ExifLibrary.ExifURational) | [MathEx.UFraction32](xref:ExifLibrary.MathEx.UFraction32)</v>
      </c>
    </row>
    <row r="112" spans="1:18" x14ac:dyDescent="0.25">
      <c r="A112" t="s">
        <v>133</v>
      </c>
      <c r="B112">
        <v>281</v>
      </c>
      <c r="C112" t="str">
        <f t="shared" si="11"/>
        <v>0x0119</v>
      </c>
      <c r="D112" t="s">
        <v>1</v>
      </c>
      <c r="E112" t="s">
        <v>8</v>
      </c>
      <c r="H112" t="str">
        <f>IF($E112=1,"["&amp;VLOOKUP($D112,'Data Types'!$A$2:$G$14,2,FALSE)&amp;"]"&amp;VLOOKUP($D112,'Data Types'!$A$2:$G$14,5,FALSE),"["&amp;VLOOKUP($D112,'Data Types'!$A$2:$G$14,3,FALSE)&amp;"]"&amp;VLOOKUP($D112,'Data Types'!$A$2:$G$14,6,FALSE))</f>
        <v>[ExifUShortArray](xref:ExifLibrary.ExifUShortArray)</v>
      </c>
      <c r="I112" t="str">
        <f>IF(D112="ASCII","string",IF(VLOOKUP($D112,'Data Types'!$A$2:$G$14,7,FALSE)="",VLOOKUP($D112,'Data Types'!$A$2:$G$14,4,FALSE)&amp;IF($E112=1,"","["&amp;$E112&amp;"]"),"["&amp;VLOOKUP($D112,'Data Types'!$A$2:$G$14,4,FALSE)&amp;IF($E112=1,"","["&amp;$E112&amp;"]")&amp;"]"&amp;VLOOKUP($D112,'Data Types'!$A$2:$G$14,7,FALSE)))</f>
        <v>ushort[SamplesPerPixel]</v>
      </c>
      <c r="J112" t="str">
        <f>IF($F112="","",IF($G112=1,"["&amp;VLOOKUP($F112,'Data Types'!$A$2:$G$14,2,FALSE)&amp;"]"&amp;VLOOKUP($F112,'Data Types'!$A$2:$G$14,5,FALSE),"["&amp;VLOOKUP($F112,'Data Types'!$A$2:$G$14,3,FALSE)&amp;"]"&amp;VLOOKUP($F112,'Data Types'!$A$2:$G$14,6,FALSE)))</f>
        <v/>
      </c>
      <c r="K112" t="str">
        <f>IF(F112="ASCII","string",IF($F112="","",IF(VLOOKUP($F112,'Data Types'!$A$2:$G$14,7,FALSE)="",VLOOKUP($F112,'Data Types'!$A$2:$G$14,4,FALSE)&amp;IF($G112=1,"","["&amp;$G112&amp;"]"),"["&amp;VLOOKUP($F112,'Data Types'!$A$2:$G$14,4,FALSE)&amp;IF($G112=1,"","["&amp;$G112&amp;"]")&amp;"]"&amp;VLOOKUP($F112,'Data Types'!$A$2:$G$14,7,FALSE))))</f>
        <v/>
      </c>
      <c r="L112" t="str">
        <f t="shared" si="7"/>
        <v>[ExifUShortArray](xref:ExifLibrary.ExifUShortArray)</v>
      </c>
      <c r="M112" t="str">
        <f t="shared" si="8"/>
        <v>ushort[SamplesPerPixel]</v>
      </c>
      <c r="N112" t="b">
        <f>NOT( ISERROR(VLOOKUP($A112,'Custom Types'!$A$2:$A$997,1,FALSE)))</f>
        <v>0</v>
      </c>
      <c r="O112" t="str">
        <f t="shared" si="12"/>
        <v>[MaxSampleValue](xref:ExifLibrary.ExifTag.MaxSampleValue)</v>
      </c>
      <c r="P112" t="str">
        <f>IF($N112,VLOOKUP($A112,'Custom Types'!$A$2:$C$997,2,FALSE),L112)</f>
        <v>[ExifUShortArray](xref:ExifLibrary.ExifUShortArray)</v>
      </c>
      <c r="Q112" t="str">
        <f>IF($N112,VLOOKUP($A112,'Custom Types'!$A$2:$C$997,3,FALSE),M112)</f>
        <v>ushort[SamplesPerPixel]</v>
      </c>
      <c r="R112" t="str">
        <f t="shared" si="13"/>
        <v>[MaxSampleValue](xref:ExifLibrary.ExifTag.MaxSampleValue) | 281 | 0x0119 | [ExifUShortArray](xref:ExifLibrary.ExifUShortArray) | ushort[SamplesPerPixel]</v>
      </c>
    </row>
    <row r="113" spans="1:18" x14ac:dyDescent="0.25">
      <c r="A113" t="s">
        <v>65</v>
      </c>
      <c r="B113">
        <v>37383</v>
      </c>
      <c r="C113" t="str">
        <f t="shared" si="11"/>
        <v>0x9207</v>
      </c>
      <c r="D113" t="s">
        <v>1</v>
      </c>
      <c r="E113">
        <v>1</v>
      </c>
      <c r="H113" t="str">
        <f>IF($E113=1,"["&amp;VLOOKUP($D113,'Data Types'!$A$2:$G$14,2,FALSE)&amp;"]"&amp;VLOOKUP($D113,'Data Types'!$A$2:$G$14,5,FALSE),"["&amp;VLOOKUP($D113,'Data Types'!$A$2:$G$14,3,FALSE)&amp;"]"&amp;VLOOKUP($D113,'Data Types'!$A$2:$G$14,6,FALSE))</f>
        <v>[ExifUShort](xref:ExifLibrary.ExifUShort)</v>
      </c>
      <c r="I113" t="str">
        <f>IF(D113="ASCII","string",IF(VLOOKUP($D113,'Data Types'!$A$2:$G$14,7,FALSE)="",VLOOKUP($D113,'Data Types'!$A$2:$G$14,4,FALSE)&amp;IF($E113=1,"","["&amp;$E113&amp;"]"),"["&amp;VLOOKUP($D113,'Data Types'!$A$2:$G$14,4,FALSE)&amp;IF($E113=1,"","["&amp;$E113&amp;"]")&amp;"]"&amp;VLOOKUP($D113,'Data Types'!$A$2:$G$14,7,FALSE)))</f>
        <v>ushort</v>
      </c>
      <c r="J113" t="str">
        <f>IF($F113="","",IF($G113=1,"["&amp;VLOOKUP($F113,'Data Types'!$A$2:$G$14,2,FALSE)&amp;"]"&amp;VLOOKUP($F113,'Data Types'!$A$2:$G$14,5,FALSE),"["&amp;VLOOKUP($F113,'Data Types'!$A$2:$G$14,3,FALSE)&amp;"]"&amp;VLOOKUP($F113,'Data Types'!$A$2:$G$14,6,FALSE)))</f>
        <v/>
      </c>
      <c r="K113" t="str">
        <f>IF(F113="ASCII","string",IF($F113="","",IF(VLOOKUP($F113,'Data Types'!$A$2:$G$14,7,FALSE)="",VLOOKUP($F113,'Data Types'!$A$2:$G$14,4,FALSE)&amp;IF($G113=1,"","["&amp;$G113&amp;"]"),"["&amp;VLOOKUP($F113,'Data Types'!$A$2:$G$14,4,FALSE)&amp;IF($G113=1,"","["&amp;$G113&amp;"]")&amp;"]"&amp;VLOOKUP($F113,'Data Types'!$A$2:$G$14,7,FALSE))))</f>
        <v/>
      </c>
      <c r="L113" t="str">
        <f t="shared" si="7"/>
        <v>[ExifUShort](xref:ExifLibrary.ExifUShort)</v>
      </c>
      <c r="M113" t="str">
        <f t="shared" si="8"/>
        <v>ushort</v>
      </c>
      <c r="N113" t="b">
        <f>NOT( ISERROR(VLOOKUP($A113,'Custom Types'!$A$2:$A$997,1,FALSE)))</f>
        <v>1</v>
      </c>
      <c r="O113" t="str">
        <f t="shared" si="12"/>
        <v>[MeteringMode](xref:ExifLibrary.ExifTag.MeteringMode)</v>
      </c>
      <c r="P113" t="str">
        <f>IF($N113,VLOOKUP($A113,'Custom Types'!$A$2:$C$997,2,FALSE),L113)</f>
        <v>[ExifEnumProperty\&lt;MeteringMode&gt;](xref:ExifLibrary.ExifEnumProperty`1)</v>
      </c>
      <c r="Q113" t="str">
        <f>IF($N113,VLOOKUP($A113,'Custom Types'!$A$2:$C$997,3,FALSE),M113)</f>
        <v>enum [(MeteringMode)](xref:ExifLibrary.MeteringMode)</v>
      </c>
      <c r="R113" t="str">
        <f t="shared" si="13"/>
        <v>[MeteringMode](xref:ExifLibrary.ExifTag.MeteringMode) | 37383 | 0x9207 | [ExifEnumProperty\&lt;MeteringMode&gt;](xref:ExifLibrary.ExifEnumProperty`1) | enum [(MeteringMode)](xref:ExifLibrary.MeteringMode)</v>
      </c>
    </row>
    <row r="114" spans="1:18" x14ac:dyDescent="0.25">
      <c r="A114" t="s">
        <v>132</v>
      </c>
      <c r="B114">
        <v>280</v>
      </c>
      <c r="C114" t="str">
        <f t="shared" si="11"/>
        <v>0x0118</v>
      </c>
      <c r="D114" t="s">
        <v>1</v>
      </c>
      <c r="E114" t="s">
        <v>8</v>
      </c>
      <c r="H114" t="str">
        <f>IF($E114=1,"["&amp;VLOOKUP($D114,'Data Types'!$A$2:$G$14,2,FALSE)&amp;"]"&amp;VLOOKUP($D114,'Data Types'!$A$2:$G$14,5,FALSE),"["&amp;VLOOKUP($D114,'Data Types'!$A$2:$G$14,3,FALSE)&amp;"]"&amp;VLOOKUP($D114,'Data Types'!$A$2:$G$14,6,FALSE))</f>
        <v>[ExifUShortArray](xref:ExifLibrary.ExifUShortArray)</v>
      </c>
      <c r="I114" t="str">
        <f>IF(D114="ASCII","string",IF(VLOOKUP($D114,'Data Types'!$A$2:$G$14,7,FALSE)="",VLOOKUP($D114,'Data Types'!$A$2:$G$14,4,FALSE)&amp;IF($E114=1,"","["&amp;$E114&amp;"]"),"["&amp;VLOOKUP($D114,'Data Types'!$A$2:$G$14,4,FALSE)&amp;IF($E114=1,"","["&amp;$E114&amp;"]")&amp;"]"&amp;VLOOKUP($D114,'Data Types'!$A$2:$G$14,7,FALSE)))</f>
        <v>ushort[SamplesPerPixel]</v>
      </c>
      <c r="J114" t="str">
        <f>IF($F114="","",IF($G114=1,"["&amp;VLOOKUP($F114,'Data Types'!$A$2:$G$14,2,FALSE)&amp;"]"&amp;VLOOKUP($F114,'Data Types'!$A$2:$G$14,5,FALSE),"["&amp;VLOOKUP($F114,'Data Types'!$A$2:$G$14,3,FALSE)&amp;"]"&amp;VLOOKUP($F114,'Data Types'!$A$2:$G$14,6,FALSE)))</f>
        <v/>
      </c>
      <c r="K114" t="str">
        <f>IF(F114="ASCII","string",IF($F114="","",IF(VLOOKUP($F114,'Data Types'!$A$2:$G$14,7,FALSE)="",VLOOKUP($F114,'Data Types'!$A$2:$G$14,4,FALSE)&amp;IF($G114=1,"","["&amp;$G114&amp;"]"),"["&amp;VLOOKUP($F114,'Data Types'!$A$2:$G$14,4,FALSE)&amp;IF($G114=1,"","["&amp;$G114&amp;"]")&amp;"]"&amp;VLOOKUP($F114,'Data Types'!$A$2:$G$14,7,FALSE))))</f>
        <v/>
      </c>
      <c r="L114" t="str">
        <f t="shared" si="7"/>
        <v>[ExifUShortArray](xref:ExifLibrary.ExifUShortArray)</v>
      </c>
      <c r="M114" t="str">
        <f t="shared" si="8"/>
        <v>ushort[SamplesPerPixel]</v>
      </c>
      <c r="N114" t="b">
        <f>NOT( ISERROR(VLOOKUP($A114,'Custom Types'!$A$2:$A$997,1,FALSE)))</f>
        <v>0</v>
      </c>
      <c r="O114" t="str">
        <f t="shared" si="12"/>
        <v>[MinSampleValue](xref:ExifLibrary.ExifTag.MinSampleValue)</v>
      </c>
      <c r="P114" t="str">
        <f>IF($N114,VLOOKUP($A114,'Custom Types'!$A$2:$C$997,2,FALSE),L114)</f>
        <v>[ExifUShortArray](xref:ExifLibrary.ExifUShortArray)</v>
      </c>
      <c r="Q114" t="str">
        <f>IF($N114,VLOOKUP($A114,'Custom Types'!$A$2:$C$997,3,FALSE),M114)</f>
        <v>ushort[SamplesPerPixel]</v>
      </c>
      <c r="R114" t="str">
        <f t="shared" si="13"/>
        <v>[MinSampleValue](xref:ExifLibrary.ExifTag.MinSampleValue) | 280 | 0x0118 | [ExifUShortArray](xref:ExifLibrary.ExifUShortArray) | ushort[SamplesPerPixel]</v>
      </c>
    </row>
    <row r="115" spans="1:18" x14ac:dyDescent="0.25">
      <c r="A115" t="s">
        <v>31</v>
      </c>
      <c r="B115">
        <v>272</v>
      </c>
      <c r="C115" t="str">
        <f t="shared" si="11"/>
        <v>0x0110</v>
      </c>
      <c r="D115" t="s">
        <v>27</v>
      </c>
      <c r="H115" t="str">
        <f>IF($E115=1,"["&amp;VLOOKUP($D115,'Data Types'!$A$2:$G$14,2,FALSE)&amp;"]"&amp;VLOOKUP($D115,'Data Types'!$A$2:$G$14,5,FALSE),"["&amp;VLOOKUP($D115,'Data Types'!$A$2:$G$14,3,FALSE)&amp;"]"&amp;VLOOKUP($D115,'Data Types'!$A$2:$G$14,6,FALSE))</f>
        <v>[ExifAscii](xref:ExifLibrary.ExifAscii)</v>
      </c>
      <c r="I115" t="str">
        <f>IF(D115="ASCII","string",IF(VLOOKUP($D115,'Data Types'!$A$2:$G$14,7,FALSE)="",VLOOKUP($D115,'Data Types'!$A$2:$G$14,4,FALSE)&amp;IF($E115=1,"","["&amp;$E115&amp;"]"),"["&amp;VLOOKUP($D115,'Data Types'!$A$2:$G$14,4,FALSE)&amp;IF($E115=1,"","["&amp;$E115&amp;"]")&amp;"]"&amp;VLOOKUP($D115,'Data Types'!$A$2:$G$14,7,FALSE)))</f>
        <v>string</v>
      </c>
      <c r="J115" t="str">
        <f>IF($F115="","",IF($G115=1,"["&amp;VLOOKUP($F115,'Data Types'!$A$2:$G$14,2,FALSE)&amp;"]"&amp;VLOOKUP($F115,'Data Types'!$A$2:$G$14,5,FALSE),"["&amp;VLOOKUP($F115,'Data Types'!$A$2:$G$14,3,FALSE)&amp;"]"&amp;VLOOKUP($F115,'Data Types'!$A$2:$G$14,6,FALSE)))</f>
        <v/>
      </c>
      <c r="K115" t="str">
        <f>IF(F115="ASCII","string",IF($F115="","",IF(VLOOKUP($F115,'Data Types'!$A$2:$G$14,7,FALSE)="",VLOOKUP($F115,'Data Types'!$A$2:$G$14,4,FALSE)&amp;IF($G115=1,"","["&amp;$G115&amp;"]"),"["&amp;VLOOKUP($F115,'Data Types'!$A$2:$G$14,4,FALSE)&amp;IF($G115=1,"","["&amp;$G115&amp;"]")&amp;"]"&amp;VLOOKUP($F115,'Data Types'!$A$2:$G$14,7,FALSE))))</f>
        <v/>
      </c>
      <c r="L115" t="str">
        <f t="shared" si="7"/>
        <v>[ExifAscii](xref:ExifLibrary.ExifAscii)</v>
      </c>
      <c r="M115" t="str">
        <f t="shared" si="8"/>
        <v>string</v>
      </c>
      <c r="N115" t="b">
        <f>NOT( ISERROR(VLOOKUP($A115,'Custom Types'!$A$2:$A$997,1,FALSE)))</f>
        <v>0</v>
      </c>
      <c r="O115" t="str">
        <f t="shared" si="12"/>
        <v>[Model](xref:ExifLibrary.ExifTag.Model)</v>
      </c>
      <c r="P115" t="str">
        <f>IF($N115,VLOOKUP($A115,'Custom Types'!$A$2:$C$997,2,FALSE),L115)</f>
        <v>[ExifAscii](xref:ExifLibrary.ExifAscii)</v>
      </c>
      <c r="Q115" t="str">
        <f>IF($N115,VLOOKUP($A115,'Custom Types'!$A$2:$C$997,3,FALSE),M115)</f>
        <v>string</v>
      </c>
      <c r="R115" t="str">
        <f t="shared" si="13"/>
        <v>[Model](xref:ExifLibrary.ExifTag.Model) | 272 | 0x0110 | [ExifAscii](xref:ExifLibrary.ExifAscii) | string</v>
      </c>
    </row>
    <row r="116" spans="1:18" x14ac:dyDescent="0.25">
      <c r="A116" t="s">
        <v>125</v>
      </c>
      <c r="B116">
        <v>254</v>
      </c>
      <c r="C116" t="str">
        <f t="shared" si="11"/>
        <v>0x00FE</v>
      </c>
      <c r="D116" t="s">
        <v>2</v>
      </c>
      <c r="E116">
        <v>1</v>
      </c>
      <c r="H116" t="str">
        <f>IF($E116=1,"["&amp;VLOOKUP($D116,'Data Types'!$A$2:$G$14,2,FALSE)&amp;"]"&amp;VLOOKUP($D116,'Data Types'!$A$2:$G$14,5,FALSE),"["&amp;VLOOKUP($D116,'Data Types'!$A$2:$G$14,3,FALSE)&amp;"]"&amp;VLOOKUP($D116,'Data Types'!$A$2:$G$14,6,FALSE))</f>
        <v>[ExifUInt](xref:ExifLibrary.ExifUInt)</v>
      </c>
      <c r="I116" t="str">
        <f>IF(D116="ASCII","string",IF(VLOOKUP($D116,'Data Types'!$A$2:$G$14,7,FALSE)="",VLOOKUP($D116,'Data Types'!$A$2:$G$14,4,FALSE)&amp;IF($E116=1,"","["&amp;$E116&amp;"]"),"["&amp;VLOOKUP($D116,'Data Types'!$A$2:$G$14,4,FALSE)&amp;IF($E116=1,"","["&amp;$E116&amp;"]")&amp;"]"&amp;VLOOKUP($D116,'Data Types'!$A$2:$G$14,7,FALSE)))</f>
        <v>uint</v>
      </c>
      <c r="J116" t="str">
        <f>IF($F116="","",IF($G116=1,"["&amp;VLOOKUP($F116,'Data Types'!$A$2:$G$14,2,FALSE)&amp;"]"&amp;VLOOKUP($F116,'Data Types'!$A$2:$G$14,5,FALSE),"["&amp;VLOOKUP($F116,'Data Types'!$A$2:$G$14,3,FALSE)&amp;"]"&amp;VLOOKUP($F116,'Data Types'!$A$2:$G$14,6,FALSE)))</f>
        <v/>
      </c>
      <c r="K116" t="str">
        <f>IF(F116="ASCII","string",IF($F116="","",IF(VLOOKUP($F116,'Data Types'!$A$2:$G$14,7,FALSE)="",VLOOKUP($F116,'Data Types'!$A$2:$G$14,4,FALSE)&amp;IF($G116=1,"","["&amp;$G116&amp;"]"),"["&amp;VLOOKUP($F116,'Data Types'!$A$2:$G$14,4,FALSE)&amp;IF($G116=1,"","["&amp;$G116&amp;"]")&amp;"]"&amp;VLOOKUP($F116,'Data Types'!$A$2:$G$14,7,FALSE))))</f>
        <v/>
      </c>
      <c r="L116" t="str">
        <f t="shared" si="7"/>
        <v>[ExifUInt](xref:ExifLibrary.ExifUInt)</v>
      </c>
      <c r="M116" t="str">
        <f t="shared" si="8"/>
        <v>uint</v>
      </c>
      <c r="N116" t="b">
        <f>NOT( ISERROR(VLOOKUP($A116,'Custom Types'!$A$2:$A$997,1,FALSE)))</f>
        <v>0</v>
      </c>
      <c r="O116" t="str">
        <f t="shared" si="12"/>
        <v>[NewSubfileType](xref:ExifLibrary.ExifTag.NewSubfileType)</v>
      </c>
      <c r="P116" t="str">
        <f>IF($N116,VLOOKUP($A116,'Custom Types'!$A$2:$C$997,2,FALSE),L116)</f>
        <v>[ExifUInt](xref:ExifLibrary.ExifUInt)</v>
      </c>
      <c r="Q116" t="str">
        <f>IF($N116,VLOOKUP($A116,'Custom Types'!$A$2:$C$997,3,FALSE),M116)</f>
        <v>uint</v>
      </c>
      <c r="R116" t="str">
        <f t="shared" si="13"/>
        <v>[NewSubfileType](xref:ExifLibrary.ExifTag.NewSubfileType) | 254 | 0x00FE | [ExifUInt](xref:ExifLibrary.ExifUInt) | uint</v>
      </c>
    </row>
    <row r="117" spans="1:18" x14ac:dyDescent="0.25">
      <c r="A117" t="s">
        <v>156</v>
      </c>
      <c r="B117">
        <v>334</v>
      </c>
      <c r="C117" t="str">
        <f t="shared" si="11"/>
        <v>0x014E</v>
      </c>
      <c r="D117" t="s">
        <v>1</v>
      </c>
      <c r="E117">
        <v>1</v>
      </c>
      <c r="H117" t="str">
        <f>IF($E117=1,"["&amp;VLOOKUP($D117,'Data Types'!$A$2:$G$14,2,FALSE)&amp;"]"&amp;VLOOKUP($D117,'Data Types'!$A$2:$G$14,5,FALSE),"["&amp;VLOOKUP($D117,'Data Types'!$A$2:$G$14,3,FALSE)&amp;"]"&amp;VLOOKUP($D117,'Data Types'!$A$2:$G$14,6,FALSE))</f>
        <v>[ExifUShort](xref:ExifLibrary.ExifUShort)</v>
      </c>
      <c r="I117" t="str">
        <f>IF(D117="ASCII","string",IF(VLOOKUP($D117,'Data Types'!$A$2:$G$14,7,FALSE)="",VLOOKUP($D117,'Data Types'!$A$2:$G$14,4,FALSE)&amp;IF($E117=1,"","["&amp;$E117&amp;"]"),"["&amp;VLOOKUP($D117,'Data Types'!$A$2:$G$14,4,FALSE)&amp;IF($E117=1,"","["&amp;$E117&amp;"]")&amp;"]"&amp;VLOOKUP($D117,'Data Types'!$A$2:$G$14,7,FALSE)))</f>
        <v>ushort</v>
      </c>
      <c r="J117" t="str">
        <f>IF($F117="","",IF($G117=1,"["&amp;VLOOKUP($F117,'Data Types'!$A$2:$G$14,2,FALSE)&amp;"]"&amp;VLOOKUP($F117,'Data Types'!$A$2:$G$14,5,FALSE),"["&amp;VLOOKUP($F117,'Data Types'!$A$2:$G$14,3,FALSE)&amp;"]"&amp;VLOOKUP($F117,'Data Types'!$A$2:$G$14,6,FALSE)))</f>
        <v/>
      </c>
      <c r="K117" t="str">
        <f>IF(F117="ASCII","string",IF($F117="","",IF(VLOOKUP($F117,'Data Types'!$A$2:$G$14,7,FALSE)="",VLOOKUP($F117,'Data Types'!$A$2:$G$14,4,FALSE)&amp;IF($G117=1,"","["&amp;$G117&amp;"]"),"["&amp;VLOOKUP($F117,'Data Types'!$A$2:$G$14,4,FALSE)&amp;IF($G117=1,"","["&amp;$G117&amp;"]")&amp;"]"&amp;VLOOKUP($F117,'Data Types'!$A$2:$G$14,7,FALSE))))</f>
        <v/>
      </c>
      <c r="L117" t="str">
        <f t="shared" si="7"/>
        <v>[ExifUShort](xref:ExifLibrary.ExifUShort)</v>
      </c>
      <c r="M117" t="str">
        <f t="shared" si="8"/>
        <v>ushort</v>
      </c>
      <c r="N117" t="b">
        <f>NOT( ISERROR(VLOOKUP($A117,'Custom Types'!$A$2:$A$997,1,FALSE)))</f>
        <v>0</v>
      </c>
      <c r="O117" t="str">
        <f t="shared" si="12"/>
        <v>[NumberOfInks](xref:ExifLibrary.ExifTag.NumberOfInks)</v>
      </c>
      <c r="P117" t="str">
        <f>IF($N117,VLOOKUP($A117,'Custom Types'!$A$2:$C$997,2,FALSE),L117)</f>
        <v>[ExifUShort](xref:ExifLibrary.ExifUShort)</v>
      </c>
      <c r="Q117" t="str">
        <f>IF($N117,VLOOKUP($A117,'Custom Types'!$A$2:$C$997,3,FALSE),M117)</f>
        <v>ushort</v>
      </c>
      <c r="R117" t="str">
        <f t="shared" si="13"/>
        <v>[NumberOfInks](xref:ExifLibrary.ExifTag.NumberOfInks) | 334 | 0x014E | [ExifUShort](xref:ExifLibrary.ExifUShort) | ushort</v>
      </c>
    </row>
    <row r="118" spans="1:18" x14ac:dyDescent="0.25">
      <c r="A118" t="s">
        <v>57</v>
      </c>
      <c r="B118">
        <v>34856</v>
      </c>
      <c r="C118" t="str">
        <f t="shared" si="11"/>
        <v>0x8828</v>
      </c>
      <c r="D118" t="s">
        <v>36</v>
      </c>
      <c r="H118" t="str">
        <f>IF($E118=1,"["&amp;VLOOKUP($D118,'Data Types'!$A$2:$G$14,2,FALSE)&amp;"]"&amp;VLOOKUP($D118,'Data Types'!$A$2:$G$14,5,FALSE),"["&amp;VLOOKUP($D118,'Data Types'!$A$2:$G$14,3,FALSE)&amp;"]"&amp;VLOOKUP($D118,'Data Types'!$A$2:$G$14,6,FALSE))</f>
        <v>[ExifUndefined](xref:ExifLibrary.ExifUndefined)</v>
      </c>
      <c r="I118" t="str">
        <f>IF(D118="ASCII","string",IF(VLOOKUP($D118,'Data Types'!$A$2:$G$14,7,FALSE)="",VLOOKUP($D118,'Data Types'!$A$2:$G$14,4,FALSE)&amp;IF($E118=1,"","["&amp;$E118&amp;"]"),"["&amp;VLOOKUP($D118,'Data Types'!$A$2:$G$14,4,FALSE)&amp;IF($E118=1,"","["&amp;$E118&amp;"]")&amp;"]"&amp;VLOOKUP($D118,'Data Types'!$A$2:$G$14,7,FALSE)))</f>
        <v>byte[]</v>
      </c>
      <c r="J118" t="str">
        <f>IF($F118="","",IF($G118=1,"["&amp;VLOOKUP($F118,'Data Types'!$A$2:$G$14,2,FALSE)&amp;"]"&amp;VLOOKUP($F118,'Data Types'!$A$2:$G$14,5,FALSE),"["&amp;VLOOKUP($F118,'Data Types'!$A$2:$G$14,3,FALSE)&amp;"]"&amp;VLOOKUP($F118,'Data Types'!$A$2:$G$14,6,FALSE)))</f>
        <v/>
      </c>
      <c r="K118" t="str">
        <f>IF(F118="ASCII","string",IF($F118="","",IF(VLOOKUP($F118,'Data Types'!$A$2:$G$14,7,FALSE)="",VLOOKUP($F118,'Data Types'!$A$2:$G$14,4,FALSE)&amp;IF($G118=1,"","["&amp;$G118&amp;"]"),"["&amp;VLOOKUP($F118,'Data Types'!$A$2:$G$14,4,FALSE)&amp;IF($G118=1,"","["&amp;$G118&amp;"]")&amp;"]"&amp;VLOOKUP($F118,'Data Types'!$A$2:$G$14,7,FALSE))))</f>
        <v/>
      </c>
      <c r="L118" t="str">
        <f t="shared" si="7"/>
        <v>[ExifUndefined](xref:ExifLibrary.ExifUndefined)</v>
      </c>
      <c r="M118" t="str">
        <f t="shared" si="8"/>
        <v>byte[]</v>
      </c>
      <c r="N118" t="b">
        <f>NOT( ISERROR(VLOOKUP($A118,'Custom Types'!$A$2:$A$997,1,FALSE)))</f>
        <v>0</v>
      </c>
      <c r="O118" t="str">
        <f t="shared" si="12"/>
        <v>[OECF](xref:ExifLibrary.ExifTag.OECF)</v>
      </c>
      <c r="P118" t="str">
        <f>IF($N118,VLOOKUP($A118,'Custom Types'!$A$2:$C$997,2,FALSE),L118)</f>
        <v>[ExifUndefined](xref:ExifLibrary.ExifUndefined)</v>
      </c>
      <c r="Q118" t="str">
        <f>IF($N118,VLOOKUP($A118,'Custom Types'!$A$2:$C$997,3,FALSE),M118)</f>
        <v>byte[]</v>
      </c>
      <c r="R118" t="str">
        <f t="shared" si="13"/>
        <v>[OECF](xref:ExifLibrary.ExifTag.OECF) | 34856 | 0x8828 | [ExifUndefined](xref:ExifLibrary.ExifUndefined) | byte[]</v>
      </c>
    </row>
    <row r="119" spans="1:18" x14ac:dyDescent="0.25">
      <c r="A119" t="s">
        <v>359</v>
      </c>
      <c r="B119">
        <v>59933</v>
      </c>
      <c r="C119" t="str">
        <f t="shared" si="11"/>
        <v>0xEA1D</v>
      </c>
      <c r="D119" t="s">
        <v>212</v>
      </c>
      <c r="E119">
        <v>1</v>
      </c>
      <c r="H119" t="str">
        <f>IF($E119=1,"["&amp;VLOOKUP($D119,'Data Types'!$A$2:$G$14,2,FALSE)&amp;"]"&amp;VLOOKUP($D119,'Data Types'!$A$2:$G$14,5,FALSE),"["&amp;VLOOKUP($D119,'Data Types'!$A$2:$G$14,3,FALSE)&amp;"]"&amp;VLOOKUP($D119,'Data Types'!$A$2:$G$14,6,FALSE))</f>
        <v>[ExifSInt](xref:ExifLibrary.ExifSInt)</v>
      </c>
      <c r="I119" t="str">
        <f>IF(D119="ASCII","string",IF(VLOOKUP($D119,'Data Types'!$A$2:$G$14,7,FALSE)="",VLOOKUP($D119,'Data Types'!$A$2:$G$14,4,FALSE)&amp;IF($E119=1,"","["&amp;$E119&amp;"]"),"["&amp;VLOOKUP($D119,'Data Types'!$A$2:$G$14,4,FALSE)&amp;IF($E119=1,"","["&amp;$E119&amp;"]")&amp;"]"&amp;VLOOKUP($D119,'Data Types'!$A$2:$G$14,7,FALSE)))</f>
        <v>int</v>
      </c>
      <c r="J119" t="str">
        <f>IF($F119="","",IF($G119=1,"["&amp;VLOOKUP($F119,'Data Types'!$A$2:$G$14,2,FALSE)&amp;"]"&amp;VLOOKUP($F119,'Data Types'!$A$2:$G$14,5,FALSE),"["&amp;VLOOKUP($F119,'Data Types'!$A$2:$G$14,3,FALSE)&amp;"]"&amp;VLOOKUP($F119,'Data Types'!$A$2:$G$14,6,FALSE)))</f>
        <v/>
      </c>
      <c r="K119" t="str">
        <f>IF(F119="ASCII","string",IF($F119="","",IF(VLOOKUP($F119,'Data Types'!$A$2:$G$14,7,FALSE)="",VLOOKUP($F119,'Data Types'!$A$2:$G$14,4,FALSE)&amp;IF($G119=1,"","["&amp;$G119&amp;"]"),"["&amp;VLOOKUP($F119,'Data Types'!$A$2:$G$14,4,FALSE)&amp;IF($G119=1,"","["&amp;$G119&amp;"]")&amp;"]"&amp;VLOOKUP($F119,'Data Types'!$A$2:$G$14,7,FALSE))))</f>
        <v/>
      </c>
      <c r="L119" t="str">
        <f t="shared" si="7"/>
        <v>[ExifSInt](xref:ExifLibrary.ExifSInt)</v>
      </c>
      <c r="M119" t="str">
        <f t="shared" si="8"/>
        <v>int</v>
      </c>
      <c r="N119" t="b">
        <f>NOT( ISERROR(VLOOKUP($A119,'Custom Types'!$A$2:$A$997,1,FALSE)))</f>
        <v>0</v>
      </c>
      <c r="O119" t="str">
        <f t="shared" si="12"/>
        <v>[OffsetSchema](xref:ExifLibrary.ExifTag.OffsetSchema)</v>
      </c>
      <c r="P119" t="str">
        <f>IF($N119,VLOOKUP($A119,'Custom Types'!$A$2:$C$997,2,FALSE),L119)</f>
        <v>[ExifSInt](xref:ExifLibrary.ExifSInt)</v>
      </c>
      <c r="Q119" t="str">
        <f>IF($N119,VLOOKUP($A119,'Custom Types'!$A$2:$C$997,3,FALSE),M119)</f>
        <v>int</v>
      </c>
      <c r="R119" t="str">
        <f t="shared" si="13"/>
        <v>[OffsetSchema](xref:ExifLibrary.ExifTag.OffsetSchema) | 59933 | 0xEA1D | [ExifSInt](xref:ExifLibrary.ExifSInt) | int</v>
      </c>
    </row>
    <row r="120" spans="1:18" x14ac:dyDescent="0.25">
      <c r="A120" t="s">
        <v>7</v>
      </c>
      <c r="B120">
        <v>274</v>
      </c>
      <c r="C120" t="str">
        <f t="shared" si="11"/>
        <v>0x0112</v>
      </c>
      <c r="D120" t="s">
        <v>1</v>
      </c>
      <c r="E120">
        <v>1</v>
      </c>
      <c r="H120" t="str">
        <f>IF($E120=1,"["&amp;VLOOKUP($D120,'Data Types'!$A$2:$G$14,2,FALSE)&amp;"]"&amp;VLOOKUP($D120,'Data Types'!$A$2:$G$14,5,FALSE),"["&amp;VLOOKUP($D120,'Data Types'!$A$2:$G$14,3,FALSE)&amp;"]"&amp;VLOOKUP($D120,'Data Types'!$A$2:$G$14,6,FALSE))</f>
        <v>[ExifUShort](xref:ExifLibrary.ExifUShort)</v>
      </c>
      <c r="I120" t="str">
        <f>IF(D120="ASCII","string",IF(VLOOKUP($D120,'Data Types'!$A$2:$G$14,7,FALSE)="",VLOOKUP($D120,'Data Types'!$A$2:$G$14,4,FALSE)&amp;IF($E120=1,"","["&amp;$E120&amp;"]"),"["&amp;VLOOKUP($D120,'Data Types'!$A$2:$G$14,4,FALSE)&amp;IF($E120=1,"","["&amp;$E120&amp;"]")&amp;"]"&amp;VLOOKUP($D120,'Data Types'!$A$2:$G$14,7,FALSE)))</f>
        <v>ushort</v>
      </c>
      <c r="J120" t="str">
        <f>IF($F120="","",IF($G120=1,"["&amp;VLOOKUP($F120,'Data Types'!$A$2:$G$14,2,FALSE)&amp;"]"&amp;VLOOKUP($F120,'Data Types'!$A$2:$G$14,5,FALSE),"["&amp;VLOOKUP($F120,'Data Types'!$A$2:$G$14,3,FALSE)&amp;"]"&amp;VLOOKUP($F120,'Data Types'!$A$2:$G$14,6,FALSE)))</f>
        <v/>
      </c>
      <c r="K120" t="str">
        <f>IF(F120="ASCII","string",IF($F120="","",IF(VLOOKUP($F120,'Data Types'!$A$2:$G$14,7,FALSE)="",VLOOKUP($F120,'Data Types'!$A$2:$G$14,4,FALSE)&amp;IF($G120=1,"","["&amp;$G120&amp;"]"),"["&amp;VLOOKUP($F120,'Data Types'!$A$2:$G$14,4,FALSE)&amp;IF($G120=1,"","["&amp;$G120&amp;"]")&amp;"]"&amp;VLOOKUP($F120,'Data Types'!$A$2:$G$14,7,FALSE))))</f>
        <v/>
      </c>
      <c r="L120" t="str">
        <f t="shared" si="7"/>
        <v>[ExifUShort](xref:ExifLibrary.ExifUShort)</v>
      </c>
      <c r="M120" t="str">
        <f t="shared" si="8"/>
        <v>ushort</v>
      </c>
      <c r="N120" t="b">
        <f>NOT( ISERROR(VLOOKUP($A120,'Custom Types'!$A$2:$A$997,1,FALSE)))</f>
        <v>1</v>
      </c>
      <c r="O120" t="str">
        <f t="shared" si="12"/>
        <v>[Orientation](xref:ExifLibrary.ExifTag.Orientation)</v>
      </c>
      <c r="P120" t="str">
        <f>IF($N120,VLOOKUP($A120,'Custom Types'!$A$2:$C$997,2,FALSE),L120)</f>
        <v>[ExifEnumProperty\&lt;Orientation&gt;](xref:ExifLibrary.ExifEnumProperty`1)</v>
      </c>
      <c r="Q120" t="str">
        <f>IF($N120,VLOOKUP($A120,'Custom Types'!$A$2:$C$997,3,FALSE),M120)</f>
        <v>enum [(Orientation)](xref:ExifLibrary.Orientation)</v>
      </c>
      <c r="R120" t="str">
        <f t="shared" si="13"/>
        <v>[Orientation](xref:ExifLibrary.ExifTag.Orientation) | 274 | 0x0112 | [ExifEnumProperty\&lt;Orientation&gt;](xref:ExifLibrary.ExifEnumProperty`1) | enum [(Orientation)](xref:ExifLibrary.Orientation)</v>
      </c>
    </row>
    <row r="121" spans="1:18" x14ac:dyDescent="0.25">
      <c r="A121" t="s">
        <v>134</v>
      </c>
      <c r="B121">
        <v>285</v>
      </c>
      <c r="C121" t="str">
        <f t="shared" si="11"/>
        <v>0x011D</v>
      </c>
      <c r="D121" t="s">
        <v>27</v>
      </c>
      <c r="H121" t="str">
        <f>IF($E121=1,"["&amp;VLOOKUP($D121,'Data Types'!$A$2:$G$14,2,FALSE)&amp;"]"&amp;VLOOKUP($D121,'Data Types'!$A$2:$G$14,5,FALSE),"["&amp;VLOOKUP($D121,'Data Types'!$A$2:$G$14,3,FALSE)&amp;"]"&amp;VLOOKUP($D121,'Data Types'!$A$2:$G$14,6,FALSE))</f>
        <v>[ExifAscii](xref:ExifLibrary.ExifAscii)</v>
      </c>
      <c r="I121" t="str">
        <f>IF(D121="ASCII","string",IF(VLOOKUP($D121,'Data Types'!$A$2:$G$14,7,FALSE)="",VLOOKUP($D121,'Data Types'!$A$2:$G$14,4,FALSE)&amp;IF($E121=1,"","["&amp;$E121&amp;"]"),"["&amp;VLOOKUP($D121,'Data Types'!$A$2:$G$14,4,FALSE)&amp;IF($E121=1,"","["&amp;$E121&amp;"]")&amp;"]"&amp;VLOOKUP($D121,'Data Types'!$A$2:$G$14,7,FALSE)))</f>
        <v>string</v>
      </c>
      <c r="J121" t="str">
        <f>IF($F121="","",IF($G121=1,"["&amp;VLOOKUP($F121,'Data Types'!$A$2:$G$14,2,FALSE)&amp;"]"&amp;VLOOKUP($F121,'Data Types'!$A$2:$G$14,5,FALSE),"["&amp;VLOOKUP($F121,'Data Types'!$A$2:$G$14,3,FALSE)&amp;"]"&amp;VLOOKUP($F121,'Data Types'!$A$2:$G$14,6,FALSE)))</f>
        <v/>
      </c>
      <c r="K121" t="str">
        <f>IF(F121="ASCII","string",IF($F121="","",IF(VLOOKUP($F121,'Data Types'!$A$2:$G$14,7,FALSE)="",VLOOKUP($F121,'Data Types'!$A$2:$G$14,4,FALSE)&amp;IF($G121=1,"","["&amp;$G121&amp;"]"),"["&amp;VLOOKUP($F121,'Data Types'!$A$2:$G$14,4,FALSE)&amp;IF($G121=1,"","["&amp;$G121&amp;"]")&amp;"]"&amp;VLOOKUP($F121,'Data Types'!$A$2:$G$14,7,FALSE))))</f>
        <v/>
      </c>
      <c r="L121" t="str">
        <f t="shared" si="7"/>
        <v>[ExifAscii](xref:ExifLibrary.ExifAscii)</v>
      </c>
      <c r="M121" t="str">
        <f t="shared" si="8"/>
        <v>string</v>
      </c>
      <c r="N121" t="b">
        <f>NOT( ISERROR(VLOOKUP($A121,'Custom Types'!$A$2:$A$997,1,FALSE)))</f>
        <v>0</v>
      </c>
      <c r="O121" t="str">
        <f t="shared" si="12"/>
        <v>[PageName](xref:ExifLibrary.ExifTag.PageName)</v>
      </c>
      <c r="P121" t="str">
        <f>IF($N121,VLOOKUP($A121,'Custom Types'!$A$2:$C$997,2,FALSE),L121)</f>
        <v>[ExifAscii](xref:ExifLibrary.ExifAscii)</v>
      </c>
      <c r="Q121" t="str">
        <f>IF($N121,VLOOKUP($A121,'Custom Types'!$A$2:$C$997,3,FALSE),M121)</f>
        <v>string</v>
      </c>
      <c r="R121" t="str">
        <f t="shared" si="13"/>
        <v>[PageName](xref:ExifLibrary.ExifTag.PageName) | 285 | 0x011D | [ExifAscii](xref:ExifLibrary.ExifAscii) | string</v>
      </c>
    </row>
    <row r="122" spans="1:18" x14ac:dyDescent="0.25">
      <c r="A122" t="s">
        <v>143</v>
      </c>
      <c r="B122">
        <v>297</v>
      </c>
      <c r="C122" t="str">
        <f t="shared" si="11"/>
        <v>0x0129</v>
      </c>
      <c r="D122" t="s">
        <v>1</v>
      </c>
      <c r="E122">
        <v>2</v>
      </c>
      <c r="H122" t="str">
        <f>IF($E122=1,"["&amp;VLOOKUP($D122,'Data Types'!$A$2:$G$14,2,FALSE)&amp;"]"&amp;VLOOKUP($D122,'Data Types'!$A$2:$G$14,5,FALSE),"["&amp;VLOOKUP($D122,'Data Types'!$A$2:$G$14,3,FALSE)&amp;"]"&amp;VLOOKUP($D122,'Data Types'!$A$2:$G$14,6,FALSE))</f>
        <v>[ExifUShortArray](xref:ExifLibrary.ExifUShortArray)</v>
      </c>
      <c r="I122" t="str">
        <f>IF(D122="ASCII","string",IF(VLOOKUP($D122,'Data Types'!$A$2:$G$14,7,FALSE)="",VLOOKUP($D122,'Data Types'!$A$2:$G$14,4,FALSE)&amp;IF($E122=1,"","["&amp;$E122&amp;"]"),"["&amp;VLOOKUP($D122,'Data Types'!$A$2:$G$14,4,FALSE)&amp;IF($E122=1,"","["&amp;$E122&amp;"]")&amp;"]"&amp;VLOOKUP($D122,'Data Types'!$A$2:$G$14,7,FALSE)))</f>
        <v>ushort[2]</v>
      </c>
      <c r="J122" t="str">
        <f>IF($F122="","",IF($G122=1,"["&amp;VLOOKUP($F122,'Data Types'!$A$2:$G$14,2,FALSE)&amp;"]"&amp;VLOOKUP($F122,'Data Types'!$A$2:$G$14,5,FALSE),"["&amp;VLOOKUP($F122,'Data Types'!$A$2:$G$14,3,FALSE)&amp;"]"&amp;VLOOKUP($F122,'Data Types'!$A$2:$G$14,6,FALSE)))</f>
        <v/>
      </c>
      <c r="K122" t="str">
        <f>IF(F122="ASCII","string",IF($F122="","",IF(VLOOKUP($F122,'Data Types'!$A$2:$G$14,7,FALSE)="",VLOOKUP($F122,'Data Types'!$A$2:$G$14,4,FALSE)&amp;IF($G122=1,"","["&amp;$G122&amp;"]"),"["&amp;VLOOKUP($F122,'Data Types'!$A$2:$G$14,4,FALSE)&amp;IF($G122=1,"","["&amp;$G122&amp;"]")&amp;"]"&amp;VLOOKUP($F122,'Data Types'!$A$2:$G$14,7,FALSE))))</f>
        <v/>
      </c>
      <c r="L122" t="str">
        <f t="shared" si="7"/>
        <v>[ExifUShortArray](xref:ExifLibrary.ExifUShortArray)</v>
      </c>
      <c r="M122" t="str">
        <f t="shared" si="8"/>
        <v>ushort[2]</v>
      </c>
      <c r="N122" t="b">
        <f>NOT( ISERROR(VLOOKUP($A122,'Custom Types'!$A$2:$A$997,1,FALSE)))</f>
        <v>0</v>
      </c>
      <c r="O122" t="str">
        <f t="shared" si="12"/>
        <v>[PageNumber](xref:ExifLibrary.ExifTag.PageNumber)</v>
      </c>
      <c r="P122" t="str">
        <f>IF($N122,VLOOKUP($A122,'Custom Types'!$A$2:$C$997,2,FALSE),L122)</f>
        <v>[ExifUShortArray](xref:ExifLibrary.ExifUShortArray)</v>
      </c>
      <c r="Q122" t="str">
        <f>IF($N122,VLOOKUP($A122,'Custom Types'!$A$2:$C$997,3,FALSE),M122)</f>
        <v>ushort[2]</v>
      </c>
      <c r="R122" t="str">
        <f t="shared" si="13"/>
        <v>[PageNumber](xref:ExifLibrary.ExifTag.PageNumber) | 297 | 0x0129 | [ExifUShortArray](xref:ExifLibrary.ExifUShortArray) | ushort[2]</v>
      </c>
    </row>
    <row r="123" spans="1:18" x14ac:dyDescent="0.25">
      <c r="A123" t="s">
        <v>6</v>
      </c>
      <c r="B123">
        <v>262</v>
      </c>
      <c r="C123" t="str">
        <f t="shared" si="11"/>
        <v>0x0106</v>
      </c>
      <c r="D123" t="s">
        <v>1</v>
      </c>
      <c r="E123">
        <v>1</v>
      </c>
      <c r="H123" t="str">
        <f>IF($E123=1,"["&amp;VLOOKUP($D123,'Data Types'!$A$2:$G$14,2,FALSE)&amp;"]"&amp;VLOOKUP($D123,'Data Types'!$A$2:$G$14,5,FALSE),"["&amp;VLOOKUP($D123,'Data Types'!$A$2:$G$14,3,FALSE)&amp;"]"&amp;VLOOKUP($D123,'Data Types'!$A$2:$G$14,6,FALSE))</f>
        <v>[ExifUShort](xref:ExifLibrary.ExifUShort)</v>
      </c>
      <c r="I123" t="str">
        <f>IF(D123="ASCII","string",IF(VLOOKUP($D123,'Data Types'!$A$2:$G$14,7,FALSE)="",VLOOKUP($D123,'Data Types'!$A$2:$G$14,4,FALSE)&amp;IF($E123=1,"","["&amp;$E123&amp;"]"),"["&amp;VLOOKUP($D123,'Data Types'!$A$2:$G$14,4,FALSE)&amp;IF($E123=1,"","["&amp;$E123&amp;"]")&amp;"]"&amp;VLOOKUP($D123,'Data Types'!$A$2:$G$14,7,FALSE)))</f>
        <v>ushort</v>
      </c>
      <c r="J123" t="str">
        <f>IF($F123="","",IF($G123=1,"["&amp;VLOOKUP($F123,'Data Types'!$A$2:$G$14,2,FALSE)&amp;"]"&amp;VLOOKUP($F123,'Data Types'!$A$2:$G$14,5,FALSE),"["&amp;VLOOKUP($F123,'Data Types'!$A$2:$G$14,3,FALSE)&amp;"]"&amp;VLOOKUP($F123,'Data Types'!$A$2:$G$14,6,FALSE)))</f>
        <v/>
      </c>
      <c r="K123" t="str">
        <f>IF(F123="ASCII","string",IF($F123="","",IF(VLOOKUP($F123,'Data Types'!$A$2:$G$14,7,FALSE)="",VLOOKUP($F123,'Data Types'!$A$2:$G$14,4,FALSE)&amp;IF($G123=1,"","["&amp;$G123&amp;"]"),"["&amp;VLOOKUP($F123,'Data Types'!$A$2:$G$14,4,FALSE)&amp;IF($G123=1,"","["&amp;$G123&amp;"]")&amp;"]"&amp;VLOOKUP($F123,'Data Types'!$A$2:$G$14,7,FALSE))))</f>
        <v/>
      </c>
      <c r="L123" t="str">
        <f t="shared" si="7"/>
        <v>[ExifUShort](xref:ExifLibrary.ExifUShort)</v>
      </c>
      <c r="M123" t="str">
        <f t="shared" si="8"/>
        <v>ushort</v>
      </c>
      <c r="N123" t="b">
        <f>NOT( ISERROR(VLOOKUP($A123,'Custom Types'!$A$2:$A$997,1,FALSE)))</f>
        <v>1</v>
      </c>
      <c r="O123" t="str">
        <f t="shared" si="12"/>
        <v>[PhotometricInterpretation](xref:ExifLibrary.ExifTag.PhotometricInterpretation)</v>
      </c>
      <c r="P123" t="str">
        <f>IF($N123,VLOOKUP($A123,'Custom Types'!$A$2:$C$997,2,FALSE),L123)</f>
        <v>[ExifEnumProperty\&lt;PhotometricInterpretation&gt;](xref:ExifLibrary.ExifEnumProperty`1)</v>
      </c>
      <c r="Q123" t="str">
        <f>IF($N123,VLOOKUP($A123,'Custom Types'!$A$2:$C$997,3,FALSE),M123)</f>
        <v>enum [(PhotometricInterpretation)](xref:ExifLibrary.PhotometricInterpretation)</v>
      </c>
      <c r="R123" t="str">
        <f t="shared" si="13"/>
        <v>[PhotometricInterpretation](xref:ExifLibrary.ExifTag.PhotometricInterpretation) | 262 | 0x0106 | [ExifEnumProperty\&lt;PhotometricInterpretation&gt;](xref:ExifLibrary.ExifEnumProperty`1) | enum [(PhotometricInterpretation)](xref:ExifLibrary.PhotometricInterpretation)</v>
      </c>
    </row>
    <row r="124" spans="1:18" x14ac:dyDescent="0.25">
      <c r="A124" t="s">
        <v>41</v>
      </c>
      <c r="B124">
        <v>40962</v>
      </c>
      <c r="C124" t="str">
        <f t="shared" si="11"/>
        <v>0xA002</v>
      </c>
      <c r="D124" t="s">
        <v>1</v>
      </c>
      <c r="E124">
        <v>1</v>
      </c>
      <c r="F124" t="s">
        <v>2</v>
      </c>
      <c r="G124">
        <v>1</v>
      </c>
      <c r="H124" t="str">
        <f>IF($E124=1,"["&amp;VLOOKUP($D124,'Data Types'!$A$2:$G$14,2,FALSE)&amp;"]"&amp;VLOOKUP($D124,'Data Types'!$A$2:$G$14,5,FALSE),"["&amp;VLOOKUP($D124,'Data Types'!$A$2:$G$14,3,FALSE)&amp;"]"&amp;VLOOKUP($D124,'Data Types'!$A$2:$G$14,6,FALSE))</f>
        <v>[ExifUShort](xref:ExifLibrary.ExifUShort)</v>
      </c>
      <c r="I124" t="str">
        <f>IF(D124="ASCII","string",IF(VLOOKUP($D124,'Data Types'!$A$2:$G$14,7,FALSE)="",VLOOKUP($D124,'Data Types'!$A$2:$G$14,4,FALSE)&amp;IF($E124=1,"","["&amp;$E124&amp;"]"),"["&amp;VLOOKUP($D124,'Data Types'!$A$2:$G$14,4,FALSE)&amp;IF($E124=1,"","["&amp;$E124&amp;"]")&amp;"]"&amp;VLOOKUP($D124,'Data Types'!$A$2:$G$14,7,FALSE)))</f>
        <v>ushort</v>
      </c>
      <c r="J124" t="str">
        <f>IF($F124="","",IF($G124=1,"["&amp;VLOOKUP($F124,'Data Types'!$A$2:$G$14,2,FALSE)&amp;"]"&amp;VLOOKUP($F124,'Data Types'!$A$2:$G$14,5,FALSE),"["&amp;VLOOKUP($F124,'Data Types'!$A$2:$G$14,3,FALSE)&amp;"]"&amp;VLOOKUP($F124,'Data Types'!$A$2:$G$14,6,FALSE)))</f>
        <v>[ExifUInt](xref:ExifLibrary.ExifUInt)</v>
      </c>
      <c r="K124" t="str">
        <f>IF(F124="ASCII","string",IF($F124="","",IF(VLOOKUP($F124,'Data Types'!$A$2:$G$14,7,FALSE)="",VLOOKUP($F124,'Data Types'!$A$2:$G$14,4,FALSE)&amp;IF($G124=1,"","["&amp;$G124&amp;"]"),"["&amp;VLOOKUP($F124,'Data Types'!$A$2:$G$14,4,FALSE)&amp;IF($G124=1,"","["&amp;$G124&amp;"]")&amp;"]"&amp;VLOOKUP($F124,'Data Types'!$A$2:$G$14,7,FALSE))))</f>
        <v>uint</v>
      </c>
      <c r="L124" t="str">
        <f t="shared" si="7"/>
        <v>[ExifUShort](xref:ExifLibrary.ExifUShort) or [ExifUInt](xref:ExifLibrary.ExifUInt)</v>
      </c>
      <c r="M124" t="str">
        <f t="shared" si="8"/>
        <v>ushort or uint</v>
      </c>
      <c r="N124" t="b">
        <f>NOT( ISERROR(VLOOKUP($A124,'Custom Types'!$A$2:$A$997,1,FALSE)))</f>
        <v>0</v>
      </c>
      <c r="O124" t="str">
        <f t="shared" si="12"/>
        <v>[PixelXDimension](xref:ExifLibrary.ExifTag.PixelXDimension)</v>
      </c>
      <c r="P124" t="str">
        <f>IF($N124,VLOOKUP($A124,'Custom Types'!$A$2:$C$997,2,FALSE),L124)</f>
        <v>[ExifUShort](xref:ExifLibrary.ExifUShort) or [ExifUInt](xref:ExifLibrary.ExifUInt)</v>
      </c>
      <c r="Q124" t="str">
        <f>IF($N124,VLOOKUP($A124,'Custom Types'!$A$2:$C$997,3,FALSE),M124)</f>
        <v>ushort or uint</v>
      </c>
      <c r="R124" t="str">
        <f t="shared" si="13"/>
        <v>[PixelXDimension](xref:ExifLibrary.ExifTag.PixelXDimension) | 40962 | 0xA002 | [ExifUShort](xref:ExifLibrary.ExifUShort) or [ExifUInt](xref:ExifLibrary.ExifUInt) | ushort or uint</v>
      </c>
    </row>
    <row r="125" spans="1:18" x14ac:dyDescent="0.25">
      <c r="A125" t="s">
        <v>42</v>
      </c>
      <c r="B125">
        <v>40963</v>
      </c>
      <c r="C125" t="str">
        <f t="shared" si="11"/>
        <v>0xA003</v>
      </c>
      <c r="D125" t="s">
        <v>1</v>
      </c>
      <c r="E125">
        <v>1</v>
      </c>
      <c r="F125" t="s">
        <v>2</v>
      </c>
      <c r="G125">
        <v>1</v>
      </c>
      <c r="H125" t="str">
        <f>IF($E125=1,"["&amp;VLOOKUP($D125,'Data Types'!$A$2:$G$14,2,FALSE)&amp;"]"&amp;VLOOKUP($D125,'Data Types'!$A$2:$G$14,5,FALSE),"["&amp;VLOOKUP($D125,'Data Types'!$A$2:$G$14,3,FALSE)&amp;"]"&amp;VLOOKUP($D125,'Data Types'!$A$2:$G$14,6,FALSE))</f>
        <v>[ExifUShort](xref:ExifLibrary.ExifUShort)</v>
      </c>
      <c r="I125" t="str">
        <f>IF(D125="ASCII","string",IF(VLOOKUP($D125,'Data Types'!$A$2:$G$14,7,FALSE)="",VLOOKUP($D125,'Data Types'!$A$2:$G$14,4,FALSE)&amp;IF($E125=1,"","["&amp;$E125&amp;"]"),"["&amp;VLOOKUP($D125,'Data Types'!$A$2:$G$14,4,FALSE)&amp;IF($E125=1,"","["&amp;$E125&amp;"]")&amp;"]"&amp;VLOOKUP($D125,'Data Types'!$A$2:$G$14,7,FALSE)))</f>
        <v>ushort</v>
      </c>
      <c r="J125" t="str">
        <f>IF($F125="","",IF($G125=1,"["&amp;VLOOKUP($F125,'Data Types'!$A$2:$G$14,2,FALSE)&amp;"]"&amp;VLOOKUP($F125,'Data Types'!$A$2:$G$14,5,FALSE),"["&amp;VLOOKUP($F125,'Data Types'!$A$2:$G$14,3,FALSE)&amp;"]"&amp;VLOOKUP($F125,'Data Types'!$A$2:$G$14,6,FALSE)))</f>
        <v>[ExifUInt](xref:ExifLibrary.ExifUInt)</v>
      </c>
      <c r="K125" t="str">
        <f>IF(F125="ASCII","string",IF($F125="","",IF(VLOOKUP($F125,'Data Types'!$A$2:$G$14,7,FALSE)="",VLOOKUP($F125,'Data Types'!$A$2:$G$14,4,FALSE)&amp;IF($G125=1,"","["&amp;$G125&amp;"]"),"["&amp;VLOOKUP($F125,'Data Types'!$A$2:$G$14,4,FALSE)&amp;IF($G125=1,"","["&amp;$G125&amp;"]")&amp;"]"&amp;VLOOKUP($F125,'Data Types'!$A$2:$G$14,7,FALSE))))</f>
        <v>uint</v>
      </c>
      <c r="L125" t="str">
        <f t="shared" si="7"/>
        <v>[ExifUShort](xref:ExifLibrary.ExifUShort) or [ExifUInt](xref:ExifLibrary.ExifUInt)</v>
      </c>
      <c r="M125" t="str">
        <f t="shared" si="8"/>
        <v>ushort or uint</v>
      </c>
      <c r="N125" t="b">
        <f>NOT( ISERROR(VLOOKUP($A125,'Custom Types'!$A$2:$A$997,1,FALSE)))</f>
        <v>0</v>
      </c>
      <c r="O125" t="str">
        <f t="shared" si="12"/>
        <v>[PixelYDimension](xref:ExifLibrary.ExifTag.PixelYDimension)</v>
      </c>
      <c r="P125" t="str">
        <f>IF($N125,VLOOKUP($A125,'Custom Types'!$A$2:$C$997,2,FALSE),L125)</f>
        <v>[ExifUShort](xref:ExifLibrary.ExifUShort) or [ExifUInt](xref:ExifLibrary.ExifUInt)</v>
      </c>
      <c r="Q125" t="str">
        <f>IF($N125,VLOOKUP($A125,'Custom Types'!$A$2:$C$997,3,FALSE),M125)</f>
        <v>ushort or uint</v>
      </c>
      <c r="R125" t="str">
        <f t="shared" si="13"/>
        <v>[PixelYDimension](xref:ExifLibrary.ExifTag.PixelYDimension) | 40963 | 0xA003 | [ExifUShort](xref:ExifLibrary.ExifUShort) or [ExifUInt](xref:ExifLibrary.ExifUInt) | ushort or uint</v>
      </c>
    </row>
    <row r="126" spans="1:18" x14ac:dyDescent="0.25">
      <c r="A126" t="s">
        <v>9</v>
      </c>
      <c r="B126">
        <v>284</v>
      </c>
      <c r="C126" t="str">
        <f t="shared" si="11"/>
        <v>0x011C</v>
      </c>
      <c r="D126" t="s">
        <v>1</v>
      </c>
      <c r="E126">
        <v>1</v>
      </c>
      <c r="H126" t="str">
        <f>IF($E126=1,"["&amp;VLOOKUP($D126,'Data Types'!$A$2:$G$14,2,FALSE)&amp;"]"&amp;VLOOKUP($D126,'Data Types'!$A$2:$G$14,5,FALSE),"["&amp;VLOOKUP($D126,'Data Types'!$A$2:$G$14,3,FALSE)&amp;"]"&amp;VLOOKUP($D126,'Data Types'!$A$2:$G$14,6,FALSE))</f>
        <v>[ExifUShort](xref:ExifLibrary.ExifUShort)</v>
      </c>
      <c r="I126" t="str">
        <f>IF(D126="ASCII","string",IF(VLOOKUP($D126,'Data Types'!$A$2:$G$14,7,FALSE)="",VLOOKUP($D126,'Data Types'!$A$2:$G$14,4,FALSE)&amp;IF($E126=1,"","["&amp;$E126&amp;"]"),"["&amp;VLOOKUP($D126,'Data Types'!$A$2:$G$14,4,FALSE)&amp;IF($E126=1,"","["&amp;$E126&amp;"]")&amp;"]"&amp;VLOOKUP($D126,'Data Types'!$A$2:$G$14,7,FALSE)))</f>
        <v>ushort</v>
      </c>
      <c r="J126" t="str">
        <f>IF($F126="","",IF($G126=1,"["&amp;VLOOKUP($F126,'Data Types'!$A$2:$G$14,2,FALSE)&amp;"]"&amp;VLOOKUP($F126,'Data Types'!$A$2:$G$14,5,FALSE),"["&amp;VLOOKUP($F126,'Data Types'!$A$2:$G$14,3,FALSE)&amp;"]"&amp;VLOOKUP($F126,'Data Types'!$A$2:$G$14,6,FALSE)))</f>
        <v/>
      </c>
      <c r="K126" t="str">
        <f>IF(F126="ASCII","string",IF($F126="","",IF(VLOOKUP($F126,'Data Types'!$A$2:$G$14,7,FALSE)="",VLOOKUP($F126,'Data Types'!$A$2:$G$14,4,FALSE)&amp;IF($G126=1,"","["&amp;$G126&amp;"]"),"["&amp;VLOOKUP($F126,'Data Types'!$A$2:$G$14,4,FALSE)&amp;IF($G126=1,"","["&amp;$G126&amp;"]")&amp;"]"&amp;VLOOKUP($F126,'Data Types'!$A$2:$G$14,7,FALSE))))</f>
        <v/>
      </c>
      <c r="L126" t="str">
        <f t="shared" si="7"/>
        <v>[ExifUShort](xref:ExifLibrary.ExifUShort)</v>
      </c>
      <c r="M126" t="str">
        <f t="shared" si="8"/>
        <v>ushort</v>
      </c>
      <c r="N126" t="b">
        <f>NOT( ISERROR(VLOOKUP($A126,'Custom Types'!$A$2:$A$997,1,FALSE)))</f>
        <v>1</v>
      </c>
      <c r="O126" t="str">
        <f t="shared" si="12"/>
        <v>[PlanarConfiguration](xref:ExifLibrary.ExifTag.PlanarConfiguration)</v>
      </c>
      <c r="P126" t="str">
        <f>IF($N126,VLOOKUP($A126,'Custom Types'!$A$2:$C$997,2,FALSE),L126)</f>
        <v>[ExifEnumProperty\&lt;PlanarConfiguration&gt;](xref:ExifLibrary.ExifEnumProperty`1)</v>
      </c>
      <c r="Q126" t="str">
        <f>IF($N126,VLOOKUP($A126,'Custom Types'!$A$2:$C$997,3,FALSE),M126)</f>
        <v>enum [(PlanarConfiguration)](xref:ExifLibrary.PlanarConfiguration)</v>
      </c>
      <c r="R126" t="str">
        <f t="shared" si="13"/>
        <v>[PlanarConfiguration](xref:ExifLibrary.ExifTag.PlanarConfiguration) | 284 | 0x011C | [ExifEnumProperty\&lt;PlanarConfiguration&gt;](xref:ExifLibrary.ExifEnumProperty`1) | enum [(PlanarConfiguration)](xref:ExifLibrary.PlanarConfiguration)</v>
      </c>
    </row>
    <row r="127" spans="1:18" x14ac:dyDescent="0.25">
      <c r="A127" t="s">
        <v>145</v>
      </c>
      <c r="B127">
        <v>317</v>
      </c>
      <c r="C127" t="str">
        <f t="shared" si="11"/>
        <v>0x013D</v>
      </c>
      <c r="D127" t="s">
        <v>1</v>
      </c>
      <c r="E127">
        <v>1</v>
      </c>
      <c r="H127" t="str">
        <f>IF($E127=1,"["&amp;VLOOKUP($D127,'Data Types'!$A$2:$G$14,2,FALSE)&amp;"]"&amp;VLOOKUP($D127,'Data Types'!$A$2:$G$14,5,FALSE),"["&amp;VLOOKUP($D127,'Data Types'!$A$2:$G$14,3,FALSE)&amp;"]"&amp;VLOOKUP($D127,'Data Types'!$A$2:$G$14,6,FALSE))</f>
        <v>[ExifUShort](xref:ExifLibrary.ExifUShort)</v>
      </c>
      <c r="I127" t="str">
        <f>IF(D127="ASCII","string",IF(VLOOKUP($D127,'Data Types'!$A$2:$G$14,7,FALSE)="",VLOOKUP($D127,'Data Types'!$A$2:$G$14,4,FALSE)&amp;IF($E127=1,"","["&amp;$E127&amp;"]"),"["&amp;VLOOKUP($D127,'Data Types'!$A$2:$G$14,4,FALSE)&amp;IF($E127=1,"","["&amp;$E127&amp;"]")&amp;"]"&amp;VLOOKUP($D127,'Data Types'!$A$2:$G$14,7,FALSE)))</f>
        <v>ushort</v>
      </c>
      <c r="J127" t="str">
        <f>IF($F127="","",IF($G127=1,"["&amp;VLOOKUP($F127,'Data Types'!$A$2:$G$14,2,FALSE)&amp;"]"&amp;VLOOKUP($F127,'Data Types'!$A$2:$G$14,5,FALSE),"["&amp;VLOOKUP($F127,'Data Types'!$A$2:$G$14,3,FALSE)&amp;"]"&amp;VLOOKUP($F127,'Data Types'!$A$2:$G$14,6,FALSE)))</f>
        <v/>
      </c>
      <c r="K127" t="str">
        <f>IF(F127="ASCII","string",IF($F127="","",IF(VLOOKUP($F127,'Data Types'!$A$2:$G$14,7,FALSE)="",VLOOKUP($F127,'Data Types'!$A$2:$G$14,4,FALSE)&amp;IF($G127=1,"","["&amp;$G127&amp;"]"),"["&amp;VLOOKUP($F127,'Data Types'!$A$2:$G$14,4,FALSE)&amp;IF($G127=1,"","["&amp;$G127&amp;"]")&amp;"]"&amp;VLOOKUP($F127,'Data Types'!$A$2:$G$14,7,FALSE))))</f>
        <v/>
      </c>
      <c r="L127" t="str">
        <f t="shared" si="7"/>
        <v>[ExifUShort](xref:ExifLibrary.ExifUShort)</v>
      </c>
      <c r="M127" t="str">
        <f t="shared" si="8"/>
        <v>ushort</v>
      </c>
      <c r="N127" t="b">
        <f>NOT( ISERROR(VLOOKUP($A127,'Custom Types'!$A$2:$A$997,1,FALSE)))</f>
        <v>0</v>
      </c>
      <c r="O127" t="str">
        <f t="shared" si="12"/>
        <v>[Predictor](xref:ExifLibrary.ExifTag.Predictor)</v>
      </c>
      <c r="P127" t="str">
        <f>IF($N127,VLOOKUP($A127,'Custom Types'!$A$2:$C$997,2,FALSE),L127)</f>
        <v>[ExifUShort](xref:ExifLibrary.ExifUShort)</v>
      </c>
      <c r="Q127" t="str">
        <f>IF($N127,VLOOKUP($A127,'Custom Types'!$A$2:$C$997,3,FALSE),M127)</f>
        <v>ushort</v>
      </c>
      <c r="R127" t="str">
        <f t="shared" si="13"/>
        <v>[Predictor](xref:ExifLibrary.ExifTag.Predictor) | 317 | 0x013D | [ExifUShort](xref:ExifLibrary.ExifUShort) | ushort</v>
      </c>
    </row>
    <row r="128" spans="1:18" x14ac:dyDescent="0.25">
      <c r="A128" t="s">
        <v>23</v>
      </c>
      <c r="B128">
        <v>319</v>
      </c>
      <c r="C128" t="str">
        <f t="shared" si="11"/>
        <v>0x013F</v>
      </c>
      <c r="D128" t="s">
        <v>13</v>
      </c>
      <c r="E128">
        <v>6</v>
      </c>
      <c r="H128" t="str">
        <f>IF($E128=1,"["&amp;VLOOKUP($D128,'Data Types'!$A$2:$G$14,2,FALSE)&amp;"]"&amp;VLOOKUP($D128,'Data Types'!$A$2:$G$14,5,FALSE),"["&amp;VLOOKUP($D128,'Data Types'!$A$2:$G$14,3,FALSE)&amp;"]"&amp;VLOOKUP($D128,'Data Types'!$A$2:$G$14,6,FALSE))</f>
        <v>[ExifURationalArray](xref:ExifLibrary.ExifURationalArray)</v>
      </c>
      <c r="I128" t="str">
        <f>IF(D128="ASCII","string",IF(VLOOKUP($D128,'Data Types'!$A$2:$G$14,7,FALSE)="",VLOOKUP($D128,'Data Types'!$A$2:$G$14,4,FALSE)&amp;IF($E128=1,"","["&amp;$E128&amp;"]"),"["&amp;VLOOKUP($D128,'Data Types'!$A$2:$G$14,4,FALSE)&amp;IF($E128=1,"","["&amp;$E128&amp;"]")&amp;"]"&amp;VLOOKUP($D128,'Data Types'!$A$2:$G$14,7,FALSE)))</f>
        <v>[MathEx.UFraction32[6]](xref:ExifLibrary.MathEx.UFraction32)</v>
      </c>
      <c r="J128" t="str">
        <f>IF($F128="","",IF($G128=1,"["&amp;VLOOKUP($F128,'Data Types'!$A$2:$G$14,2,FALSE)&amp;"]"&amp;VLOOKUP($F128,'Data Types'!$A$2:$G$14,5,FALSE),"["&amp;VLOOKUP($F128,'Data Types'!$A$2:$G$14,3,FALSE)&amp;"]"&amp;VLOOKUP($F128,'Data Types'!$A$2:$G$14,6,FALSE)))</f>
        <v/>
      </c>
      <c r="K128" t="str">
        <f>IF(F128="ASCII","string",IF($F128="","",IF(VLOOKUP($F128,'Data Types'!$A$2:$G$14,7,FALSE)="",VLOOKUP($F128,'Data Types'!$A$2:$G$14,4,FALSE)&amp;IF($G128=1,"","["&amp;$G128&amp;"]"),"["&amp;VLOOKUP($F128,'Data Types'!$A$2:$G$14,4,FALSE)&amp;IF($G128=1,"","["&amp;$G128&amp;"]")&amp;"]"&amp;VLOOKUP($F128,'Data Types'!$A$2:$G$14,7,FALSE))))</f>
        <v/>
      </c>
      <c r="L128" t="str">
        <f t="shared" si="7"/>
        <v>[ExifURationalArray](xref:ExifLibrary.ExifURationalArray)</v>
      </c>
      <c r="M128" t="str">
        <f t="shared" si="8"/>
        <v>[MathEx.UFraction32[6]](xref:ExifLibrary.MathEx.UFraction32)</v>
      </c>
      <c r="N128" t="b">
        <f>NOT( ISERROR(VLOOKUP($A128,'Custom Types'!$A$2:$A$997,1,FALSE)))</f>
        <v>0</v>
      </c>
      <c r="O128" t="str">
        <f t="shared" si="12"/>
        <v>[PrimaryChromaticities](xref:ExifLibrary.ExifTag.PrimaryChromaticities)</v>
      </c>
      <c r="P128" t="str">
        <f>IF($N128,VLOOKUP($A128,'Custom Types'!$A$2:$C$997,2,FALSE),L128)</f>
        <v>[ExifURationalArray](xref:ExifLibrary.ExifURationalArray)</v>
      </c>
      <c r="Q128" t="str">
        <f>IF($N128,VLOOKUP($A128,'Custom Types'!$A$2:$C$997,3,FALSE),M128)</f>
        <v>[MathEx.UFraction32[6]](xref:ExifLibrary.MathEx.UFraction32)</v>
      </c>
      <c r="R128" t="str">
        <f t="shared" si="13"/>
        <v>[PrimaryChromaticities](xref:ExifLibrary.ExifTag.PrimaryChromaticities) | 319 | 0x013F | [ExifURationalArray](xref:ExifLibrary.ExifURationalArray) | [MathEx.UFraction32[6]](xref:ExifLibrary.MathEx.UFraction32)</v>
      </c>
    </row>
    <row r="129" spans="1:18" x14ac:dyDescent="0.25">
      <c r="A129" t="s">
        <v>361</v>
      </c>
      <c r="B129">
        <v>18246</v>
      </c>
      <c r="C129" t="str">
        <f t="shared" si="11"/>
        <v>0x4746</v>
      </c>
      <c r="D129" t="s">
        <v>1</v>
      </c>
      <c r="E129">
        <v>1</v>
      </c>
      <c r="H129" t="str">
        <f>IF($E129=1,"["&amp;VLOOKUP($D129,'Data Types'!$A$2:$G$14,2,FALSE)&amp;"]"&amp;VLOOKUP($D129,'Data Types'!$A$2:$G$14,5,FALSE),"["&amp;VLOOKUP($D129,'Data Types'!$A$2:$G$14,3,FALSE)&amp;"]"&amp;VLOOKUP($D129,'Data Types'!$A$2:$G$14,6,FALSE))</f>
        <v>[ExifUShort](xref:ExifLibrary.ExifUShort)</v>
      </c>
      <c r="I129" t="str">
        <f>IF(D129="ASCII","string",IF(VLOOKUP($D129,'Data Types'!$A$2:$G$14,7,FALSE)="",VLOOKUP($D129,'Data Types'!$A$2:$G$14,4,FALSE)&amp;IF($E129=1,"","["&amp;$E129&amp;"]"),"["&amp;VLOOKUP($D129,'Data Types'!$A$2:$G$14,4,FALSE)&amp;IF($E129=1,"","["&amp;$E129&amp;"]")&amp;"]"&amp;VLOOKUP($D129,'Data Types'!$A$2:$G$14,7,FALSE)))</f>
        <v>ushort</v>
      </c>
      <c r="J129" t="str">
        <f>IF($F129="","",IF($G129=1,"["&amp;VLOOKUP($F129,'Data Types'!$A$2:$G$14,2,FALSE)&amp;"]"&amp;VLOOKUP($F129,'Data Types'!$A$2:$G$14,5,FALSE),"["&amp;VLOOKUP($F129,'Data Types'!$A$2:$G$14,3,FALSE)&amp;"]"&amp;VLOOKUP($F129,'Data Types'!$A$2:$G$14,6,FALSE)))</f>
        <v/>
      </c>
      <c r="K129" t="str">
        <f>IF(F129="ASCII","string",IF($F129="","",IF(VLOOKUP($F129,'Data Types'!$A$2:$G$14,7,FALSE)="",VLOOKUP($F129,'Data Types'!$A$2:$G$14,4,FALSE)&amp;IF($G129=1,"","["&amp;$G129&amp;"]"),"["&amp;VLOOKUP($F129,'Data Types'!$A$2:$G$14,4,FALSE)&amp;IF($G129=1,"","["&amp;$G129&amp;"]")&amp;"]"&amp;VLOOKUP($F129,'Data Types'!$A$2:$G$14,7,FALSE))))</f>
        <v/>
      </c>
      <c r="L129" t="str">
        <f t="shared" si="7"/>
        <v>[ExifUShort](xref:ExifLibrary.ExifUShort)</v>
      </c>
      <c r="M129" t="str">
        <f t="shared" si="8"/>
        <v>ushort</v>
      </c>
      <c r="N129" t="b">
        <f>NOT( ISERROR(VLOOKUP($A129,'Custom Types'!$A$2:$A$997,1,FALSE)))</f>
        <v>0</v>
      </c>
      <c r="O129" t="str">
        <f t="shared" si="12"/>
        <v>[Rating](xref:ExifLibrary.ExifTag.Rating)</v>
      </c>
      <c r="P129" t="str">
        <f>IF($N129,VLOOKUP($A129,'Custom Types'!$A$2:$C$997,2,FALSE),L129)</f>
        <v>[ExifUShort](xref:ExifLibrary.ExifUShort)</v>
      </c>
      <c r="Q129" t="str">
        <f>IF($N129,VLOOKUP($A129,'Custom Types'!$A$2:$C$997,3,FALSE),M129)</f>
        <v>ushort</v>
      </c>
      <c r="R129" t="str">
        <f t="shared" si="13"/>
        <v>[Rating](xref:ExifLibrary.ExifTag.Rating) | 18246 | 0x4746 | [ExifUShort](xref:ExifLibrary.ExifUShort) | ushort</v>
      </c>
    </row>
    <row r="130" spans="1:18" x14ac:dyDescent="0.25">
      <c r="A130" t="s">
        <v>360</v>
      </c>
      <c r="B130">
        <v>18249</v>
      </c>
      <c r="C130" t="str">
        <f t="shared" si="11"/>
        <v>0x4749</v>
      </c>
      <c r="D130" t="s">
        <v>1</v>
      </c>
      <c r="E130">
        <v>1</v>
      </c>
      <c r="H130" t="str">
        <f>IF($E130=1,"["&amp;VLOOKUP($D130,'Data Types'!$A$2:$G$14,2,FALSE)&amp;"]"&amp;VLOOKUP($D130,'Data Types'!$A$2:$G$14,5,FALSE),"["&amp;VLOOKUP($D130,'Data Types'!$A$2:$G$14,3,FALSE)&amp;"]"&amp;VLOOKUP($D130,'Data Types'!$A$2:$G$14,6,FALSE))</f>
        <v>[ExifUShort](xref:ExifLibrary.ExifUShort)</v>
      </c>
      <c r="I130" t="str">
        <f>IF(D130="ASCII","string",IF(VLOOKUP($D130,'Data Types'!$A$2:$G$14,7,FALSE)="",VLOOKUP($D130,'Data Types'!$A$2:$G$14,4,FALSE)&amp;IF($E130=1,"","["&amp;$E130&amp;"]"),"["&amp;VLOOKUP($D130,'Data Types'!$A$2:$G$14,4,FALSE)&amp;IF($E130=1,"","["&amp;$E130&amp;"]")&amp;"]"&amp;VLOOKUP($D130,'Data Types'!$A$2:$G$14,7,FALSE)))</f>
        <v>ushort</v>
      </c>
      <c r="J130" t="str">
        <f>IF($F130="","",IF($G130=1,"["&amp;VLOOKUP($F130,'Data Types'!$A$2:$G$14,2,FALSE)&amp;"]"&amp;VLOOKUP($F130,'Data Types'!$A$2:$G$14,5,FALSE),"["&amp;VLOOKUP($F130,'Data Types'!$A$2:$G$14,3,FALSE)&amp;"]"&amp;VLOOKUP($F130,'Data Types'!$A$2:$G$14,6,FALSE)))</f>
        <v/>
      </c>
      <c r="K130" t="str">
        <f>IF(F130="ASCII","string",IF($F130="","",IF(VLOOKUP($F130,'Data Types'!$A$2:$G$14,7,FALSE)="",VLOOKUP($F130,'Data Types'!$A$2:$G$14,4,FALSE)&amp;IF($G130=1,"","["&amp;$G130&amp;"]"),"["&amp;VLOOKUP($F130,'Data Types'!$A$2:$G$14,4,FALSE)&amp;IF($G130=1,"","["&amp;$G130&amp;"]")&amp;"]"&amp;VLOOKUP($F130,'Data Types'!$A$2:$G$14,7,FALSE))))</f>
        <v/>
      </c>
      <c r="L130" t="str">
        <f t="shared" ref="L130:L193" si="14">IF(J130="",H130,H130&amp;" or "&amp;J130)</f>
        <v>[ExifUShort](xref:ExifLibrary.ExifUShort)</v>
      </c>
      <c r="M130" t="str">
        <f t="shared" ref="M130:M193" si="15">IF(K130="",I130,I130&amp;" or "&amp;K130)</f>
        <v>ushort</v>
      </c>
      <c r="N130" t="b">
        <f>NOT( ISERROR(VLOOKUP($A130,'Custom Types'!$A$2:$A$997,1,FALSE)))</f>
        <v>0</v>
      </c>
      <c r="O130" t="str">
        <f t="shared" ref="O130:O162" si="16">"["&amp;A130&amp;"](xref:ExifLibrary.ExifTag."&amp;A130&amp;")"</f>
        <v>[RatingPercent](xref:ExifLibrary.ExifTag.RatingPercent)</v>
      </c>
      <c r="P130" t="str">
        <f>IF($N130,VLOOKUP($A130,'Custom Types'!$A$2:$C$997,2,FALSE),L130)</f>
        <v>[ExifUShort](xref:ExifLibrary.ExifUShort)</v>
      </c>
      <c r="Q130" t="str">
        <f>IF($N130,VLOOKUP($A130,'Custom Types'!$A$2:$C$997,3,FALSE),M130)</f>
        <v>ushort</v>
      </c>
      <c r="R130" t="str">
        <f t="shared" ref="R130:R161" si="17">O130&amp;" | "&amp;B130&amp;" | "&amp;C130&amp;" | "&amp;P130&amp;" | "&amp;Q130</f>
        <v>[RatingPercent](xref:ExifLibrary.ExifTag.RatingPercent) | 18249 | 0x4749 | [ExifUShort](xref:ExifLibrary.ExifUShort) | ushort</v>
      </c>
    </row>
    <row r="131" spans="1:18" x14ac:dyDescent="0.25">
      <c r="A131" t="s">
        <v>25</v>
      </c>
      <c r="B131">
        <v>532</v>
      </c>
      <c r="C131" t="str">
        <f t="shared" ref="C131:C194" si="18">"0x"&amp;DEC2HEX(B131,4)</f>
        <v>0x0214</v>
      </c>
      <c r="D131" t="s">
        <v>13</v>
      </c>
      <c r="E131">
        <v>6</v>
      </c>
      <c r="H131" t="str">
        <f>IF($E131=1,"["&amp;VLOOKUP($D131,'Data Types'!$A$2:$G$14,2,FALSE)&amp;"]"&amp;VLOOKUP($D131,'Data Types'!$A$2:$G$14,5,FALSE),"["&amp;VLOOKUP($D131,'Data Types'!$A$2:$G$14,3,FALSE)&amp;"]"&amp;VLOOKUP($D131,'Data Types'!$A$2:$G$14,6,FALSE))</f>
        <v>[ExifURationalArray](xref:ExifLibrary.ExifURationalArray)</v>
      </c>
      <c r="I131" t="str">
        <f>IF(D131="ASCII","string",IF(VLOOKUP($D131,'Data Types'!$A$2:$G$14,7,FALSE)="",VLOOKUP($D131,'Data Types'!$A$2:$G$14,4,FALSE)&amp;IF($E131=1,"","["&amp;$E131&amp;"]"),"["&amp;VLOOKUP($D131,'Data Types'!$A$2:$G$14,4,FALSE)&amp;IF($E131=1,"","["&amp;$E131&amp;"]")&amp;"]"&amp;VLOOKUP($D131,'Data Types'!$A$2:$G$14,7,FALSE)))</f>
        <v>[MathEx.UFraction32[6]](xref:ExifLibrary.MathEx.UFraction32)</v>
      </c>
      <c r="J131" t="str">
        <f>IF($F131="","",IF($G131=1,"["&amp;VLOOKUP($F131,'Data Types'!$A$2:$G$14,2,FALSE)&amp;"]"&amp;VLOOKUP($F131,'Data Types'!$A$2:$G$14,5,FALSE),"["&amp;VLOOKUP($F131,'Data Types'!$A$2:$G$14,3,FALSE)&amp;"]"&amp;VLOOKUP($F131,'Data Types'!$A$2:$G$14,6,FALSE)))</f>
        <v/>
      </c>
      <c r="K131" t="str">
        <f>IF(F131="ASCII","string",IF($F131="","",IF(VLOOKUP($F131,'Data Types'!$A$2:$G$14,7,FALSE)="",VLOOKUP($F131,'Data Types'!$A$2:$G$14,4,FALSE)&amp;IF($G131=1,"","["&amp;$G131&amp;"]"),"["&amp;VLOOKUP($F131,'Data Types'!$A$2:$G$14,4,FALSE)&amp;IF($G131=1,"","["&amp;$G131&amp;"]")&amp;"]"&amp;VLOOKUP($F131,'Data Types'!$A$2:$G$14,7,FALSE))))</f>
        <v/>
      </c>
      <c r="L131" t="str">
        <f t="shared" si="14"/>
        <v>[ExifURationalArray](xref:ExifLibrary.ExifURationalArray)</v>
      </c>
      <c r="M131" t="str">
        <f t="shared" si="15"/>
        <v>[MathEx.UFraction32[6]](xref:ExifLibrary.MathEx.UFraction32)</v>
      </c>
      <c r="N131" t="b">
        <f>NOT( ISERROR(VLOOKUP($A131,'Custom Types'!$A$2:$A$997,1,FALSE)))</f>
        <v>0</v>
      </c>
      <c r="O131" t="str">
        <f t="shared" si="16"/>
        <v>[ReferenceBlackWhite](xref:ExifLibrary.ExifTag.ReferenceBlackWhite)</v>
      </c>
      <c r="P131" t="str">
        <f>IF($N131,VLOOKUP($A131,'Custom Types'!$A$2:$C$997,2,FALSE),L131)</f>
        <v>[ExifURationalArray](xref:ExifLibrary.ExifURationalArray)</v>
      </c>
      <c r="Q131" t="str">
        <f>IF($N131,VLOOKUP($A131,'Custom Types'!$A$2:$C$997,3,FALSE),M131)</f>
        <v>[MathEx.UFraction32[6]](xref:ExifLibrary.MathEx.UFraction32)</v>
      </c>
      <c r="R131" t="str">
        <f t="shared" si="17"/>
        <v>[ReferenceBlackWhite](xref:ExifLibrary.ExifTag.ReferenceBlackWhite) | 532 | 0x0214 | [ExifURationalArray](xref:ExifLibrary.ExifURationalArray) | [MathEx.UFraction32[6]](xref:ExifLibrary.MathEx.UFraction32)</v>
      </c>
    </row>
    <row r="132" spans="1:18" x14ac:dyDescent="0.25">
      <c r="A132" t="s">
        <v>363</v>
      </c>
      <c r="B132">
        <v>4098</v>
      </c>
      <c r="C132" t="str">
        <f t="shared" si="18"/>
        <v>0x1002</v>
      </c>
      <c r="D132" t="s">
        <v>1</v>
      </c>
      <c r="E132">
        <v>1</v>
      </c>
      <c r="H132" t="str">
        <f>IF($E132=1,"["&amp;VLOOKUP($D132,'Data Types'!$A$2:$G$14,2,FALSE)&amp;"]"&amp;VLOOKUP($D132,'Data Types'!$A$2:$G$14,5,FALSE),"["&amp;VLOOKUP($D132,'Data Types'!$A$2:$G$14,3,FALSE)&amp;"]"&amp;VLOOKUP($D132,'Data Types'!$A$2:$G$14,6,FALSE))</f>
        <v>[ExifUShort](xref:ExifLibrary.ExifUShort)</v>
      </c>
      <c r="I132" t="str">
        <f>IF(D132="ASCII","string",IF(VLOOKUP($D132,'Data Types'!$A$2:$G$14,7,FALSE)="",VLOOKUP($D132,'Data Types'!$A$2:$G$14,4,FALSE)&amp;IF($E132=1,"","["&amp;$E132&amp;"]"),"["&amp;VLOOKUP($D132,'Data Types'!$A$2:$G$14,4,FALSE)&amp;IF($E132=1,"","["&amp;$E132&amp;"]")&amp;"]"&amp;VLOOKUP($D132,'Data Types'!$A$2:$G$14,7,FALSE)))</f>
        <v>ushort</v>
      </c>
      <c r="J132" t="str">
        <f>IF($F132="","",IF($G132=1,"["&amp;VLOOKUP($F132,'Data Types'!$A$2:$G$14,2,FALSE)&amp;"]"&amp;VLOOKUP($F132,'Data Types'!$A$2:$G$14,5,FALSE),"["&amp;VLOOKUP($F132,'Data Types'!$A$2:$G$14,3,FALSE)&amp;"]"&amp;VLOOKUP($F132,'Data Types'!$A$2:$G$14,6,FALSE)))</f>
        <v/>
      </c>
      <c r="K132" t="str">
        <f>IF(F132="ASCII","string",IF($F132="","",IF(VLOOKUP($F132,'Data Types'!$A$2:$G$14,7,FALSE)="",VLOOKUP($F132,'Data Types'!$A$2:$G$14,4,FALSE)&amp;IF($G132=1,"","["&amp;$G132&amp;"]"),"["&amp;VLOOKUP($F132,'Data Types'!$A$2:$G$14,4,FALSE)&amp;IF($G132=1,"","["&amp;$G132&amp;"]")&amp;"]"&amp;VLOOKUP($F132,'Data Types'!$A$2:$G$14,7,FALSE))))</f>
        <v/>
      </c>
      <c r="L132" t="str">
        <f t="shared" si="14"/>
        <v>[ExifUShort](xref:ExifLibrary.ExifUShort)</v>
      </c>
      <c r="M132" t="str">
        <f t="shared" si="15"/>
        <v>ushort</v>
      </c>
      <c r="N132" t="b">
        <f>NOT( ISERROR(VLOOKUP($A132,'Custom Types'!$A$2:$A$997,1,FALSE)))</f>
        <v>0</v>
      </c>
      <c r="O132" t="str">
        <f t="shared" si="16"/>
        <v>[RelatedImageHeight](xref:ExifLibrary.ExifTag.RelatedImageHeight)</v>
      </c>
      <c r="P132" t="str">
        <f>IF($N132,VLOOKUP($A132,'Custom Types'!$A$2:$C$997,2,FALSE),L132)</f>
        <v>[ExifUShort](xref:ExifLibrary.ExifUShort)</v>
      </c>
      <c r="Q132" t="str">
        <f>IF($N132,VLOOKUP($A132,'Custom Types'!$A$2:$C$997,3,FALSE),M132)</f>
        <v>ushort</v>
      </c>
      <c r="R132" t="str">
        <f t="shared" si="17"/>
        <v>[RelatedImageHeight](xref:ExifLibrary.ExifTag.RelatedImageHeight) | 4098 | 0x1002 | [ExifUShort](xref:ExifLibrary.ExifUShort) | ushort</v>
      </c>
    </row>
    <row r="133" spans="1:18" x14ac:dyDescent="0.25">
      <c r="A133" t="s">
        <v>362</v>
      </c>
      <c r="B133">
        <v>4097</v>
      </c>
      <c r="C133" t="str">
        <f t="shared" si="18"/>
        <v>0x1001</v>
      </c>
      <c r="D133" t="s">
        <v>1</v>
      </c>
      <c r="E133">
        <v>1</v>
      </c>
      <c r="H133" t="str">
        <f>IF($E133=1,"["&amp;VLOOKUP($D133,'Data Types'!$A$2:$G$14,2,FALSE)&amp;"]"&amp;VLOOKUP($D133,'Data Types'!$A$2:$G$14,5,FALSE),"["&amp;VLOOKUP($D133,'Data Types'!$A$2:$G$14,3,FALSE)&amp;"]"&amp;VLOOKUP($D133,'Data Types'!$A$2:$G$14,6,FALSE))</f>
        <v>[ExifUShort](xref:ExifLibrary.ExifUShort)</v>
      </c>
      <c r="I133" t="str">
        <f>IF(D133="ASCII","string",IF(VLOOKUP($D133,'Data Types'!$A$2:$G$14,7,FALSE)="",VLOOKUP($D133,'Data Types'!$A$2:$G$14,4,FALSE)&amp;IF($E133=1,"","["&amp;$E133&amp;"]"),"["&amp;VLOOKUP($D133,'Data Types'!$A$2:$G$14,4,FALSE)&amp;IF($E133=1,"","["&amp;$E133&amp;"]")&amp;"]"&amp;VLOOKUP($D133,'Data Types'!$A$2:$G$14,7,FALSE)))</f>
        <v>ushort</v>
      </c>
      <c r="J133" t="str">
        <f>IF($F133="","",IF($G133=1,"["&amp;VLOOKUP($F133,'Data Types'!$A$2:$G$14,2,FALSE)&amp;"]"&amp;VLOOKUP($F133,'Data Types'!$A$2:$G$14,5,FALSE),"["&amp;VLOOKUP($F133,'Data Types'!$A$2:$G$14,3,FALSE)&amp;"]"&amp;VLOOKUP($F133,'Data Types'!$A$2:$G$14,6,FALSE)))</f>
        <v/>
      </c>
      <c r="K133" t="str">
        <f>IF(F133="ASCII","string",IF($F133="","",IF(VLOOKUP($F133,'Data Types'!$A$2:$G$14,7,FALSE)="",VLOOKUP($F133,'Data Types'!$A$2:$G$14,4,FALSE)&amp;IF($G133=1,"","["&amp;$G133&amp;"]"),"["&amp;VLOOKUP($F133,'Data Types'!$A$2:$G$14,4,FALSE)&amp;IF($G133=1,"","["&amp;$G133&amp;"]")&amp;"]"&amp;VLOOKUP($F133,'Data Types'!$A$2:$G$14,7,FALSE))))</f>
        <v/>
      </c>
      <c r="L133" t="str">
        <f t="shared" si="14"/>
        <v>[ExifUShort](xref:ExifLibrary.ExifUShort)</v>
      </c>
      <c r="M133" t="str">
        <f t="shared" si="15"/>
        <v>ushort</v>
      </c>
      <c r="N133" t="b">
        <f>NOT( ISERROR(VLOOKUP($A133,'Custom Types'!$A$2:$A$997,1,FALSE)))</f>
        <v>0</v>
      </c>
      <c r="O133" t="str">
        <f t="shared" si="16"/>
        <v>[RelatedImageWidth](xref:ExifLibrary.ExifTag.RelatedImageWidth)</v>
      </c>
      <c r="P133" t="str">
        <f>IF($N133,VLOOKUP($A133,'Custom Types'!$A$2:$C$997,2,FALSE),L133)</f>
        <v>[ExifUShort](xref:ExifLibrary.ExifUShort)</v>
      </c>
      <c r="Q133" t="str">
        <f>IF($N133,VLOOKUP($A133,'Custom Types'!$A$2:$C$997,3,FALSE),M133)</f>
        <v>ushort</v>
      </c>
      <c r="R133" t="str">
        <f t="shared" si="17"/>
        <v>[RelatedImageWidth](xref:ExifLibrary.ExifTag.RelatedImageWidth) | 4097 | 0x1001 | [ExifUShort](xref:ExifLibrary.ExifUShort) | ushort</v>
      </c>
    </row>
    <row r="134" spans="1:18" x14ac:dyDescent="0.25">
      <c r="A134" t="s">
        <v>45</v>
      </c>
      <c r="B134">
        <v>40964</v>
      </c>
      <c r="C134" t="str">
        <f t="shared" si="18"/>
        <v>0xA004</v>
      </c>
      <c r="D134" t="s">
        <v>27</v>
      </c>
      <c r="E134">
        <v>13</v>
      </c>
      <c r="H134" t="str">
        <f>IF($E134=1,"["&amp;VLOOKUP($D134,'Data Types'!$A$2:$G$14,2,FALSE)&amp;"]"&amp;VLOOKUP($D134,'Data Types'!$A$2:$G$14,5,FALSE),"["&amp;VLOOKUP($D134,'Data Types'!$A$2:$G$14,3,FALSE)&amp;"]"&amp;VLOOKUP($D134,'Data Types'!$A$2:$G$14,6,FALSE))</f>
        <v>[ExifAscii](xref:ExifLibrary.ExifAscii)</v>
      </c>
      <c r="I134" t="str">
        <f>IF(D134="ASCII","string",IF(VLOOKUP($D134,'Data Types'!$A$2:$G$14,7,FALSE)="",VLOOKUP($D134,'Data Types'!$A$2:$G$14,4,FALSE)&amp;IF($E134=1,"","["&amp;$E134&amp;"]"),"["&amp;VLOOKUP($D134,'Data Types'!$A$2:$G$14,4,FALSE)&amp;IF($E134=1,"","["&amp;$E134&amp;"]")&amp;"]"&amp;VLOOKUP($D134,'Data Types'!$A$2:$G$14,7,FALSE)))</f>
        <v>string</v>
      </c>
      <c r="J134" t="str">
        <f>IF($F134="","",IF($G134=1,"["&amp;VLOOKUP($F134,'Data Types'!$A$2:$G$14,2,FALSE)&amp;"]"&amp;VLOOKUP($F134,'Data Types'!$A$2:$G$14,5,FALSE),"["&amp;VLOOKUP($F134,'Data Types'!$A$2:$G$14,3,FALSE)&amp;"]"&amp;VLOOKUP($F134,'Data Types'!$A$2:$G$14,6,FALSE)))</f>
        <v/>
      </c>
      <c r="K134" t="str">
        <f>IF(F134="ASCII","string",IF($F134="","",IF(VLOOKUP($F134,'Data Types'!$A$2:$G$14,7,FALSE)="",VLOOKUP($F134,'Data Types'!$A$2:$G$14,4,FALSE)&amp;IF($G134=1,"","["&amp;$G134&amp;"]"),"["&amp;VLOOKUP($F134,'Data Types'!$A$2:$G$14,4,FALSE)&amp;IF($G134=1,"","["&amp;$G134&amp;"]")&amp;"]"&amp;VLOOKUP($F134,'Data Types'!$A$2:$G$14,7,FALSE))))</f>
        <v/>
      </c>
      <c r="L134" t="str">
        <f t="shared" si="14"/>
        <v>[ExifAscii](xref:ExifLibrary.ExifAscii)</v>
      </c>
      <c r="M134" t="str">
        <f t="shared" si="15"/>
        <v>string</v>
      </c>
      <c r="N134" t="b">
        <f>NOT( ISERROR(VLOOKUP($A134,'Custom Types'!$A$2:$A$997,1,FALSE)))</f>
        <v>0</v>
      </c>
      <c r="O134" t="str">
        <f t="shared" si="16"/>
        <v>[RelatedSoundFile](xref:ExifLibrary.ExifTag.RelatedSoundFile)</v>
      </c>
      <c r="P134" t="str">
        <f>IF($N134,VLOOKUP($A134,'Custom Types'!$A$2:$C$997,2,FALSE),L134)</f>
        <v>[ExifAscii](xref:ExifLibrary.ExifAscii)</v>
      </c>
      <c r="Q134" t="str">
        <f>IF($N134,VLOOKUP($A134,'Custom Types'!$A$2:$C$997,3,FALSE),M134)</f>
        <v>string</v>
      </c>
      <c r="R134" t="str">
        <f t="shared" si="17"/>
        <v>[RelatedSoundFile](xref:ExifLibrary.ExifTag.RelatedSoundFile) | 40964 | 0xA004 | [ExifAscii](xref:ExifLibrary.ExifAscii) | string</v>
      </c>
    </row>
    <row r="135" spans="1:18" x14ac:dyDescent="0.25">
      <c r="A135" t="s">
        <v>15</v>
      </c>
      <c r="B135">
        <v>296</v>
      </c>
      <c r="C135" t="str">
        <f t="shared" si="18"/>
        <v>0x0128</v>
      </c>
      <c r="D135" t="s">
        <v>1</v>
      </c>
      <c r="E135">
        <v>1</v>
      </c>
      <c r="H135" t="str">
        <f>IF($E135=1,"["&amp;VLOOKUP($D135,'Data Types'!$A$2:$G$14,2,FALSE)&amp;"]"&amp;VLOOKUP($D135,'Data Types'!$A$2:$G$14,5,FALSE),"["&amp;VLOOKUP($D135,'Data Types'!$A$2:$G$14,3,FALSE)&amp;"]"&amp;VLOOKUP($D135,'Data Types'!$A$2:$G$14,6,FALSE))</f>
        <v>[ExifUShort](xref:ExifLibrary.ExifUShort)</v>
      </c>
      <c r="I135" t="str">
        <f>IF(D135="ASCII","string",IF(VLOOKUP($D135,'Data Types'!$A$2:$G$14,7,FALSE)="",VLOOKUP($D135,'Data Types'!$A$2:$G$14,4,FALSE)&amp;IF($E135=1,"","["&amp;$E135&amp;"]"),"["&amp;VLOOKUP($D135,'Data Types'!$A$2:$G$14,4,FALSE)&amp;IF($E135=1,"","["&amp;$E135&amp;"]")&amp;"]"&amp;VLOOKUP($D135,'Data Types'!$A$2:$G$14,7,FALSE)))</f>
        <v>ushort</v>
      </c>
      <c r="J135" t="str">
        <f>IF($F135="","",IF($G135=1,"["&amp;VLOOKUP($F135,'Data Types'!$A$2:$G$14,2,FALSE)&amp;"]"&amp;VLOOKUP($F135,'Data Types'!$A$2:$G$14,5,FALSE),"["&amp;VLOOKUP($F135,'Data Types'!$A$2:$G$14,3,FALSE)&amp;"]"&amp;VLOOKUP($F135,'Data Types'!$A$2:$G$14,6,FALSE)))</f>
        <v/>
      </c>
      <c r="K135" t="str">
        <f>IF(F135="ASCII","string",IF($F135="","",IF(VLOOKUP($F135,'Data Types'!$A$2:$G$14,7,FALSE)="",VLOOKUP($F135,'Data Types'!$A$2:$G$14,4,FALSE)&amp;IF($G135=1,"","["&amp;$G135&amp;"]"),"["&amp;VLOOKUP($F135,'Data Types'!$A$2:$G$14,4,FALSE)&amp;IF($G135=1,"","["&amp;$G135&amp;"]")&amp;"]"&amp;VLOOKUP($F135,'Data Types'!$A$2:$G$14,7,FALSE))))</f>
        <v/>
      </c>
      <c r="L135" t="str">
        <f t="shared" si="14"/>
        <v>[ExifUShort](xref:ExifLibrary.ExifUShort)</v>
      </c>
      <c r="M135" t="str">
        <f t="shared" si="15"/>
        <v>ushort</v>
      </c>
      <c r="N135" t="b">
        <f>NOT( ISERROR(VLOOKUP($A135,'Custom Types'!$A$2:$A$997,1,FALSE)))</f>
        <v>1</v>
      </c>
      <c r="O135" t="str">
        <f t="shared" si="16"/>
        <v>[ResolutionUnit](xref:ExifLibrary.ExifTag.ResolutionUnit)</v>
      </c>
      <c r="P135" t="str">
        <f>IF($N135,VLOOKUP($A135,'Custom Types'!$A$2:$C$997,2,FALSE),L135)</f>
        <v>[ExifEnumProperty\&lt;ResolutionUnit&gt;](xref:ExifLibrary.ExifEnumProperty`1)</v>
      </c>
      <c r="Q135" t="str">
        <f>IF($N135,VLOOKUP($A135,'Custom Types'!$A$2:$C$997,3,FALSE),M135)</f>
        <v>enum [(ResolutionUnit)](xref:ExifLibrary.ResolutionUnit)</v>
      </c>
      <c r="R135" t="str">
        <f t="shared" si="17"/>
        <v>[ResolutionUnit](xref:ExifLibrary.ExifTag.ResolutionUnit) | 296 | 0x0128 | [ExifEnumProperty\&lt;ResolutionUnit&gt;](xref:ExifLibrary.ExifEnumProperty`1) | enum [(ResolutionUnit)](xref:ExifLibrary.ResolutionUnit)</v>
      </c>
    </row>
    <row r="136" spans="1:18" x14ac:dyDescent="0.25">
      <c r="A136" t="s">
        <v>17</v>
      </c>
      <c r="B136">
        <v>278</v>
      </c>
      <c r="C136" t="str">
        <f t="shared" si="18"/>
        <v>0x0116</v>
      </c>
      <c r="D136" t="s">
        <v>1</v>
      </c>
      <c r="E136">
        <v>1</v>
      </c>
      <c r="F136" t="s">
        <v>2</v>
      </c>
      <c r="G136">
        <v>1</v>
      </c>
      <c r="H136" t="str">
        <f>IF($E136=1,"["&amp;VLOOKUP($D136,'Data Types'!$A$2:$G$14,2,FALSE)&amp;"]"&amp;VLOOKUP($D136,'Data Types'!$A$2:$G$14,5,FALSE),"["&amp;VLOOKUP($D136,'Data Types'!$A$2:$G$14,3,FALSE)&amp;"]"&amp;VLOOKUP($D136,'Data Types'!$A$2:$G$14,6,FALSE))</f>
        <v>[ExifUShort](xref:ExifLibrary.ExifUShort)</v>
      </c>
      <c r="I136" t="str">
        <f>IF(D136="ASCII","string",IF(VLOOKUP($D136,'Data Types'!$A$2:$G$14,7,FALSE)="",VLOOKUP($D136,'Data Types'!$A$2:$G$14,4,FALSE)&amp;IF($E136=1,"","["&amp;$E136&amp;"]"),"["&amp;VLOOKUP($D136,'Data Types'!$A$2:$G$14,4,FALSE)&amp;IF($E136=1,"","["&amp;$E136&amp;"]")&amp;"]"&amp;VLOOKUP($D136,'Data Types'!$A$2:$G$14,7,FALSE)))</f>
        <v>ushort</v>
      </c>
      <c r="J136" t="str">
        <f>IF($F136="","",IF($G136=1,"["&amp;VLOOKUP($F136,'Data Types'!$A$2:$G$14,2,FALSE)&amp;"]"&amp;VLOOKUP($F136,'Data Types'!$A$2:$G$14,5,FALSE),"["&amp;VLOOKUP($F136,'Data Types'!$A$2:$G$14,3,FALSE)&amp;"]"&amp;VLOOKUP($F136,'Data Types'!$A$2:$G$14,6,FALSE)))</f>
        <v>[ExifUInt](xref:ExifLibrary.ExifUInt)</v>
      </c>
      <c r="K136" t="str">
        <f>IF(F136="ASCII","string",IF($F136="","",IF(VLOOKUP($F136,'Data Types'!$A$2:$G$14,7,FALSE)="",VLOOKUP($F136,'Data Types'!$A$2:$G$14,4,FALSE)&amp;IF($G136=1,"","["&amp;$G136&amp;"]"),"["&amp;VLOOKUP($F136,'Data Types'!$A$2:$G$14,4,FALSE)&amp;IF($G136=1,"","["&amp;$G136&amp;"]")&amp;"]"&amp;VLOOKUP($F136,'Data Types'!$A$2:$G$14,7,FALSE))))</f>
        <v>uint</v>
      </c>
      <c r="L136" t="str">
        <f t="shared" si="14"/>
        <v>[ExifUShort](xref:ExifLibrary.ExifUShort) or [ExifUInt](xref:ExifLibrary.ExifUInt)</v>
      </c>
      <c r="M136" t="str">
        <f t="shared" si="15"/>
        <v>ushort or uint</v>
      </c>
      <c r="N136" t="b">
        <f>NOT( ISERROR(VLOOKUP($A136,'Custom Types'!$A$2:$A$997,1,FALSE)))</f>
        <v>0</v>
      </c>
      <c r="O136" t="str">
        <f t="shared" si="16"/>
        <v>[RowsPerStrip](xref:ExifLibrary.ExifTag.RowsPerStrip)</v>
      </c>
      <c r="P136" t="str">
        <f>IF($N136,VLOOKUP($A136,'Custom Types'!$A$2:$C$997,2,FALSE),L136)</f>
        <v>[ExifUShort](xref:ExifLibrary.ExifUShort) or [ExifUInt](xref:ExifLibrary.ExifUInt)</v>
      </c>
      <c r="Q136" t="str">
        <f>IF($N136,VLOOKUP($A136,'Custom Types'!$A$2:$C$997,3,FALSE),M136)</f>
        <v>ushort or uint</v>
      </c>
      <c r="R136" t="str">
        <f t="shared" si="17"/>
        <v>[RowsPerStrip](xref:ExifLibrary.ExifTag.RowsPerStrip) | 278 | 0x0116 | [ExifUShort](xref:ExifLibrary.ExifUShort) or [ExifUInt](xref:ExifLibrary.ExifUInt) | ushort or uint</v>
      </c>
    </row>
    <row r="137" spans="1:18" x14ac:dyDescent="0.25">
      <c r="A137" t="s">
        <v>160</v>
      </c>
      <c r="B137">
        <v>339</v>
      </c>
      <c r="C137" t="str">
        <f t="shared" si="18"/>
        <v>0x0153</v>
      </c>
      <c r="D137" t="s">
        <v>1</v>
      </c>
      <c r="E137" t="s">
        <v>8</v>
      </c>
      <c r="H137" t="str">
        <f>IF($E137=1,"["&amp;VLOOKUP($D137,'Data Types'!$A$2:$G$14,2,FALSE)&amp;"]"&amp;VLOOKUP($D137,'Data Types'!$A$2:$G$14,5,FALSE),"["&amp;VLOOKUP($D137,'Data Types'!$A$2:$G$14,3,FALSE)&amp;"]"&amp;VLOOKUP($D137,'Data Types'!$A$2:$G$14,6,FALSE))</f>
        <v>[ExifUShortArray](xref:ExifLibrary.ExifUShortArray)</v>
      </c>
      <c r="I137" t="str">
        <f>IF(D137="ASCII","string",IF(VLOOKUP($D137,'Data Types'!$A$2:$G$14,7,FALSE)="",VLOOKUP($D137,'Data Types'!$A$2:$G$14,4,FALSE)&amp;IF($E137=1,"","["&amp;$E137&amp;"]"),"["&amp;VLOOKUP($D137,'Data Types'!$A$2:$G$14,4,FALSE)&amp;IF($E137=1,"","["&amp;$E137&amp;"]")&amp;"]"&amp;VLOOKUP($D137,'Data Types'!$A$2:$G$14,7,FALSE)))</f>
        <v>ushort[SamplesPerPixel]</v>
      </c>
      <c r="J137" t="str">
        <f>IF($F137="","",IF($G137=1,"["&amp;VLOOKUP($F137,'Data Types'!$A$2:$G$14,2,FALSE)&amp;"]"&amp;VLOOKUP($F137,'Data Types'!$A$2:$G$14,5,FALSE),"["&amp;VLOOKUP($F137,'Data Types'!$A$2:$G$14,3,FALSE)&amp;"]"&amp;VLOOKUP($F137,'Data Types'!$A$2:$G$14,6,FALSE)))</f>
        <v/>
      </c>
      <c r="K137" t="str">
        <f>IF(F137="ASCII","string",IF($F137="","",IF(VLOOKUP($F137,'Data Types'!$A$2:$G$14,7,FALSE)="",VLOOKUP($F137,'Data Types'!$A$2:$G$14,4,FALSE)&amp;IF($G137=1,"","["&amp;$G137&amp;"]"),"["&amp;VLOOKUP($F137,'Data Types'!$A$2:$G$14,4,FALSE)&amp;IF($G137=1,"","["&amp;$G137&amp;"]")&amp;"]"&amp;VLOOKUP($F137,'Data Types'!$A$2:$G$14,7,FALSE))))</f>
        <v/>
      </c>
      <c r="L137" t="str">
        <f t="shared" si="14"/>
        <v>[ExifUShortArray](xref:ExifLibrary.ExifUShortArray)</v>
      </c>
      <c r="M137" t="str">
        <f t="shared" si="15"/>
        <v>ushort[SamplesPerPixel]</v>
      </c>
      <c r="N137" t="b">
        <f>NOT( ISERROR(VLOOKUP($A137,'Custom Types'!$A$2:$A$997,1,FALSE)))</f>
        <v>0</v>
      </c>
      <c r="O137" t="str">
        <f t="shared" si="16"/>
        <v>[SampleFormat](xref:ExifLibrary.ExifTag.SampleFormat)</v>
      </c>
      <c r="P137" t="str">
        <f>IF($N137,VLOOKUP($A137,'Custom Types'!$A$2:$C$997,2,FALSE),L137)</f>
        <v>[ExifUShortArray](xref:ExifLibrary.ExifUShortArray)</v>
      </c>
      <c r="Q137" t="str">
        <f>IF($N137,VLOOKUP($A137,'Custom Types'!$A$2:$C$997,3,FALSE),M137)</f>
        <v>ushort[SamplesPerPixel]</v>
      </c>
      <c r="R137" t="str">
        <f t="shared" si="17"/>
        <v>[SampleFormat](xref:ExifLibrary.ExifTag.SampleFormat) | 339 | 0x0153 | [ExifUShortArray](xref:ExifLibrary.ExifUShortArray) | ushort[SamplesPerPixel]</v>
      </c>
    </row>
    <row r="138" spans="1:18" x14ac:dyDescent="0.25">
      <c r="A138" t="s">
        <v>8</v>
      </c>
      <c r="B138">
        <v>277</v>
      </c>
      <c r="C138" t="str">
        <f t="shared" si="18"/>
        <v>0x0115</v>
      </c>
      <c r="D138" t="s">
        <v>1</v>
      </c>
      <c r="E138">
        <v>1</v>
      </c>
      <c r="H138" t="str">
        <f>IF($E138=1,"["&amp;VLOOKUP($D138,'Data Types'!$A$2:$G$14,2,FALSE)&amp;"]"&amp;VLOOKUP($D138,'Data Types'!$A$2:$G$14,5,FALSE),"["&amp;VLOOKUP($D138,'Data Types'!$A$2:$G$14,3,FALSE)&amp;"]"&amp;VLOOKUP($D138,'Data Types'!$A$2:$G$14,6,FALSE))</f>
        <v>[ExifUShort](xref:ExifLibrary.ExifUShort)</v>
      </c>
      <c r="I138" t="str">
        <f>IF(D138="ASCII","string",IF(VLOOKUP($D138,'Data Types'!$A$2:$G$14,7,FALSE)="",VLOOKUP($D138,'Data Types'!$A$2:$G$14,4,FALSE)&amp;IF($E138=1,"","["&amp;$E138&amp;"]"),"["&amp;VLOOKUP($D138,'Data Types'!$A$2:$G$14,4,FALSE)&amp;IF($E138=1,"","["&amp;$E138&amp;"]")&amp;"]"&amp;VLOOKUP($D138,'Data Types'!$A$2:$G$14,7,FALSE)))</f>
        <v>ushort</v>
      </c>
      <c r="J138" t="str">
        <f>IF($F138="","",IF($G138=1,"["&amp;VLOOKUP($F138,'Data Types'!$A$2:$G$14,2,FALSE)&amp;"]"&amp;VLOOKUP($F138,'Data Types'!$A$2:$G$14,5,FALSE),"["&amp;VLOOKUP($F138,'Data Types'!$A$2:$G$14,3,FALSE)&amp;"]"&amp;VLOOKUP($F138,'Data Types'!$A$2:$G$14,6,FALSE)))</f>
        <v/>
      </c>
      <c r="K138" t="str">
        <f>IF(F138="ASCII","string",IF($F138="","",IF(VLOOKUP($F138,'Data Types'!$A$2:$G$14,7,FALSE)="",VLOOKUP($F138,'Data Types'!$A$2:$G$14,4,FALSE)&amp;IF($G138=1,"","["&amp;$G138&amp;"]"),"["&amp;VLOOKUP($F138,'Data Types'!$A$2:$G$14,4,FALSE)&amp;IF($G138=1,"","["&amp;$G138&amp;"]")&amp;"]"&amp;VLOOKUP($F138,'Data Types'!$A$2:$G$14,7,FALSE))))</f>
        <v/>
      </c>
      <c r="L138" t="str">
        <f t="shared" si="14"/>
        <v>[ExifUShort](xref:ExifLibrary.ExifUShort)</v>
      </c>
      <c r="M138" t="str">
        <f t="shared" si="15"/>
        <v>ushort</v>
      </c>
      <c r="N138" t="b">
        <f>NOT( ISERROR(VLOOKUP($A138,'Custom Types'!$A$2:$A$997,1,FALSE)))</f>
        <v>0</v>
      </c>
      <c r="O138" t="str">
        <f t="shared" si="16"/>
        <v>[SamplesPerPixel](xref:ExifLibrary.ExifTag.SamplesPerPixel)</v>
      </c>
      <c r="P138" t="str">
        <f>IF($N138,VLOOKUP($A138,'Custom Types'!$A$2:$C$997,2,FALSE),L138)</f>
        <v>[ExifUShort](xref:ExifLibrary.ExifUShort)</v>
      </c>
      <c r="Q138" t="str">
        <f>IF($N138,VLOOKUP($A138,'Custom Types'!$A$2:$C$997,3,FALSE),M138)</f>
        <v>ushort</v>
      </c>
      <c r="R138" t="str">
        <f t="shared" si="17"/>
        <v>[SamplesPerPixel](xref:ExifLibrary.ExifTag.SamplesPerPixel) | 277 | 0x0115 | [ExifUShort](xref:ExifLibrary.ExifUShort) | ushort</v>
      </c>
    </row>
    <row r="139" spans="1:18" x14ac:dyDescent="0.25">
      <c r="A139" t="s">
        <v>89</v>
      </c>
      <c r="B139">
        <v>41993</v>
      </c>
      <c r="C139" t="str">
        <f t="shared" si="18"/>
        <v>0xA409</v>
      </c>
      <c r="D139" t="s">
        <v>1</v>
      </c>
      <c r="E139">
        <v>1</v>
      </c>
      <c r="H139" t="str">
        <f>IF($E139=1,"["&amp;VLOOKUP($D139,'Data Types'!$A$2:$G$14,2,FALSE)&amp;"]"&amp;VLOOKUP($D139,'Data Types'!$A$2:$G$14,5,FALSE),"["&amp;VLOOKUP($D139,'Data Types'!$A$2:$G$14,3,FALSE)&amp;"]"&amp;VLOOKUP($D139,'Data Types'!$A$2:$G$14,6,FALSE))</f>
        <v>[ExifUShort](xref:ExifLibrary.ExifUShort)</v>
      </c>
      <c r="I139" t="str">
        <f>IF(D139="ASCII","string",IF(VLOOKUP($D139,'Data Types'!$A$2:$G$14,7,FALSE)="",VLOOKUP($D139,'Data Types'!$A$2:$G$14,4,FALSE)&amp;IF($E139=1,"","["&amp;$E139&amp;"]"),"["&amp;VLOOKUP($D139,'Data Types'!$A$2:$G$14,4,FALSE)&amp;IF($E139=1,"","["&amp;$E139&amp;"]")&amp;"]"&amp;VLOOKUP($D139,'Data Types'!$A$2:$G$14,7,FALSE)))</f>
        <v>ushort</v>
      </c>
      <c r="J139" t="str">
        <f>IF($F139="","",IF($G139=1,"["&amp;VLOOKUP($F139,'Data Types'!$A$2:$G$14,2,FALSE)&amp;"]"&amp;VLOOKUP($F139,'Data Types'!$A$2:$G$14,5,FALSE),"["&amp;VLOOKUP($F139,'Data Types'!$A$2:$G$14,3,FALSE)&amp;"]"&amp;VLOOKUP($F139,'Data Types'!$A$2:$G$14,6,FALSE)))</f>
        <v/>
      </c>
      <c r="K139" t="str">
        <f>IF(F139="ASCII","string",IF($F139="","",IF(VLOOKUP($F139,'Data Types'!$A$2:$G$14,7,FALSE)="",VLOOKUP($F139,'Data Types'!$A$2:$G$14,4,FALSE)&amp;IF($G139=1,"","["&amp;$G139&amp;"]"),"["&amp;VLOOKUP($F139,'Data Types'!$A$2:$G$14,4,FALSE)&amp;IF($G139=1,"","["&amp;$G139&amp;"]")&amp;"]"&amp;VLOOKUP($F139,'Data Types'!$A$2:$G$14,7,FALSE))))</f>
        <v/>
      </c>
      <c r="L139" t="str">
        <f t="shared" si="14"/>
        <v>[ExifUShort](xref:ExifLibrary.ExifUShort)</v>
      </c>
      <c r="M139" t="str">
        <f t="shared" si="15"/>
        <v>ushort</v>
      </c>
      <c r="N139" t="b">
        <f>NOT( ISERROR(VLOOKUP($A139,'Custom Types'!$A$2:$A$997,1,FALSE)))</f>
        <v>1</v>
      </c>
      <c r="O139" t="str">
        <f t="shared" si="16"/>
        <v>[Saturation](xref:ExifLibrary.ExifTag.Saturation)</v>
      </c>
      <c r="P139" t="str">
        <f>IF($N139,VLOOKUP($A139,'Custom Types'!$A$2:$C$997,2,FALSE),L139)</f>
        <v>[ExifEnumProperty\&lt;Saturation&gt;](xref:ExifLibrary.ExifEnumProperty`1)</v>
      </c>
      <c r="Q139" t="str">
        <f>IF($N139,VLOOKUP($A139,'Custom Types'!$A$2:$C$997,3,FALSE),M139)</f>
        <v>enum [(Saturation)](xref:ExifLibrary.Saturation)</v>
      </c>
      <c r="R139" t="str">
        <f t="shared" si="17"/>
        <v>[Saturation](xref:ExifLibrary.ExifTag.Saturation) | 41993 | 0xA409 | [ExifEnumProperty\&lt;Saturation&gt;](xref:ExifLibrary.ExifEnumProperty`1) | enum [(Saturation)](xref:ExifLibrary.Saturation)</v>
      </c>
    </row>
    <row r="140" spans="1:18" x14ac:dyDescent="0.25">
      <c r="A140" t="s">
        <v>86</v>
      </c>
      <c r="B140">
        <v>41990</v>
      </c>
      <c r="C140" t="str">
        <f t="shared" si="18"/>
        <v>0xA406</v>
      </c>
      <c r="D140" t="s">
        <v>1</v>
      </c>
      <c r="E140">
        <v>1</v>
      </c>
      <c r="H140" t="str">
        <f>IF($E140=1,"["&amp;VLOOKUP($D140,'Data Types'!$A$2:$G$14,2,FALSE)&amp;"]"&amp;VLOOKUP($D140,'Data Types'!$A$2:$G$14,5,FALSE),"["&amp;VLOOKUP($D140,'Data Types'!$A$2:$G$14,3,FALSE)&amp;"]"&amp;VLOOKUP($D140,'Data Types'!$A$2:$G$14,6,FALSE))</f>
        <v>[ExifUShort](xref:ExifLibrary.ExifUShort)</v>
      </c>
      <c r="I140" t="str">
        <f>IF(D140="ASCII","string",IF(VLOOKUP($D140,'Data Types'!$A$2:$G$14,7,FALSE)="",VLOOKUP($D140,'Data Types'!$A$2:$G$14,4,FALSE)&amp;IF($E140=1,"","["&amp;$E140&amp;"]"),"["&amp;VLOOKUP($D140,'Data Types'!$A$2:$G$14,4,FALSE)&amp;IF($E140=1,"","["&amp;$E140&amp;"]")&amp;"]"&amp;VLOOKUP($D140,'Data Types'!$A$2:$G$14,7,FALSE)))</f>
        <v>ushort</v>
      </c>
      <c r="J140" t="str">
        <f>IF($F140="","",IF($G140=1,"["&amp;VLOOKUP($F140,'Data Types'!$A$2:$G$14,2,FALSE)&amp;"]"&amp;VLOOKUP($F140,'Data Types'!$A$2:$G$14,5,FALSE),"["&amp;VLOOKUP($F140,'Data Types'!$A$2:$G$14,3,FALSE)&amp;"]"&amp;VLOOKUP($F140,'Data Types'!$A$2:$G$14,6,FALSE)))</f>
        <v/>
      </c>
      <c r="K140" t="str">
        <f>IF(F140="ASCII","string",IF($F140="","",IF(VLOOKUP($F140,'Data Types'!$A$2:$G$14,7,FALSE)="",VLOOKUP($F140,'Data Types'!$A$2:$G$14,4,FALSE)&amp;IF($G140=1,"","["&amp;$G140&amp;"]"),"["&amp;VLOOKUP($F140,'Data Types'!$A$2:$G$14,4,FALSE)&amp;IF($G140=1,"","["&amp;$G140&amp;"]")&amp;"]"&amp;VLOOKUP($F140,'Data Types'!$A$2:$G$14,7,FALSE))))</f>
        <v/>
      </c>
      <c r="L140" t="str">
        <f t="shared" si="14"/>
        <v>[ExifUShort](xref:ExifLibrary.ExifUShort)</v>
      </c>
      <c r="M140" t="str">
        <f t="shared" si="15"/>
        <v>ushort</v>
      </c>
      <c r="N140" t="b">
        <f>NOT( ISERROR(VLOOKUP($A140,'Custom Types'!$A$2:$A$997,1,FALSE)))</f>
        <v>1</v>
      </c>
      <c r="O140" t="str">
        <f t="shared" si="16"/>
        <v>[SceneCaptureType](xref:ExifLibrary.ExifTag.SceneCaptureType)</v>
      </c>
      <c r="P140" t="str">
        <f>IF($N140,VLOOKUP($A140,'Custom Types'!$A$2:$C$997,2,FALSE),L140)</f>
        <v>[ExifEnumProperty\&lt;SceneCaptureType&gt;](xref:ExifLibrary.ExifEnumProperty`1)</v>
      </c>
      <c r="Q140" t="str">
        <f>IF($N140,VLOOKUP($A140,'Custom Types'!$A$2:$C$997,3,FALSE),M140)</f>
        <v>enum [(SceneCaptureType)](xref:ExifLibrary.SceneCaptureType)</v>
      </c>
      <c r="R140" t="str">
        <f t="shared" si="17"/>
        <v>[SceneCaptureType](xref:ExifLibrary.ExifTag.SceneCaptureType) | 41990 | 0xA406 | [ExifEnumProperty\&lt;SceneCaptureType&gt;](xref:ExifLibrary.ExifEnumProperty`1) | enum [(SceneCaptureType)](xref:ExifLibrary.SceneCaptureType)</v>
      </c>
    </row>
    <row r="141" spans="1:18" x14ac:dyDescent="0.25">
      <c r="A141" t="s">
        <v>79</v>
      </c>
      <c r="B141">
        <v>41729</v>
      </c>
      <c r="C141" t="str">
        <f t="shared" si="18"/>
        <v>0xA301</v>
      </c>
      <c r="D141" t="s">
        <v>36</v>
      </c>
      <c r="E141">
        <v>1</v>
      </c>
      <c r="H141" t="str">
        <f>IF($E141=1,"["&amp;VLOOKUP($D141,'Data Types'!$A$2:$G$14,2,FALSE)&amp;"]"&amp;VLOOKUP($D141,'Data Types'!$A$2:$G$14,5,FALSE),"["&amp;VLOOKUP($D141,'Data Types'!$A$2:$G$14,3,FALSE)&amp;"]"&amp;VLOOKUP($D141,'Data Types'!$A$2:$G$14,6,FALSE))</f>
        <v>[ExifUndefined](xref:ExifLibrary.ExifUndefined)</v>
      </c>
      <c r="I141" t="str">
        <f>IF(D141="ASCII","string",IF(VLOOKUP($D141,'Data Types'!$A$2:$G$14,7,FALSE)="",VLOOKUP($D141,'Data Types'!$A$2:$G$14,4,FALSE)&amp;IF($E141=1,"","["&amp;$E141&amp;"]"),"["&amp;VLOOKUP($D141,'Data Types'!$A$2:$G$14,4,FALSE)&amp;IF($E141=1,"","["&amp;$E141&amp;"]")&amp;"]"&amp;VLOOKUP($D141,'Data Types'!$A$2:$G$14,7,FALSE)))</f>
        <v>byte</v>
      </c>
      <c r="J141" t="str">
        <f>IF($F141="","",IF($G141=1,"["&amp;VLOOKUP($F141,'Data Types'!$A$2:$G$14,2,FALSE)&amp;"]"&amp;VLOOKUP($F141,'Data Types'!$A$2:$G$14,5,FALSE),"["&amp;VLOOKUP($F141,'Data Types'!$A$2:$G$14,3,FALSE)&amp;"]"&amp;VLOOKUP($F141,'Data Types'!$A$2:$G$14,6,FALSE)))</f>
        <v/>
      </c>
      <c r="K141" t="str">
        <f>IF(F141="ASCII","string",IF($F141="","",IF(VLOOKUP($F141,'Data Types'!$A$2:$G$14,7,FALSE)="",VLOOKUP($F141,'Data Types'!$A$2:$G$14,4,FALSE)&amp;IF($G141=1,"","["&amp;$G141&amp;"]"),"["&amp;VLOOKUP($F141,'Data Types'!$A$2:$G$14,4,FALSE)&amp;IF($G141=1,"","["&amp;$G141&amp;"]")&amp;"]"&amp;VLOOKUP($F141,'Data Types'!$A$2:$G$14,7,FALSE))))</f>
        <v/>
      </c>
      <c r="L141" t="str">
        <f t="shared" si="14"/>
        <v>[ExifUndefined](xref:ExifLibrary.ExifUndefined)</v>
      </c>
      <c r="M141" t="str">
        <f t="shared" si="15"/>
        <v>byte</v>
      </c>
      <c r="N141" t="b">
        <f>NOT( ISERROR(VLOOKUP($A141,'Custom Types'!$A$2:$A$997,1,FALSE)))</f>
        <v>1</v>
      </c>
      <c r="O141" t="str">
        <f t="shared" si="16"/>
        <v>[SceneType](xref:ExifLibrary.ExifTag.SceneType)</v>
      </c>
      <c r="P141" t="str">
        <f>IF($N141,VLOOKUP($A141,'Custom Types'!$A$2:$C$997,2,FALSE),L141)</f>
        <v>[ExifEnumProperty\&lt;SceneType&gt;](xref:ExifLibrary.ExifEnumProperty`1)</v>
      </c>
      <c r="Q141" t="str">
        <f>IF($N141,VLOOKUP($A141,'Custom Types'!$A$2:$C$997,3,FALSE),M141)</f>
        <v>enum [(SceneType)](xref:ExifLibrary.SceneType)</v>
      </c>
      <c r="R141" t="str">
        <f t="shared" si="17"/>
        <v>[SceneType](xref:ExifLibrary.ExifTag.SceneType) | 41729 | 0xA301 | [ExifEnumProperty\&lt;SceneType&gt;](xref:ExifLibrary.ExifEnumProperty`1) | enum [(SceneType)](xref:ExifLibrary.SceneType)</v>
      </c>
    </row>
    <row r="142" spans="1:18" x14ac:dyDescent="0.25">
      <c r="A142" t="s">
        <v>77</v>
      </c>
      <c r="B142">
        <v>41495</v>
      </c>
      <c r="C142" t="str">
        <f t="shared" si="18"/>
        <v>0xA217</v>
      </c>
      <c r="D142" t="s">
        <v>1</v>
      </c>
      <c r="E142">
        <v>1</v>
      </c>
      <c r="H142" t="str">
        <f>IF($E142=1,"["&amp;VLOOKUP($D142,'Data Types'!$A$2:$G$14,2,FALSE)&amp;"]"&amp;VLOOKUP($D142,'Data Types'!$A$2:$G$14,5,FALSE),"["&amp;VLOOKUP($D142,'Data Types'!$A$2:$G$14,3,FALSE)&amp;"]"&amp;VLOOKUP($D142,'Data Types'!$A$2:$G$14,6,FALSE))</f>
        <v>[ExifUShort](xref:ExifLibrary.ExifUShort)</v>
      </c>
      <c r="I142" t="str">
        <f>IF(D142="ASCII","string",IF(VLOOKUP($D142,'Data Types'!$A$2:$G$14,7,FALSE)="",VLOOKUP($D142,'Data Types'!$A$2:$G$14,4,FALSE)&amp;IF($E142=1,"","["&amp;$E142&amp;"]"),"["&amp;VLOOKUP($D142,'Data Types'!$A$2:$G$14,4,FALSE)&amp;IF($E142=1,"","["&amp;$E142&amp;"]")&amp;"]"&amp;VLOOKUP($D142,'Data Types'!$A$2:$G$14,7,FALSE)))</f>
        <v>ushort</v>
      </c>
      <c r="J142" t="str">
        <f>IF($F142="","",IF($G142=1,"["&amp;VLOOKUP($F142,'Data Types'!$A$2:$G$14,2,FALSE)&amp;"]"&amp;VLOOKUP($F142,'Data Types'!$A$2:$G$14,5,FALSE),"["&amp;VLOOKUP($F142,'Data Types'!$A$2:$G$14,3,FALSE)&amp;"]"&amp;VLOOKUP($F142,'Data Types'!$A$2:$G$14,6,FALSE)))</f>
        <v/>
      </c>
      <c r="K142" t="str">
        <f>IF(F142="ASCII","string",IF($F142="","",IF(VLOOKUP($F142,'Data Types'!$A$2:$G$14,7,FALSE)="",VLOOKUP($F142,'Data Types'!$A$2:$G$14,4,FALSE)&amp;IF($G142=1,"","["&amp;$G142&amp;"]"),"["&amp;VLOOKUP($F142,'Data Types'!$A$2:$G$14,4,FALSE)&amp;IF($G142=1,"","["&amp;$G142&amp;"]")&amp;"]"&amp;VLOOKUP($F142,'Data Types'!$A$2:$G$14,7,FALSE))))</f>
        <v/>
      </c>
      <c r="L142" t="str">
        <f t="shared" si="14"/>
        <v>[ExifUShort](xref:ExifLibrary.ExifUShort)</v>
      </c>
      <c r="M142" t="str">
        <f t="shared" si="15"/>
        <v>ushort</v>
      </c>
      <c r="N142" t="b">
        <f>NOT( ISERROR(VLOOKUP($A142,'Custom Types'!$A$2:$A$997,1,FALSE)))</f>
        <v>1</v>
      </c>
      <c r="O142" t="str">
        <f t="shared" si="16"/>
        <v>[SensingMethod](xref:ExifLibrary.ExifTag.SensingMethod)</v>
      </c>
      <c r="P142" t="str">
        <f>IF($N142,VLOOKUP($A142,'Custom Types'!$A$2:$C$997,2,FALSE),L142)</f>
        <v>[ExifEnumProperty\&lt;SensingMethod&gt;](xref:ExifLibrary.ExifEnumProperty`1)</v>
      </c>
      <c r="Q142" t="str">
        <f>IF($N142,VLOOKUP($A142,'Custom Types'!$A$2:$C$997,3,FALSE),M142)</f>
        <v>enum [(SensingMethod)](xref:ExifLibrary.SensingMethod)</v>
      </c>
      <c r="R142" t="str">
        <f t="shared" si="17"/>
        <v>[SensingMethod](xref:ExifLibrary.ExifTag.SensingMethod) | 41495 | 0xA217 | [ExifEnumProperty\&lt;SensingMethod&gt;](xref:ExifLibrary.ExifEnumProperty`1) | enum [(SensingMethod)](xref:ExifLibrary.SensingMethod)</v>
      </c>
    </row>
    <row r="143" spans="1:18" x14ac:dyDescent="0.25">
      <c r="A143" t="s">
        <v>90</v>
      </c>
      <c r="B143">
        <v>41994</v>
      </c>
      <c r="C143" t="str">
        <f t="shared" si="18"/>
        <v>0xA40A</v>
      </c>
      <c r="D143" t="s">
        <v>1</v>
      </c>
      <c r="E143">
        <v>1</v>
      </c>
      <c r="H143" t="str">
        <f>IF($E143=1,"["&amp;VLOOKUP($D143,'Data Types'!$A$2:$G$14,2,FALSE)&amp;"]"&amp;VLOOKUP($D143,'Data Types'!$A$2:$G$14,5,FALSE),"["&amp;VLOOKUP($D143,'Data Types'!$A$2:$G$14,3,FALSE)&amp;"]"&amp;VLOOKUP($D143,'Data Types'!$A$2:$G$14,6,FALSE))</f>
        <v>[ExifUShort](xref:ExifLibrary.ExifUShort)</v>
      </c>
      <c r="I143" t="str">
        <f>IF(D143="ASCII","string",IF(VLOOKUP($D143,'Data Types'!$A$2:$G$14,7,FALSE)="",VLOOKUP($D143,'Data Types'!$A$2:$G$14,4,FALSE)&amp;IF($E143=1,"","["&amp;$E143&amp;"]"),"["&amp;VLOOKUP($D143,'Data Types'!$A$2:$G$14,4,FALSE)&amp;IF($E143=1,"","["&amp;$E143&amp;"]")&amp;"]"&amp;VLOOKUP($D143,'Data Types'!$A$2:$G$14,7,FALSE)))</f>
        <v>ushort</v>
      </c>
      <c r="J143" t="str">
        <f>IF($F143="","",IF($G143=1,"["&amp;VLOOKUP($F143,'Data Types'!$A$2:$G$14,2,FALSE)&amp;"]"&amp;VLOOKUP($F143,'Data Types'!$A$2:$G$14,5,FALSE),"["&amp;VLOOKUP($F143,'Data Types'!$A$2:$G$14,3,FALSE)&amp;"]"&amp;VLOOKUP($F143,'Data Types'!$A$2:$G$14,6,FALSE)))</f>
        <v/>
      </c>
      <c r="K143" t="str">
        <f>IF(F143="ASCII","string",IF($F143="","",IF(VLOOKUP($F143,'Data Types'!$A$2:$G$14,7,FALSE)="",VLOOKUP($F143,'Data Types'!$A$2:$G$14,4,FALSE)&amp;IF($G143=1,"","["&amp;$G143&amp;"]"),"["&amp;VLOOKUP($F143,'Data Types'!$A$2:$G$14,4,FALSE)&amp;IF($G143=1,"","["&amp;$G143&amp;"]")&amp;"]"&amp;VLOOKUP($F143,'Data Types'!$A$2:$G$14,7,FALSE))))</f>
        <v/>
      </c>
      <c r="L143" t="str">
        <f t="shared" si="14"/>
        <v>[ExifUShort](xref:ExifLibrary.ExifUShort)</v>
      </c>
      <c r="M143" t="str">
        <f t="shared" si="15"/>
        <v>ushort</v>
      </c>
      <c r="N143" t="b">
        <f>NOT( ISERROR(VLOOKUP($A143,'Custom Types'!$A$2:$A$997,1,FALSE)))</f>
        <v>1</v>
      </c>
      <c r="O143" t="str">
        <f t="shared" si="16"/>
        <v>[Sharpness](xref:ExifLibrary.ExifTag.Sharpness)</v>
      </c>
      <c r="P143" t="str">
        <f>IF($N143,VLOOKUP($A143,'Custom Types'!$A$2:$C$997,2,FALSE),L143)</f>
        <v>[ExifEnumProperty\&lt;Sharpness&gt;](xref:ExifLibrary.ExifEnumProperty`1)</v>
      </c>
      <c r="Q143" t="str">
        <f>IF($N143,VLOOKUP($A143,'Custom Types'!$A$2:$C$997,3,FALSE),M143)</f>
        <v>enum [(Sharpness)](xref:ExifLibrary.Sharpness)</v>
      </c>
      <c r="R143" t="str">
        <f t="shared" si="17"/>
        <v>[Sharpness](xref:ExifLibrary.ExifTag.Sharpness) | 41994 | 0xA40A | [ExifEnumProperty\&lt;Sharpness&gt;](xref:ExifLibrary.ExifEnumProperty`1) | enum [(Sharpness)](xref:ExifLibrary.Sharpness)</v>
      </c>
    </row>
    <row r="144" spans="1:18" x14ac:dyDescent="0.25">
      <c r="A144" t="s">
        <v>58</v>
      </c>
      <c r="B144">
        <v>37377</v>
      </c>
      <c r="C144" t="str">
        <f t="shared" si="18"/>
        <v>0x9201</v>
      </c>
      <c r="D144" t="s">
        <v>59</v>
      </c>
      <c r="E144">
        <v>1</v>
      </c>
      <c r="H144" t="str">
        <f>IF($E144=1,"["&amp;VLOOKUP($D144,'Data Types'!$A$2:$G$14,2,FALSE)&amp;"]"&amp;VLOOKUP($D144,'Data Types'!$A$2:$G$14,5,FALSE),"["&amp;VLOOKUP($D144,'Data Types'!$A$2:$G$14,3,FALSE)&amp;"]"&amp;VLOOKUP($D144,'Data Types'!$A$2:$G$14,6,FALSE))</f>
        <v>[ExifSRational](xref:ExifLibrary.ExifSRational)</v>
      </c>
      <c r="I144" t="str">
        <f>IF(D144="ASCII","string",IF(VLOOKUP($D144,'Data Types'!$A$2:$G$14,7,FALSE)="",VLOOKUP($D144,'Data Types'!$A$2:$G$14,4,FALSE)&amp;IF($E144=1,"","["&amp;$E144&amp;"]"),"["&amp;VLOOKUP($D144,'Data Types'!$A$2:$G$14,4,FALSE)&amp;IF($E144=1,"","["&amp;$E144&amp;"]")&amp;"]"&amp;VLOOKUP($D144,'Data Types'!$A$2:$G$14,7,FALSE)))</f>
        <v>[MathEx.Fraction32](xref:ExifLibrary.MathEx.Fraction32)</v>
      </c>
      <c r="J144" t="str">
        <f>IF($F144="","",IF($G144=1,"["&amp;VLOOKUP($F144,'Data Types'!$A$2:$G$14,2,FALSE)&amp;"]"&amp;VLOOKUP($F144,'Data Types'!$A$2:$G$14,5,FALSE),"["&amp;VLOOKUP($F144,'Data Types'!$A$2:$G$14,3,FALSE)&amp;"]"&amp;VLOOKUP($F144,'Data Types'!$A$2:$G$14,6,FALSE)))</f>
        <v/>
      </c>
      <c r="K144" t="str">
        <f>IF(F144="ASCII","string",IF($F144="","",IF(VLOOKUP($F144,'Data Types'!$A$2:$G$14,7,FALSE)="",VLOOKUP($F144,'Data Types'!$A$2:$G$14,4,FALSE)&amp;IF($G144=1,"","["&amp;$G144&amp;"]"),"["&amp;VLOOKUP($F144,'Data Types'!$A$2:$G$14,4,FALSE)&amp;IF($G144=1,"","["&amp;$G144&amp;"]")&amp;"]"&amp;VLOOKUP($F144,'Data Types'!$A$2:$G$14,7,FALSE))))</f>
        <v/>
      </c>
      <c r="L144" t="str">
        <f t="shared" si="14"/>
        <v>[ExifSRational](xref:ExifLibrary.ExifSRational)</v>
      </c>
      <c r="M144" t="str">
        <f t="shared" si="15"/>
        <v>[MathEx.Fraction32](xref:ExifLibrary.MathEx.Fraction32)</v>
      </c>
      <c r="N144" t="b">
        <f>NOT( ISERROR(VLOOKUP($A144,'Custom Types'!$A$2:$A$997,1,FALSE)))</f>
        <v>0</v>
      </c>
      <c r="O144" t="str">
        <f t="shared" si="16"/>
        <v>[ShutterSpeedValue](xref:ExifLibrary.ExifTag.ShutterSpeedValue)</v>
      </c>
      <c r="P144" t="str">
        <f>IF($N144,VLOOKUP($A144,'Custom Types'!$A$2:$C$997,2,FALSE),L144)</f>
        <v>[ExifSRational](xref:ExifLibrary.ExifSRational)</v>
      </c>
      <c r="Q144" t="str">
        <f>IF($N144,VLOOKUP($A144,'Custom Types'!$A$2:$C$997,3,FALSE),M144)</f>
        <v>[MathEx.Fraction32](xref:ExifLibrary.MathEx.Fraction32)</v>
      </c>
      <c r="R144" t="str">
        <f t="shared" si="17"/>
        <v>[ShutterSpeedValue](xref:ExifLibrary.ExifTag.ShutterSpeedValue) | 37377 | 0x9201 | [ExifSRational](xref:ExifLibrary.ExifSRational) | [MathEx.Fraction32](xref:ExifLibrary.MathEx.Fraction32)</v>
      </c>
    </row>
    <row r="145" spans="1:18" x14ac:dyDescent="0.25">
      <c r="A145" t="s">
        <v>162</v>
      </c>
      <c r="B145">
        <v>341</v>
      </c>
      <c r="C145" t="str">
        <f t="shared" si="18"/>
        <v>0x0155</v>
      </c>
      <c r="D145" t="s">
        <v>29</v>
      </c>
      <c r="E145" t="s">
        <v>8</v>
      </c>
      <c r="H145" t="str">
        <f>IF($E145=1,"["&amp;VLOOKUP($D145,'Data Types'!$A$2:$G$14,2,FALSE)&amp;"]"&amp;VLOOKUP($D145,'Data Types'!$A$2:$G$14,5,FALSE),"["&amp;VLOOKUP($D145,'Data Types'!$A$2:$G$14,3,FALSE)&amp;"]"&amp;VLOOKUP($D145,'Data Types'!$A$2:$G$14,6,FALSE))</f>
        <v>[Any]</v>
      </c>
      <c r="I145" t="str">
        <f>IF(D145="ASCII","string",IF(VLOOKUP($D145,'Data Types'!$A$2:$G$14,7,FALSE)="",VLOOKUP($D145,'Data Types'!$A$2:$G$14,4,FALSE)&amp;IF($E145=1,"","["&amp;$E145&amp;"]"),"["&amp;VLOOKUP($D145,'Data Types'!$A$2:$G$14,4,FALSE)&amp;IF($E145=1,"","["&amp;$E145&amp;"]")&amp;"]"&amp;VLOOKUP($D145,'Data Types'!$A$2:$G$14,7,FALSE)))</f>
        <v>Any[SamplesPerPixel]</v>
      </c>
      <c r="J145" t="str">
        <f>IF($F145="","",IF($G145=1,"["&amp;VLOOKUP($F145,'Data Types'!$A$2:$G$14,2,FALSE)&amp;"]"&amp;VLOOKUP($F145,'Data Types'!$A$2:$G$14,5,FALSE),"["&amp;VLOOKUP($F145,'Data Types'!$A$2:$G$14,3,FALSE)&amp;"]"&amp;VLOOKUP($F145,'Data Types'!$A$2:$G$14,6,FALSE)))</f>
        <v/>
      </c>
      <c r="K145" t="str">
        <f>IF(F145="ASCII","string",IF($F145="","",IF(VLOOKUP($F145,'Data Types'!$A$2:$G$14,7,FALSE)="",VLOOKUP($F145,'Data Types'!$A$2:$G$14,4,FALSE)&amp;IF($G145=1,"","["&amp;$G145&amp;"]"),"["&amp;VLOOKUP($F145,'Data Types'!$A$2:$G$14,4,FALSE)&amp;IF($G145=1,"","["&amp;$G145&amp;"]")&amp;"]"&amp;VLOOKUP($F145,'Data Types'!$A$2:$G$14,7,FALSE))))</f>
        <v/>
      </c>
      <c r="L145" t="str">
        <f t="shared" si="14"/>
        <v>[Any]</v>
      </c>
      <c r="M145" t="str">
        <f t="shared" si="15"/>
        <v>Any[SamplesPerPixel]</v>
      </c>
      <c r="N145" t="b">
        <f>NOT( ISERROR(VLOOKUP($A145,'Custom Types'!$A$2:$A$997,1,FALSE)))</f>
        <v>0</v>
      </c>
      <c r="O145" t="str">
        <f t="shared" si="16"/>
        <v>[SMaxSampleValue](xref:ExifLibrary.ExifTag.SMaxSampleValue)</v>
      </c>
      <c r="P145" t="str">
        <f>IF($N145,VLOOKUP($A145,'Custom Types'!$A$2:$C$997,2,FALSE),L145)</f>
        <v>[Any]</v>
      </c>
      <c r="Q145" t="str">
        <f>IF($N145,VLOOKUP($A145,'Custom Types'!$A$2:$C$997,3,FALSE),M145)</f>
        <v>Any[SamplesPerPixel]</v>
      </c>
      <c r="R145" t="str">
        <f t="shared" si="17"/>
        <v>[SMaxSampleValue](xref:ExifLibrary.ExifTag.SMaxSampleValue) | 341 | 0x0155 | [Any] | Any[SamplesPerPixel]</v>
      </c>
    </row>
    <row r="146" spans="1:18" x14ac:dyDescent="0.25">
      <c r="A146" t="s">
        <v>161</v>
      </c>
      <c r="B146">
        <v>340</v>
      </c>
      <c r="C146" t="str">
        <f t="shared" si="18"/>
        <v>0x0154</v>
      </c>
      <c r="D146" t="s">
        <v>29</v>
      </c>
      <c r="E146" t="s">
        <v>8</v>
      </c>
      <c r="H146" t="str">
        <f>IF($E146=1,"["&amp;VLOOKUP($D146,'Data Types'!$A$2:$G$14,2,FALSE)&amp;"]"&amp;VLOOKUP($D146,'Data Types'!$A$2:$G$14,5,FALSE),"["&amp;VLOOKUP($D146,'Data Types'!$A$2:$G$14,3,FALSE)&amp;"]"&amp;VLOOKUP($D146,'Data Types'!$A$2:$G$14,6,FALSE))</f>
        <v>[Any]</v>
      </c>
      <c r="I146" t="str">
        <f>IF(D146="ASCII","string",IF(VLOOKUP($D146,'Data Types'!$A$2:$G$14,7,FALSE)="",VLOOKUP($D146,'Data Types'!$A$2:$G$14,4,FALSE)&amp;IF($E146=1,"","["&amp;$E146&amp;"]"),"["&amp;VLOOKUP($D146,'Data Types'!$A$2:$G$14,4,FALSE)&amp;IF($E146=1,"","["&amp;$E146&amp;"]")&amp;"]"&amp;VLOOKUP($D146,'Data Types'!$A$2:$G$14,7,FALSE)))</f>
        <v>Any[SamplesPerPixel]</v>
      </c>
      <c r="J146" t="str">
        <f>IF($F146="","",IF($G146=1,"["&amp;VLOOKUP($F146,'Data Types'!$A$2:$G$14,2,FALSE)&amp;"]"&amp;VLOOKUP($F146,'Data Types'!$A$2:$G$14,5,FALSE),"["&amp;VLOOKUP($F146,'Data Types'!$A$2:$G$14,3,FALSE)&amp;"]"&amp;VLOOKUP($F146,'Data Types'!$A$2:$G$14,6,FALSE)))</f>
        <v/>
      </c>
      <c r="K146" t="str">
        <f>IF(F146="ASCII","string",IF($F146="","",IF(VLOOKUP($F146,'Data Types'!$A$2:$G$14,7,FALSE)="",VLOOKUP($F146,'Data Types'!$A$2:$G$14,4,FALSE)&amp;IF($G146=1,"","["&amp;$G146&amp;"]"),"["&amp;VLOOKUP($F146,'Data Types'!$A$2:$G$14,4,FALSE)&amp;IF($G146=1,"","["&amp;$G146&amp;"]")&amp;"]"&amp;VLOOKUP($F146,'Data Types'!$A$2:$G$14,7,FALSE))))</f>
        <v/>
      </c>
      <c r="L146" t="str">
        <f t="shared" si="14"/>
        <v>[Any]</v>
      </c>
      <c r="M146" t="str">
        <f t="shared" si="15"/>
        <v>Any[SamplesPerPixel]</v>
      </c>
      <c r="N146" t="b">
        <f>NOT( ISERROR(VLOOKUP($A146,'Custom Types'!$A$2:$A$997,1,FALSE)))</f>
        <v>0</v>
      </c>
      <c r="O146" t="str">
        <f t="shared" si="16"/>
        <v>[SMinSampleValue](xref:ExifLibrary.ExifTag.SMinSampleValue)</v>
      </c>
      <c r="P146" t="str">
        <f>IF($N146,VLOOKUP($A146,'Custom Types'!$A$2:$C$997,2,FALSE),L146)</f>
        <v>[Any]</v>
      </c>
      <c r="Q146" t="str">
        <f>IF($N146,VLOOKUP($A146,'Custom Types'!$A$2:$C$997,3,FALSE),M146)</f>
        <v>Any[SamplesPerPixel]</v>
      </c>
      <c r="R146" t="str">
        <f t="shared" si="17"/>
        <v>[SMinSampleValue](xref:ExifLibrary.ExifTag.SMinSampleValue) | 340 | 0x0154 | [Any] | Any[SamplesPerPixel]</v>
      </c>
    </row>
    <row r="147" spans="1:18" x14ac:dyDescent="0.25">
      <c r="A147" t="s">
        <v>32</v>
      </c>
      <c r="B147">
        <v>305</v>
      </c>
      <c r="C147" t="str">
        <f t="shared" si="18"/>
        <v>0x0131</v>
      </c>
      <c r="D147" t="s">
        <v>27</v>
      </c>
      <c r="H147" t="str">
        <f>IF($E147=1,"["&amp;VLOOKUP($D147,'Data Types'!$A$2:$G$14,2,FALSE)&amp;"]"&amp;VLOOKUP($D147,'Data Types'!$A$2:$G$14,5,FALSE),"["&amp;VLOOKUP($D147,'Data Types'!$A$2:$G$14,3,FALSE)&amp;"]"&amp;VLOOKUP($D147,'Data Types'!$A$2:$G$14,6,FALSE))</f>
        <v>[ExifAscii](xref:ExifLibrary.ExifAscii)</v>
      </c>
      <c r="I147" t="str">
        <f>IF(D147="ASCII","string",IF(VLOOKUP($D147,'Data Types'!$A$2:$G$14,7,FALSE)="",VLOOKUP($D147,'Data Types'!$A$2:$G$14,4,FALSE)&amp;IF($E147=1,"","["&amp;$E147&amp;"]"),"["&amp;VLOOKUP($D147,'Data Types'!$A$2:$G$14,4,FALSE)&amp;IF($E147=1,"","["&amp;$E147&amp;"]")&amp;"]"&amp;VLOOKUP($D147,'Data Types'!$A$2:$G$14,7,FALSE)))</f>
        <v>string</v>
      </c>
      <c r="J147" t="str">
        <f>IF($F147="","",IF($G147=1,"["&amp;VLOOKUP($F147,'Data Types'!$A$2:$G$14,2,FALSE)&amp;"]"&amp;VLOOKUP($F147,'Data Types'!$A$2:$G$14,5,FALSE),"["&amp;VLOOKUP($F147,'Data Types'!$A$2:$G$14,3,FALSE)&amp;"]"&amp;VLOOKUP($F147,'Data Types'!$A$2:$G$14,6,FALSE)))</f>
        <v/>
      </c>
      <c r="K147" t="str">
        <f>IF(F147="ASCII","string",IF($F147="","",IF(VLOOKUP($F147,'Data Types'!$A$2:$G$14,7,FALSE)="",VLOOKUP($F147,'Data Types'!$A$2:$G$14,4,FALSE)&amp;IF($G147=1,"","["&amp;$G147&amp;"]"),"["&amp;VLOOKUP($F147,'Data Types'!$A$2:$G$14,4,FALSE)&amp;IF($G147=1,"","["&amp;$G147&amp;"]")&amp;"]"&amp;VLOOKUP($F147,'Data Types'!$A$2:$G$14,7,FALSE))))</f>
        <v/>
      </c>
      <c r="L147" t="str">
        <f t="shared" si="14"/>
        <v>[ExifAscii](xref:ExifLibrary.ExifAscii)</v>
      </c>
      <c r="M147" t="str">
        <f t="shared" si="15"/>
        <v>string</v>
      </c>
      <c r="N147" t="b">
        <f>NOT( ISERROR(VLOOKUP($A147,'Custom Types'!$A$2:$A$997,1,FALSE)))</f>
        <v>0</v>
      </c>
      <c r="O147" t="str">
        <f t="shared" si="16"/>
        <v>[Software](xref:ExifLibrary.ExifTag.Software)</v>
      </c>
      <c r="P147" t="str">
        <f>IF($N147,VLOOKUP($A147,'Custom Types'!$A$2:$C$997,2,FALSE),L147)</f>
        <v>[ExifAscii](xref:ExifLibrary.ExifAscii)</v>
      </c>
      <c r="Q147" t="str">
        <f>IF($N147,VLOOKUP($A147,'Custom Types'!$A$2:$C$997,3,FALSE),M147)</f>
        <v>string</v>
      </c>
      <c r="R147" t="str">
        <f t="shared" si="17"/>
        <v>[Software](xref:ExifLibrary.ExifTag.Software) | 305 | 0x0131 | [ExifAscii](xref:ExifLibrary.ExifAscii) | string</v>
      </c>
    </row>
    <row r="148" spans="1:18" x14ac:dyDescent="0.25">
      <c r="A148" t="s">
        <v>71</v>
      </c>
      <c r="B148">
        <v>41484</v>
      </c>
      <c r="C148" t="str">
        <f t="shared" si="18"/>
        <v>0xA20C</v>
      </c>
      <c r="D148" t="s">
        <v>36</v>
      </c>
      <c r="H148" t="str">
        <f>IF($E148=1,"["&amp;VLOOKUP($D148,'Data Types'!$A$2:$G$14,2,FALSE)&amp;"]"&amp;VLOOKUP($D148,'Data Types'!$A$2:$G$14,5,FALSE),"["&amp;VLOOKUP($D148,'Data Types'!$A$2:$G$14,3,FALSE)&amp;"]"&amp;VLOOKUP($D148,'Data Types'!$A$2:$G$14,6,FALSE))</f>
        <v>[ExifUndefined](xref:ExifLibrary.ExifUndefined)</v>
      </c>
      <c r="I148" t="str">
        <f>IF(D148="ASCII","string",IF(VLOOKUP($D148,'Data Types'!$A$2:$G$14,7,FALSE)="",VLOOKUP($D148,'Data Types'!$A$2:$G$14,4,FALSE)&amp;IF($E148=1,"","["&amp;$E148&amp;"]"),"["&amp;VLOOKUP($D148,'Data Types'!$A$2:$G$14,4,FALSE)&amp;IF($E148=1,"","["&amp;$E148&amp;"]")&amp;"]"&amp;VLOOKUP($D148,'Data Types'!$A$2:$G$14,7,FALSE)))</f>
        <v>byte[]</v>
      </c>
      <c r="J148" t="str">
        <f>IF($F148="","",IF($G148=1,"["&amp;VLOOKUP($F148,'Data Types'!$A$2:$G$14,2,FALSE)&amp;"]"&amp;VLOOKUP($F148,'Data Types'!$A$2:$G$14,5,FALSE),"["&amp;VLOOKUP($F148,'Data Types'!$A$2:$G$14,3,FALSE)&amp;"]"&amp;VLOOKUP($F148,'Data Types'!$A$2:$G$14,6,FALSE)))</f>
        <v/>
      </c>
      <c r="K148" t="str">
        <f>IF(F148="ASCII","string",IF($F148="","",IF(VLOOKUP($F148,'Data Types'!$A$2:$G$14,7,FALSE)="",VLOOKUP($F148,'Data Types'!$A$2:$G$14,4,FALSE)&amp;IF($G148=1,"","["&amp;$G148&amp;"]"),"["&amp;VLOOKUP($F148,'Data Types'!$A$2:$G$14,4,FALSE)&amp;IF($G148=1,"","["&amp;$G148&amp;"]")&amp;"]"&amp;VLOOKUP($F148,'Data Types'!$A$2:$G$14,7,FALSE))))</f>
        <v/>
      </c>
      <c r="L148" t="str">
        <f t="shared" si="14"/>
        <v>[ExifUndefined](xref:ExifLibrary.ExifUndefined)</v>
      </c>
      <c r="M148" t="str">
        <f t="shared" si="15"/>
        <v>byte[]</v>
      </c>
      <c r="N148" t="b">
        <f>NOT( ISERROR(VLOOKUP($A148,'Custom Types'!$A$2:$A$997,1,FALSE)))</f>
        <v>0</v>
      </c>
      <c r="O148" t="str">
        <f t="shared" si="16"/>
        <v>[SpatialFrequencyResponse](xref:ExifLibrary.ExifTag.SpatialFrequencyResponse)</v>
      </c>
      <c r="P148" t="str">
        <f>IF($N148,VLOOKUP($A148,'Custom Types'!$A$2:$C$997,2,FALSE),L148)</f>
        <v>[ExifUndefined](xref:ExifLibrary.ExifUndefined)</v>
      </c>
      <c r="Q148" t="str">
        <f>IF($N148,VLOOKUP($A148,'Custom Types'!$A$2:$C$997,3,FALSE),M148)</f>
        <v>byte[]</v>
      </c>
      <c r="R148" t="str">
        <f t="shared" si="17"/>
        <v>[SpatialFrequencyResponse](xref:ExifLibrary.ExifTag.SpatialFrequencyResponse) | 41484 | 0xA20C | [ExifUndefined](xref:ExifLibrary.ExifUndefined) | byte[]</v>
      </c>
    </row>
    <row r="149" spans="1:18" x14ac:dyDescent="0.25">
      <c r="A149" t="s">
        <v>55</v>
      </c>
      <c r="B149">
        <v>34852</v>
      </c>
      <c r="C149" t="str">
        <f t="shared" si="18"/>
        <v>0x8824</v>
      </c>
      <c r="D149" t="s">
        <v>27</v>
      </c>
      <c r="H149" t="str">
        <f>IF($E149=1,"["&amp;VLOOKUP($D149,'Data Types'!$A$2:$G$14,2,FALSE)&amp;"]"&amp;VLOOKUP($D149,'Data Types'!$A$2:$G$14,5,FALSE),"["&amp;VLOOKUP($D149,'Data Types'!$A$2:$G$14,3,FALSE)&amp;"]"&amp;VLOOKUP($D149,'Data Types'!$A$2:$G$14,6,FALSE))</f>
        <v>[ExifAscii](xref:ExifLibrary.ExifAscii)</v>
      </c>
      <c r="I149" t="str">
        <f>IF(D149="ASCII","string",IF(VLOOKUP($D149,'Data Types'!$A$2:$G$14,7,FALSE)="",VLOOKUP($D149,'Data Types'!$A$2:$G$14,4,FALSE)&amp;IF($E149=1,"","["&amp;$E149&amp;"]"),"["&amp;VLOOKUP($D149,'Data Types'!$A$2:$G$14,4,FALSE)&amp;IF($E149=1,"","["&amp;$E149&amp;"]")&amp;"]"&amp;VLOOKUP($D149,'Data Types'!$A$2:$G$14,7,FALSE)))</f>
        <v>string</v>
      </c>
      <c r="J149" t="str">
        <f>IF($F149="","",IF($G149=1,"["&amp;VLOOKUP($F149,'Data Types'!$A$2:$G$14,2,FALSE)&amp;"]"&amp;VLOOKUP($F149,'Data Types'!$A$2:$G$14,5,FALSE),"["&amp;VLOOKUP($F149,'Data Types'!$A$2:$G$14,3,FALSE)&amp;"]"&amp;VLOOKUP($F149,'Data Types'!$A$2:$G$14,6,FALSE)))</f>
        <v/>
      </c>
      <c r="K149" t="str">
        <f>IF(F149="ASCII","string",IF($F149="","",IF(VLOOKUP($F149,'Data Types'!$A$2:$G$14,7,FALSE)="",VLOOKUP($F149,'Data Types'!$A$2:$G$14,4,FALSE)&amp;IF($G149=1,"","["&amp;$G149&amp;"]"),"["&amp;VLOOKUP($F149,'Data Types'!$A$2:$G$14,4,FALSE)&amp;IF($G149=1,"","["&amp;$G149&amp;"]")&amp;"]"&amp;VLOOKUP($F149,'Data Types'!$A$2:$G$14,7,FALSE))))</f>
        <v/>
      </c>
      <c r="L149" t="str">
        <f t="shared" si="14"/>
        <v>[ExifAscii](xref:ExifLibrary.ExifAscii)</v>
      </c>
      <c r="M149" t="str">
        <f t="shared" si="15"/>
        <v>string</v>
      </c>
      <c r="N149" t="b">
        <f>NOT( ISERROR(VLOOKUP($A149,'Custom Types'!$A$2:$A$997,1,FALSE)))</f>
        <v>0</v>
      </c>
      <c r="O149" t="str">
        <f t="shared" si="16"/>
        <v>[SpectralSensitivity](xref:ExifLibrary.ExifTag.SpectralSensitivity)</v>
      </c>
      <c r="P149" t="str">
        <f>IF($N149,VLOOKUP($A149,'Custom Types'!$A$2:$C$997,2,FALSE),L149)</f>
        <v>[ExifAscii](xref:ExifLibrary.ExifAscii)</v>
      </c>
      <c r="Q149" t="str">
        <f>IF($N149,VLOOKUP($A149,'Custom Types'!$A$2:$C$997,3,FALSE),M149)</f>
        <v>string</v>
      </c>
      <c r="R149" t="str">
        <f t="shared" si="17"/>
        <v>[SpectralSensitivity](xref:ExifLibrary.ExifTag.SpectralSensitivity) | 34852 | 0x8824 | [ExifAscii](xref:ExifLibrary.ExifAscii) | string</v>
      </c>
    </row>
    <row r="150" spans="1:18" x14ac:dyDescent="0.25">
      <c r="A150" t="s">
        <v>18</v>
      </c>
      <c r="B150">
        <v>279</v>
      </c>
      <c r="C150" t="str">
        <f t="shared" si="18"/>
        <v>0x0117</v>
      </c>
      <c r="D150" t="s">
        <v>1</v>
      </c>
      <c r="F150" t="s">
        <v>2</v>
      </c>
      <c r="H150" t="str">
        <f>IF($E150=1,"["&amp;VLOOKUP($D150,'Data Types'!$A$2:$G$14,2,FALSE)&amp;"]"&amp;VLOOKUP($D150,'Data Types'!$A$2:$G$14,5,FALSE),"["&amp;VLOOKUP($D150,'Data Types'!$A$2:$G$14,3,FALSE)&amp;"]"&amp;VLOOKUP($D150,'Data Types'!$A$2:$G$14,6,FALSE))</f>
        <v>[ExifUShortArray](xref:ExifLibrary.ExifUShortArray)</v>
      </c>
      <c r="I150" t="str">
        <f>IF(D150="ASCII","string",IF(VLOOKUP($D150,'Data Types'!$A$2:$G$14,7,FALSE)="",VLOOKUP($D150,'Data Types'!$A$2:$G$14,4,FALSE)&amp;IF($E150=1,"","["&amp;$E150&amp;"]"),"["&amp;VLOOKUP($D150,'Data Types'!$A$2:$G$14,4,FALSE)&amp;IF($E150=1,"","["&amp;$E150&amp;"]")&amp;"]"&amp;VLOOKUP($D150,'Data Types'!$A$2:$G$14,7,FALSE)))</f>
        <v>ushort[]</v>
      </c>
      <c r="J150" t="str">
        <f>IF($F150="","",IF($G150=1,"["&amp;VLOOKUP($F150,'Data Types'!$A$2:$G$14,2,FALSE)&amp;"]"&amp;VLOOKUP($F150,'Data Types'!$A$2:$G$14,5,FALSE),"["&amp;VLOOKUP($F150,'Data Types'!$A$2:$G$14,3,FALSE)&amp;"]"&amp;VLOOKUP($F150,'Data Types'!$A$2:$G$14,6,FALSE)))</f>
        <v>[ExifUIntArray](xref:ExifLibrary.ExifUIntArray)</v>
      </c>
      <c r="K150" t="str">
        <f>IF(F150="ASCII","string",IF($F150="","",IF(VLOOKUP($F150,'Data Types'!$A$2:$G$14,7,FALSE)="",VLOOKUP($F150,'Data Types'!$A$2:$G$14,4,FALSE)&amp;IF($G150=1,"","["&amp;$G150&amp;"]"),"["&amp;VLOOKUP($F150,'Data Types'!$A$2:$G$14,4,FALSE)&amp;IF($G150=1,"","["&amp;$G150&amp;"]")&amp;"]"&amp;VLOOKUP($F150,'Data Types'!$A$2:$G$14,7,FALSE))))</f>
        <v>uint[]</v>
      </c>
      <c r="L150" t="str">
        <f t="shared" si="14"/>
        <v>[ExifUShortArray](xref:ExifLibrary.ExifUShortArray) or [ExifUIntArray](xref:ExifLibrary.ExifUIntArray)</v>
      </c>
      <c r="M150" t="str">
        <f t="shared" si="15"/>
        <v>ushort[] or uint[]</v>
      </c>
      <c r="N150" t="b">
        <f>NOT( ISERROR(VLOOKUP($A150,'Custom Types'!$A$2:$A$997,1,FALSE)))</f>
        <v>0</v>
      </c>
      <c r="O150" t="str">
        <f t="shared" si="16"/>
        <v>[StripByteCounts](xref:ExifLibrary.ExifTag.StripByteCounts)</v>
      </c>
      <c r="P150" t="str">
        <f>IF($N150,VLOOKUP($A150,'Custom Types'!$A$2:$C$997,2,FALSE),L150)</f>
        <v>[ExifUShortArray](xref:ExifLibrary.ExifUShortArray) or [ExifUIntArray](xref:ExifLibrary.ExifUIntArray)</v>
      </c>
      <c r="Q150" t="str">
        <f>IF($N150,VLOOKUP($A150,'Custom Types'!$A$2:$C$997,3,FALSE),M150)</f>
        <v>ushort[] or uint[]</v>
      </c>
      <c r="R150" t="str">
        <f t="shared" si="17"/>
        <v>[StripByteCounts](xref:ExifLibrary.ExifTag.StripByteCounts) | 279 | 0x0117 | [ExifUShortArray](xref:ExifLibrary.ExifUShortArray) or [ExifUIntArray](xref:ExifLibrary.ExifUIntArray) | ushort[] or uint[]</v>
      </c>
    </row>
    <row r="151" spans="1:18" x14ac:dyDescent="0.25">
      <c r="A151" t="s">
        <v>16</v>
      </c>
      <c r="B151">
        <v>273</v>
      </c>
      <c r="C151" t="str">
        <f t="shared" si="18"/>
        <v>0x0111</v>
      </c>
      <c r="D151" t="s">
        <v>1</v>
      </c>
      <c r="F151" t="s">
        <v>2</v>
      </c>
      <c r="H151" t="str">
        <f>IF($E151=1,"["&amp;VLOOKUP($D151,'Data Types'!$A$2:$G$14,2,FALSE)&amp;"]"&amp;VLOOKUP($D151,'Data Types'!$A$2:$G$14,5,FALSE),"["&amp;VLOOKUP($D151,'Data Types'!$A$2:$G$14,3,FALSE)&amp;"]"&amp;VLOOKUP($D151,'Data Types'!$A$2:$G$14,6,FALSE))</f>
        <v>[ExifUShortArray](xref:ExifLibrary.ExifUShortArray)</v>
      </c>
      <c r="I151" t="str">
        <f>IF(D151="ASCII","string",IF(VLOOKUP($D151,'Data Types'!$A$2:$G$14,7,FALSE)="",VLOOKUP($D151,'Data Types'!$A$2:$G$14,4,FALSE)&amp;IF($E151=1,"","["&amp;$E151&amp;"]"),"["&amp;VLOOKUP($D151,'Data Types'!$A$2:$G$14,4,FALSE)&amp;IF($E151=1,"","["&amp;$E151&amp;"]")&amp;"]"&amp;VLOOKUP($D151,'Data Types'!$A$2:$G$14,7,FALSE)))</f>
        <v>ushort[]</v>
      </c>
      <c r="J151" t="str">
        <f>IF($F151="","",IF($G151=1,"["&amp;VLOOKUP($F151,'Data Types'!$A$2:$G$14,2,FALSE)&amp;"]"&amp;VLOOKUP($F151,'Data Types'!$A$2:$G$14,5,FALSE),"["&amp;VLOOKUP($F151,'Data Types'!$A$2:$G$14,3,FALSE)&amp;"]"&amp;VLOOKUP($F151,'Data Types'!$A$2:$G$14,6,FALSE)))</f>
        <v>[ExifUIntArray](xref:ExifLibrary.ExifUIntArray)</v>
      </c>
      <c r="K151" t="str">
        <f>IF(F151="ASCII","string",IF($F151="","",IF(VLOOKUP($F151,'Data Types'!$A$2:$G$14,7,FALSE)="",VLOOKUP($F151,'Data Types'!$A$2:$G$14,4,FALSE)&amp;IF($G151=1,"","["&amp;$G151&amp;"]"),"["&amp;VLOOKUP($F151,'Data Types'!$A$2:$G$14,4,FALSE)&amp;IF($G151=1,"","["&amp;$G151&amp;"]")&amp;"]"&amp;VLOOKUP($F151,'Data Types'!$A$2:$G$14,7,FALSE))))</f>
        <v>uint[]</v>
      </c>
      <c r="L151" t="str">
        <f t="shared" si="14"/>
        <v>[ExifUShortArray](xref:ExifLibrary.ExifUShortArray) or [ExifUIntArray](xref:ExifLibrary.ExifUIntArray)</v>
      </c>
      <c r="M151" t="str">
        <f t="shared" si="15"/>
        <v>ushort[] or uint[]</v>
      </c>
      <c r="N151" t="b">
        <f>NOT( ISERROR(VLOOKUP($A151,'Custom Types'!$A$2:$A$997,1,FALSE)))</f>
        <v>0</v>
      </c>
      <c r="O151" t="str">
        <f t="shared" si="16"/>
        <v>[StripOffsets](xref:ExifLibrary.ExifTag.StripOffsets)</v>
      </c>
      <c r="P151" t="str">
        <f>IF($N151,VLOOKUP($A151,'Custom Types'!$A$2:$C$997,2,FALSE),L151)</f>
        <v>[ExifUShortArray](xref:ExifLibrary.ExifUShortArray) or [ExifUIntArray](xref:ExifLibrary.ExifUIntArray)</v>
      </c>
      <c r="Q151" t="str">
        <f>IF($N151,VLOOKUP($A151,'Custom Types'!$A$2:$C$997,3,FALSE),M151)</f>
        <v>ushort[] or uint[]</v>
      </c>
      <c r="R151" t="str">
        <f t="shared" si="17"/>
        <v>[StripOffsets](xref:ExifLibrary.ExifTag.StripOffsets) | 273 | 0x0111 | [ExifUShortArray](xref:ExifLibrary.ExifUShortArray) or [ExifUIntArray](xref:ExifLibrary.ExifUIntArray) | ushort[] or uint[]</v>
      </c>
    </row>
    <row r="152" spans="1:18" x14ac:dyDescent="0.25">
      <c r="A152" t="s">
        <v>126</v>
      </c>
      <c r="B152">
        <v>255</v>
      </c>
      <c r="C152" t="str">
        <f t="shared" si="18"/>
        <v>0x00FF</v>
      </c>
      <c r="D152" t="s">
        <v>1</v>
      </c>
      <c r="E152">
        <v>1</v>
      </c>
      <c r="H152" t="str">
        <f>IF($E152=1,"["&amp;VLOOKUP($D152,'Data Types'!$A$2:$G$14,2,FALSE)&amp;"]"&amp;VLOOKUP($D152,'Data Types'!$A$2:$G$14,5,FALSE),"["&amp;VLOOKUP($D152,'Data Types'!$A$2:$G$14,3,FALSE)&amp;"]"&amp;VLOOKUP($D152,'Data Types'!$A$2:$G$14,6,FALSE))</f>
        <v>[ExifUShort](xref:ExifLibrary.ExifUShort)</v>
      </c>
      <c r="I152" t="str">
        <f>IF(D152="ASCII","string",IF(VLOOKUP($D152,'Data Types'!$A$2:$G$14,7,FALSE)="",VLOOKUP($D152,'Data Types'!$A$2:$G$14,4,FALSE)&amp;IF($E152=1,"","["&amp;$E152&amp;"]"),"["&amp;VLOOKUP($D152,'Data Types'!$A$2:$G$14,4,FALSE)&amp;IF($E152=1,"","["&amp;$E152&amp;"]")&amp;"]"&amp;VLOOKUP($D152,'Data Types'!$A$2:$G$14,7,FALSE)))</f>
        <v>ushort</v>
      </c>
      <c r="J152" t="str">
        <f>IF($F152="","",IF($G152=1,"["&amp;VLOOKUP($F152,'Data Types'!$A$2:$G$14,2,FALSE)&amp;"]"&amp;VLOOKUP($F152,'Data Types'!$A$2:$G$14,5,FALSE),"["&amp;VLOOKUP($F152,'Data Types'!$A$2:$G$14,3,FALSE)&amp;"]"&amp;VLOOKUP($F152,'Data Types'!$A$2:$G$14,6,FALSE)))</f>
        <v/>
      </c>
      <c r="K152" t="str">
        <f>IF(F152="ASCII","string",IF($F152="","",IF(VLOOKUP($F152,'Data Types'!$A$2:$G$14,7,FALSE)="",VLOOKUP($F152,'Data Types'!$A$2:$G$14,4,FALSE)&amp;IF($G152=1,"","["&amp;$G152&amp;"]"),"["&amp;VLOOKUP($F152,'Data Types'!$A$2:$G$14,4,FALSE)&amp;IF($G152=1,"","["&amp;$G152&amp;"]")&amp;"]"&amp;VLOOKUP($F152,'Data Types'!$A$2:$G$14,7,FALSE))))</f>
        <v/>
      </c>
      <c r="L152" t="str">
        <f t="shared" si="14"/>
        <v>[ExifUShort](xref:ExifLibrary.ExifUShort)</v>
      </c>
      <c r="M152" t="str">
        <f t="shared" si="15"/>
        <v>ushort</v>
      </c>
      <c r="N152" t="b">
        <f>NOT( ISERROR(VLOOKUP($A152,'Custom Types'!$A$2:$A$997,1,FALSE)))</f>
        <v>0</v>
      </c>
      <c r="O152" t="str">
        <f t="shared" si="16"/>
        <v>[SubfileType](xref:ExifLibrary.ExifTag.SubfileType)</v>
      </c>
      <c r="P152" t="str">
        <f>IF($N152,VLOOKUP($A152,'Custom Types'!$A$2:$C$997,2,FALSE),L152)</f>
        <v>[ExifUShort](xref:ExifLibrary.ExifUShort)</v>
      </c>
      <c r="Q152" t="str">
        <f>IF($N152,VLOOKUP($A152,'Custom Types'!$A$2:$C$997,3,FALSE),M152)</f>
        <v>ushort</v>
      </c>
      <c r="R152" t="str">
        <f t="shared" si="17"/>
        <v>[SubfileType](xref:ExifLibrary.ExifTag.SubfileType) | 255 | 0x00FF | [ExifUShort](xref:ExifLibrary.ExifUShort) | ushort</v>
      </c>
    </row>
    <row r="153" spans="1:18" x14ac:dyDescent="0.25">
      <c r="A153" t="s">
        <v>69</v>
      </c>
      <c r="B153">
        <v>37396</v>
      </c>
      <c r="C153" t="str">
        <f t="shared" si="18"/>
        <v>0x9214</v>
      </c>
      <c r="D153" t="s">
        <v>1</v>
      </c>
      <c r="E153" t="s">
        <v>172</v>
      </c>
      <c r="H153" t="str">
        <f>IF($E153=1,"["&amp;VLOOKUP($D153,'Data Types'!$A$2:$G$14,2,FALSE)&amp;"]"&amp;VLOOKUP($D153,'Data Types'!$A$2:$G$14,5,FALSE),"["&amp;VLOOKUP($D153,'Data Types'!$A$2:$G$14,3,FALSE)&amp;"]"&amp;VLOOKUP($D153,'Data Types'!$A$2:$G$14,6,FALSE))</f>
        <v>[ExifUShortArray](xref:ExifLibrary.ExifUShortArray)</v>
      </c>
      <c r="I153" t="str">
        <f>IF(D153="ASCII","string",IF(VLOOKUP($D153,'Data Types'!$A$2:$G$14,7,FALSE)="",VLOOKUP($D153,'Data Types'!$A$2:$G$14,4,FALSE)&amp;IF($E153=1,"","["&amp;$E153&amp;"]"),"["&amp;VLOOKUP($D153,'Data Types'!$A$2:$G$14,4,FALSE)&amp;IF($E153=1,"","["&amp;$E153&amp;"]")&amp;"]"&amp;VLOOKUP($D153,'Data Types'!$A$2:$G$14,7,FALSE)))</f>
        <v>ushort[2 or 3 or 4]</v>
      </c>
      <c r="J153" t="str">
        <f>IF($F153="","",IF($G153=1,"["&amp;VLOOKUP($F153,'Data Types'!$A$2:$G$14,2,FALSE)&amp;"]"&amp;VLOOKUP($F153,'Data Types'!$A$2:$G$14,5,FALSE),"["&amp;VLOOKUP($F153,'Data Types'!$A$2:$G$14,3,FALSE)&amp;"]"&amp;VLOOKUP($F153,'Data Types'!$A$2:$G$14,6,FALSE)))</f>
        <v/>
      </c>
      <c r="K153" t="str">
        <f>IF(F153="ASCII","string",IF($F153="","",IF(VLOOKUP($F153,'Data Types'!$A$2:$G$14,7,FALSE)="",VLOOKUP($F153,'Data Types'!$A$2:$G$14,4,FALSE)&amp;IF($G153=1,"","["&amp;$G153&amp;"]"),"["&amp;VLOOKUP($F153,'Data Types'!$A$2:$G$14,4,FALSE)&amp;IF($G153=1,"","["&amp;$G153&amp;"]")&amp;"]"&amp;VLOOKUP($F153,'Data Types'!$A$2:$G$14,7,FALSE))))</f>
        <v/>
      </c>
      <c r="L153" t="str">
        <f t="shared" si="14"/>
        <v>[ExifUShortArray](xref:ExifLibrary.ExifUShortArray)</v>
      </c>
      <c r="M153" t="str">
        <f t="shared" si="15"/>
        <v>ushort[2 or 3 or 4]</v>
      </c>
      <c r="N153" t="b">
        <f>NOT( ISERROR(VLOOKUP($A153,'Custom Types'!$A$2:$A$997,1,FALSE)))</f>
        <v>1</v>
      </c>
      <c r="O153" t="str">
        <f t="shared" si="16"/>
        <v>[SubjectArea](xref:ExifLibrary.ExifTag.SubjectArea)</v>
      </c>
      <c r="P153" t="str">
        <f>IF($N153,VLOOKUP($A153,'Custom Types'!$A$2:$C$997,2,FALSE),L153)</f>
        <v>[ExifPointSubjectArea](xref:ExifLibrary.ExifPointSubjectArea) or [ExifCircularSubjectArea](xref:ExifLibrary.ExifCircularSubjectArea) or [ExifRectangularSubjectArea](xref:ExifLibrary.ExifRectangularSubjectArea)</v>
      </c>
      <c r="Q153" t="str">
        <f>IF($N153,VLOOKUP($A153,'Custom Types'!$A$2:$C$997,3,FALSE),M153)</f>
        <v>ushort[2] \(X, Y), ushort[3] \(X, Y, Diameter), ushort[4] \(X, Y, Width, Height)</v>
      </c>
      <c r="R153" t="str">
        <f t="shared" si="17"/>
        <v>[SubjectArea](xref:ExifLibrary.ExifTag.SubjectArea) | 37396 | 0x9214 | [ExifPointSubjectArea](xref:ExifLibrary.ExifPointSubjectArea) or [ExifCircularSubjectArea](xref:ExifLibrary.ExifCircularSubjectArea) or [ExifRectangularSubjectArea](xref:ExifLibrary.ExifRectangularSubjectArea) | ushort[2] \(X, Y), ushort[3] \(X, Y, Diameter), ushort[4] \(X, Y, Width, Height)</v>
      </c>
    </row>
    <row r="154" spans="1:18" x14ac:dyDescent="0.25">
      <c r="A154" t="s">
        <v>64</v>
      </c>
      <c r="B154">
        <v>37382</v>
      </c>
      <c r="C154" t="str">
        <f t="shared" si="18"/>
        <v>0x9206</v>
      </c>
      <c r="D154" t="s">
        <v>13</v>
      </c>
      <c r="E154">
        <v>1</v>
      </c>
      <c r="H154" t="str">
        <f>IF($E154=1,"["&amp;VLOOKUP($D154,'Data Types'!$A$2:$G$14,2,FALSE)&amp;"]"&amp;VLOOKUP($D154,'Data Types'!$A$2:$G$14,5,FALSE),"["&amp;VLOOKUP($D154,'Data Types'!$A$2:$G$14,3,FALSE)&amp;"]"&amp;VLOOKUP($D154,'Data Types'!$A$2:$G$14,6,FALSE))</f>
        <v>[ExifURational](xref:ExifLibrary.ExifURational)</v>
      </c>
      <c r="I154" t="str">
        <f>IF(D154="ASCII","string",IF(VLOOKUP($D154,'Data Types'!$A$2:$G$14,7,FALSE)="",VLOOKUP($D154,'Data Types'!$A$2:$G$14,4,FALSE)&amp;IF($E154=1,"","["&amp;$E154&amp;"]"),"["&amp;VLOOKUP($D154,'Data Types'!$A$2:$G$14,4,FALSE)&amp;IF($E154=1,"","["&amp;$E154&amp;"]")&amp;"]"&amp;VLOOKUP($D154,'Data Types'!$A$2:$G$14,7,FALSE)))</f>
        <v>[MathEx.UFraction32](xref:ExifLibrary.MathEx.UFraction32)</v>
      </c>
      <c r="J154" t="str">
        <f>IF($F154="","",IF($G154=1,"["&amp;VLOOKUP($F154,'Data Types'!$A$2:$G$14,2,FALSE)&amp;"]"&amp;VLOOKUP($F154,'Data Types'!$A$2:$G$14,5,FALSE),"["&amp;VLOOKUP($F154,'Data Types'!$A$2:$G$14,3,FALSE)&amp;"]"&amp;VLOOKUP($F154,'Data Types'!$A$2:$G$14,6,FALSE)))</f>
        <v/>
      </c>
      <c r="K154" t="str">
        <f>IF(F154="ASCII","string",IF($F154="","",IF(VLOOKUP($F154,'Data Types'!$A$2:$G$14,7,FALSE)="",VLOOKUP($F154,'Data Types'!$A$2:$G$14,4,FALSE)&amp;IF($G154=1,"","["&amp;$G154&amp;"]"),"["&amp;VLOOKUP($F154,'Data Types'!$A$2:$G$14,4,FALSE)&amp;IF($G154=1,"","["&amp;$G154&amp;"]")&amp;"]"&amp;VLOOKUP($F154,'Data Types'!$A$2:$G$14,7,FALSE))))</f>
        <v/>
      </c>
      <c r="L154" t="str">
        <f t="shared" si="14"/>
        <v>[ExifURational](xref:ExifLibrary.ExifURational)</v>
      </c>
      <c r="M154" t="str">
        <f t="shared" si="15"/>
        <v>[MathEx.UFraction32](xref:ExifLibrary.MathEx.UFraction32)</v>
      </c>
      <c r="N154" t="b">
        <f>NOT( ISERROR(VLOOKUP($A154,'Custom Types'!$A$2:$A$997,1,FALSE)))</f>
        <v>0</v>
      </c>
      <c r="O154" t="str">
        <f t="shared" si="16"/>
        <v>[SubjectDistance](xref:ExifLibrary.ExifTag.SubjectDistance)</v>
      </c>
      <c r="P154" t="str">
        <f>IF($N154,VLOOKUP($A154,'Custom Types'!$A$2:$C$997,2,FALSE),L154)</f>
        <v>[ExifURational](xref:ExifLibrary.ExifURational)</v>
      </c>
      <c r="Q154" t="str">
        <f>IF($N154,VLOOKUP($A154,'Custom Types'!$A$2:$C$997,3,FALSE),M154)</f>
        <v>[MathEx.UFraction32](xref:ExifLibrary.MathEx.UFraction32)</v>
      </c>
      <c r="R154" t="str">
        <f t="shared" si="17"/>
        <v>[SubjectDistance](xref:ExifLibrary.ExifTag.SubjectDistance) | 37382 | 0x9206 | [ExifURational](xref:ExifLibrary.ExifURational) | [MathEx.UFraction32](xref:ExifLibrary.MathEx.UFraction32)</v>
      </c>
    </row>
    <row r="155" spans="1:18" x14ac:dyDescent="0.25">
      <c r="A155" t="s">
        <v>92</v>
      </c>
      <c r="B155">
        <v>41996</v>
      </c>
      <c r="C155" t="str">
        <f t="shared" si="18"/>
        <v>0xA40C</v>
      </c>
      <c r="D155" t="s">
        <v>1</v>
      </c>
      <c r="E155">
        <v>1</v>
      </c>
      <c r="H155" t="str">
        <f>IF($E155=1,"["&amp;VLOOKUP($D155,'Data Types'!$A$2:$G$14,2,FALSE)&amp;"]"&amp;VLOOKUP($D155,'Data Types'!$A$2:$G$14,5,FALSE),"["&amp;VLOOKUP($D155,'Data Types'!$A$2:$G$14,3,FALSE)&amp;"]"&amp;VLOOKUP($D155,'Data Types'!$A$2:$G$14,6,FALSE))</f>
        <v>[ExifUShort](xref:ExifLibrary.ExifUShort)</v>
      </c>
      <c r="I155" t="str">
        <f>IF(D155="ASCII","string",IF(VLOOKUP($D155,'Data Types'!$A$2:$G$14,7,FALSE)="",VLOOKUP($D155,'Data Types'!$A$2:$G$14,4,FALSE)&amp;IF($E155=1,"","["&amp;$E155&amp;"]"),"["&amp;VLOOKUP($D155,'Data Types'!$A$2:$G$14,4,FALSE)&amp;IF($E155=1,"","["&amp;$E155&amp;"]")&amp;"]"&amp;VLOOKUP($D155,'Data Types'!$A$2:$G$14,7,FALSE)))</f>
        <v>ushort</v>
      </c>
      <c r="J155" t="str">
        <f>IF($F155="","",IF($G155=1,"["&amp;VLOOKUP($F155,'Data Types'!$A$2:$G$14,2,FALSE)&amp;"]"&amp;VLOOKUP($F155,'Data Types'!$A$2:$G$14,5,FALSE),"["&amp;VLOOKUP($F155,'Data Types'!$A$2:$G$14,3,FALSE)&amp;"]"&amp;VLOOKUP($F155,'Data Types'!$A$2:$G$14,6,FALSE)))</f>
        <v/>
      </c>
      <c r="K155" t="str">
        <f>IF(F155="ASCII","string",IF($F155="","",IF(VLOOKUP($F155,'Data Types'!$A$2:$G$14,7,FALSE)="",VLOOKUP($F155,'Data Types'!$A$2:$G$14,4,FALSE)&amp;IF($G155=1,"","["&amp;$G155&amp;"]"),"["&amp;VLOOKUP($F155,'Data Types'!$A$2:$G$14,4,FALSE)&amp;IF($G155=1,"","["&amp;$G155&amp;"]")&amp;"]"&amp;VLOOKUP($F155,'Data Types'!$A$2:$G$14,7,FALSE))))</f>
        <v/>
      </c>
      <c r="L155" t="str">
        <f t="shared" si="14"/>
        <v>[ExifUShort](xref:ExifLibrary.ExifUShort)</v>
      </c>
      <c r="M155" t="str">
        <f t="shared" si="15"/>
        <v>ushort</v>
      </c>
      <c r="N155" t="b">
        <f>NOT( ISERROR(VLOOKUP($A155,'Custom Types'!$A$2:$A$997,1,FALSE)))</f>
        <v>1</v>
      </c>
      <c r="O155" t="str">
        <f t="shared" si="16"/>
        <v>[SubjectDistanceRange](xref:ExifLibrary.ExifTag.SubjectDistanceRange)</v>
      </c>
      <c r="P155" t="str">
        <f>IF($N155,VLOOKUP($A155,'Custom Types'!$A$2:$C$997,2,FALSE),L155)</f>
        <v>[ExifEnumProperty\&lt;SubjectDistanceRange&gt;](xref:ExifLibrary.ExifEnumProperty`1)</v>
      </c>
      <c r="Q155" t="str">
        <f>IF($N155,VLOOKUP($A155,'Custom Types'!$A$2:$C$997,3,FALSE),M155)</f>
        <v>enum [(SubjectDistanceRange)](xref:ExifLibrary.SubjectDistanceRange)</v>
      </c>
      <c r="R155" t="str">
        <f t="shared" si="17"/>
        <v>[SubjectDistanceRange](xref:ExifLibrary.ExifTag.SubjectDistanceRange) | 41996 | 0xA40C | [ExifEnumProperty\&lt;SubjectDistanceRange&gt;](xref:ExifLibrary.ExifEnumProperty`1) | enum [(SubjectDistanceRange)](xref:ExifLibrary.SubjectDistanceRange)</v>
      </c>
    </row>
    <row r="156" spans="1:18" x14ac:dyDescent="0.25">
      <c r="A156" t="s">
        <v>75</v>
      </c>
      <c r="B156">
        <v>41492</v>
      </c>
      <c r="C156" t="str">
        <f t="shared" si="18"/>
        <v>0xA214</v>
      </c>
      <c r="D156" t="s">
        <v>1</v>
      </c>
      <c r="E156">
        <v>2</v>
      </c>
      <c r="H156" t="str">
        <f>IF($E156=1,"["&amp;VLOOKUP($D156,'Data Types'!$A$2:$G$14,2,FALSE)&amp;"]"&amp;VLOOKUP($D156,'Data Types'!$A$2:$G$14,5,FALSE),"["&amp;VLOOKUP($D156,'Data Types'!$A$2:$G$14,3,FALSE)&amp;"]"&amp;VLOOKUP($D156,'Data Types'!$A$2:$G$14,6,FALSE))</f>
        <v>[ExifUShortArray](xref:ExifLibrary.ExifUShortArray)</v>
      </c>
      <c r="I156" t="str">
        <f>IF(D156="ASCII","string",IF(VLOOKUP($D156,'Data Types'!$A$2:$G$14,7,FALSE)="",VLOOKUP($D156,'Data Types'!$A$2:$G$14,4,FALSE)&amp;IF($E156=1,"","["&amp;$E156&amp;"]"),"["&amp;VLOOKUP($D156,'Data Types'!$A$2:$G$14,4,FALSE)&amp;IF($E156=1,"","["&amp;$E156&amp;"]")&amp;"]"&amp;VLOOKUP($D156,'Data Types'!$A$2:$G$14,7,FALSE)))</f>
        <v>ushort[2]</v>
      </c>
      <c r="J156" t="str">
        <f>IF($F156="","",IF($G156=1,"["&amp;VLOOKUP($F156,'Data Types'!$A$2:$G$14,2,FALSE)&amp;"]"&amp;VLOOKUP($F156,'Data Types'!$A$2:$G$14,5,FALSE),"["&amp;VLOOKUP($F156,'Data Types'!$A$2:$G$14,3,FALSE)&amp;"]"&amp;VLOOKUP($F156,'Data Types'!$A$2:$G$14,6,FALSE)))</f>
        <v/>
      </c>
      <c r="K156" t="str">
        <f>IF(F156="ASCII","string",IF($F156="","",IF(VLOOKUP($F156,'Data Types'!$A$2:$G$14,7,FALSE)="",VLOOKUP($F156,'Data Types'!$A$2:$G$14,4,FALSE)&amp;IF($G156=1,"","["&amp;$G156&amp;"]"),"["&amp;VLOOKUP($F156,'Data Types'!$A$2:$G$14,4,FALSE)&amp;IF($G156=1,"","["&amp;$G156&amp;"]")&amp;"]"&amp;VLOOKUP($F156,'Data Types'!$A$2:$G$14,7,FALSE))))</f>
        <v/>
      </c>
      <c r="L156" t="str">
        <f t="shared" si="14"/>
        <v>[ExifUShortArray](xref:ExifLibrary.ExifUShortArray)</v>
      </c>
      <c r="M156" t="str">
        <f t="shared" si="15"/>
        <v>ushort[2]</v>
      </c>
      <c r="N156" t="b">
        <f>NOT( ISERROR(VLOOKUP($A156,'Custom Types'!$A$2:$A$997,1,FALSE)))</f>
        <v>1</v>
      </c>
      <c r="O156" t="str">
        <f t="shared" si="16"/>
        <v>[SubjectLocation](xref:ExifLibrary.ExifTag.SubjectLocation)</v>
      </c>
      <c r="P156" t="str">
        <f>IF($N156,VLOOKUP($A156,'Custom Types'!$A$2:$C$997,2,FALSE),L156)</f>
        <v>[ExifPointSubjectArea](xref:ExifLibrary.ExifPointSubjectArea)</v>
      </c>
      <c r="Q156" t="str">
        <f>IF($N156,VLOOKUP($A156,'Custom Types'!$A$2:$C$997,3,FALSE),M156)</f>
        <v>ushort[2] \(X, Y)</v>
      </c>
      <c r="R156" t="str">
        <f t="shared" si="17"/>
        <v>[SubjectLocation](xref:ExifLibrary.ExifTag.SubjectLocation) | 41492 | 0xA214 | [ExifPointSubjectArea](xref:ExifLibrary.ExifPointSubjectArea) | ushort[2] \(X, Y)</v>
      </c>
    </row>
    <row r="157" spans="1:18" x14ac:dyDescent="0.25">
      <c r="A157" t="s">
        <v>48</v>
      </c>
      <c r="B157">
        <v>37520</v>
      </c>
      <c r="C157" t="str">
        <f t="shared" si="18"/>
        <v>0x9290</v>
      </c>
      <c r="D157" t="s">
        <v>27</v>
      </c>
      <c r="H157" t="str">
        <f>IF($E157=1,"["&amp;VLOOKUP($D157,'Data Types'!$A$2:$G$14,2,FALSE)&amp;"]"&amp;VLOOKUP($D157,'Data Types'!$A$2:$G$14,5,FALSE),"["&amp;VLOOKUP($D157,'Data Types'!$A$2:$G$14,3,FALSE)&amp;"]"&amp;VLOOKUP($D157,'Data Types'!$A$2:$G$14,6,FALSE))</f>
        <v>[ExifAscii](xref:ExifLibrary.ExifAscii)</v>
      </c>
      <c r="I157" t="str">
        <f>IF(D157="ASCII","string",IF(VLOOKUP($D157,'Data Types'!$A$2:$G$14,7,FALSE)="",VLOOKUP($D157,'Data Types'!$A$2:$G$14,4,FALSE)&amp;IF($E157=1,"","["&amp;$E157&amp;"]"),"["&amp;VLOOKUP($D157,'Data Types'!$A$2:$G$14,4,FALSE)&amp;IF($E157=1,"","["&amp;$E157&amp;"]")&amp;"]"&amp;VLOOKUP($D157,'Data Types'!$A$2:$G$14,7,FALSE)))</f>
        <v>string</v>
      </c>
      <c r="J157" t="str">
        <f>IF($F157="","",IF($G157=1,"["&amp;VLOOKUP($F157,'Data Types'!$A$2:$G$14,2,FALSE)&amp;"]"&amp;VLOOKUP($F157,'Data Types'!$A$2:$G$14,5,FALSE),"["&amp;VLOOKUP($F157,'Data Types'!$A$2:$G$14,3,FALSE)&amp;"]"&amp;VLOOKUP($F157,'Data Types'!$A$2:$G$14,6,FALSE)))</f>
        <v/>
      </c>
      <c r="K157" t="str">
        <f>IF(F157="ASCII","string",IF($F157="","",IF(VLOOKUP($F157,'Data Types'!$A$2:$G$14,7,FALSE)="",VLOOKUP($F157,'Data Types'!$A$2:$G$14,4,FALSE)&amp;IF($G157=1,"","["&amp;$G157&amp;"]"),"["&amp;VLOOKUP($F157,'Data Types'!$A$2:$G$14,4,FALSE)&amp;IF($G157=1,"","["&amp;$G157&amp;"]")&amp;"]"&amp;VLOOKUP($F157,'Data Types'!$A$2:$G$14,7,FALSE))))</f>
        <v/>
      </c>
      <c r="L157" t="str">
        <f t="shared" si="14"/>
        <v>[ExifAscii](xref:ExifLibrary.ExifAscii)</v>
      </c>
      <c r="M157" t="str">
        <f t="shared" si="15"/>
        <v>string</v>
      </c>
      <c r="N157" t="b">
        <f>NOT( ISERROR(VLOOKUP($A157,'Custom Types'!$A$2:$A$997,1,FALSE)))</f>
        <v>0</v>
      </c>
      <c r="O157" t="str">
        <f t="shared" si="16"/>
        <v>[SubSecTime](xref:ExifLibrary.ExifTag.SubSecTime)</v>
      </c>
      <c r="P157" t="str">
        <f>IF($N157,VLOOKUP($A157,'Custom Types'!$A$2:$C$997,2,FALSE),L157)</f>
        <v>[ExifAscii](xref:ExifLibrary.ExifAscii)</v>
      </c>
      <c r="Q157" t="str">
        <f>IF($N157,VLOOKUP($A157,'Custom Types'!$A$2:$C$997,3,FALSE),M157)</f>
        <v>string</v>
      </c>
      <c r="R157" t="str">
        <f t="shared" si="17"/>
        <v>[SubSecTime](xref:ExifLibrary.ExifTag.SubSecTime) | 37520 | 0x9290 | [ExifAscii](xref:ExifLibrary.ExifAscii) | string</v>
      </c>
    </row>
    <row r="158" spans="1:18" x14ac:dyDescent="0.25">
      <c r="A158" t="s">
        <v>50</v>
      </c>
      <c r="B158">
        <v>37522</v>
      </c>
      <c r="C158" t="str">
        <f t="shared" si="18"/>
        <v>0x9292</v>
      </c>
      <c r="D158" t="s">
        <v>27</v>
      </c>
      <c r="H158" t="str">
        <f>IF($E158=1,"["&amp;VLOOKUP($D158,'Data Types'!$A$2:$G$14,2,FALSE)&amp;"]"&amp;VLOOKUP($D158,'Data Types'!$A$2:$G$14,5,FALSE),"["&amp;VLOOKUP($D158,'Data Types'!$A$2:$G$14,3,FALSE)&amp;"]"&amp;VLOOKUP($D158,'Data Types'!$A$2:$G$14,6,FALSE))</f>
        <v>[ExifAscii](xref:ExifLibrary.ExifAscii)</v>
      </c>
      <c r="I158" t="str">
        <f>IF(D158="ASCII","string",IF(VLOOKUP($D158,'Data Types'!$A$2:$G$14,7,FALSE)="",VLOOKUP($D158,'Data Types'!$A$2:$G$14,4,FALSE)&amp;IF($E158=1,"","["&amp;$E158&amp;"]"),"["&amp;VLOOKUP($D158,'Data Types'!$A$2:$G$14,4,FALSE)&amp;IF($E158=1,"","["&amp;$E158&amp;"]")&amp;"]"&amp;VLOOKUP($D158,'Data Types'!$A$2:$G$14,7,FALSE)))</f>
        <v>string</v>
      </c>
      <c r="J158" t="str">
        <f>IF($F158="","",IF($G158=1,"["&amp;VLOOKUP($F158,'Data Types'!$A$2:$G$14,2,FALSE)&amp;"]"&amp;VLOOKUP($F158,'Data Types'!$A$2:$G$14,5,FALSE),"["&amp;VLOOKUP($F158,'Data Types'!$A$2:$G$14,3,FALSE)&amp;"]"&amp;VLOOKUP($F158,'Data Types'!$A$2:$G$14,6,FALSE)))</f>
        <v/>
      </c>
      <c r="K158" t="str">
        <f>IF(F158="ASCII","string",IF($F158="","",IF(VLOOKUP($F158,'Data Types'!$A$2:$G$14,7,FALSE)="",VLOOKUP($F158,'Data Types'!$A$2:$G$14,4,FALSE)&amp;IF($G158=1,"","["&amp;$G158&amp;"]"),"["&amp;VLOOKUP($F158,'Data Types'!$A$2:$G$14,4,FALSE)&amp;IF($G158=1,"","["&amp;$G158&amp;"]")&amp;"]"&amp;VLOOKUP($F158,'Data Types'!$A$2:$G$14,7,FALSE))))</f>
        <v/>
      </c>
      <c r="L158" t="str">
        <f t="shared" si="14"/>
        <v>[ExifAscii](xref:ExifLibrary.ExifAscii)</v>
      </c>
      <c r="M158" t="str">
        <f t="shared" si="15"/>
        <v>string</v>
      </c>
      <c r="N158" t="b">
        <f>NOT( ISERROR(VLOOKUP($A158,'Custom Types'!$A$2:$A$997,1,FALSE)))</f>
        <v>0</v>
      </c>
      <c r="O158" t="str">
        <f t="shared" si="16"/>
        <v>[SubSecTimeDigitized](xref:ExifLibrary.ExifTag.SubSecTimeDigitized)</v>
      </c>
      <c r="P158" t="str">
        <f>IF($N158,VLOOKUP($A158,'Custom Types'!$A$2:$C$997,2,FALSE),L158)</f>
        <v>[ExifAscii](xref:ExifLibrary.ExifAscii)</v>
      </c>
      <c r="Q158" t="str">
        <f>IF($N158,VLOOKUP($A158,'Custom Types'!$A$2:$C$997,3,FALSE),M158)</f>
        <v>string</v>
      </c>
      <c r="R158" t="str">
        <f t="shared" si="17"/>
        <v>[SubSecTimeDigitized](xref:ExifLibrary.ExifTag.SubSecTimeDigitized) | 37522 | 0x9292 | [ExifAscii](xref:ExifLibrary.ExifAscii) | string</v>
      </c>
    </row>
    <row r="159" spans="1:18" x14ac:dyDescent="0.25">
      <c r="A159" t="s">
        <v>49</v>
      </c>
      <c r="B159">
        <v>37521</v>
      </c>
      <c r="C159" t="str">
        <f t="shared" si="18"/>
        <v>0x9291</v>
      </c>
      <c r="D159" t="s">
        <v>27</v>
      </c>
      <c r="H159" t="str">
        <f>IF($E159=1,"["&amp;VLOOKUP($D159,'Data Types'!$A$2:$G$14,2,FALSE)&amp;"]"&amp;VLOOKUP($D159,'Data Types'!$A$2:$G$14,5,FALSE),"["&amp;VLOOKUP($D159,'Data Types'!$A$2:$G$14,3,FALSE)&amp;"]"&amp;VLOOKUP($D159,'Data Types'!$A$2:$G$14,6,FALSE))</f>
        <v>[ExifAscii](xref:ExifLibrary.ExifAscii)</v>
      </c>
      <c r="I159" t="str">
        <f>IF(D159="ASCII","string",IF(VLOOKUP($D159,'Data Types'!$A$2:$G$14,7,FALSE)="",VLOOKUP($D159,'Data Types'!$A$2:$G$14,4,FALSE)&amp;IF($E159=1,"","["&amp;$E159&amp;"]"),"["&amp;VLOOKUP($D159,'Data Types'!$A$2:$G$14,4,FALSE)&amp;IF($E159=1,"","["&amp;$E159&amp;"]")&amp;"]"&amp;VLOOKUP($D159,'Data Types'!$A$2:$G$14,7,FALSE)))</f>
        <v>string</v>
      </c>
      <c r="J159" t="str">
        <f>IF($F159="","",IF($G159=1,"["&amp;VLOOKUP($F159,'Data Types'!$A$2:$G$14,2,FALSE)&amp;"]"&amp;VLOOKUP($F159,'Data Types'!$A$2:$G$14,5,FALSE),"["&amp;VLOOKUP($F159,'Data Types'!$A$2:$G$14,3,FALSE)&amp;"]"&amp;VLOOKUP($F159,'Data Types'!$A$2:$G$14,6,FALSE)))</f>
        <v/>
      </c>
      <c r="K159" t="str">
        <f>IF(F159="ASCII","string",IF($F159="","",IF(VLOOKUP($F159,'Data Types'!$A$2:$G$14,7,FALSE)="",VLOOKUP($F159,'Data Types'!$A$2:$G$14,4,FALSE)&amp;IF($G159=1,"","["&amp;$G159&amp;"]"),"["&amp;VLOOKUP($F159,'Data Types'!$A$2:$G$14,4,FALSE)&amp;IF($G159=1,"","["&amp;$G159&amp;"]")&amp;"]"&amp;VLOOKUP($F159,'Data Types'!$A$2:$G$14,7,FALSE))))</f>
        <v/>
      </c>
      <c r="L159" t="str">
        <f t="shared" si="14"/>
        <v>[ExifAscii](xref:ExifLibrary.ExifAscii)</v>
      </c>
      <c r="M159" t="str">
        <f t="shared" si="15"/>
        <v>string</v>
      </c>
      <c r="N159" t="b">
        <f>NOT( ISERROR(VLOOKUP($A159,'Custom Types'!$A$2:$A$997,1,FALSE)))</f>
        <v>0</v>
      </c>
      <c r="O159" t="str">
        <f t="shared" si="16"/>
        <v>[SubSecTimeOriginal](xref:ExifLibrary.ExifTag.SubSecTimeOriginal)</v>
      </c>
      <c r="P159" t="str">
        <f>IF($N159,VLOOKUP($A159,'Custom Types'!$A$2:$C$997,2,FALSE),L159)</f>
        <v>[ExifAscii](xref:ExifLibrary.ExifAscii)</v>
      </c>
      <c r="Q159" t="str">
        <f>IF($N159,VLOOKUP($A159,'Custom Types'!$A$2:$C$997,3,FALSE),M159)</f>
        <v>string</v>
      </c>
      <c r="R159" t="str">
        <f t="shared" si="17"/>
        <v>[SubSecTimeOriginal](xref:ExifLibrary.ExifTag.SubSecTimeOriginal) | 37521 | 0x9291 | [ExifAscii](xref:ExifLibrary.ExifAscii) | string</v>
      </c>
    </row>
    <row r="160" spans="1:18" x14ac:dyDescent="0.25">
      <c r="A160" t="s">
        <v>141</v>
      </c>
      <c r="B160">
        <v>292</v>
      </c>
      <c r="C160" t="str">
        <f t="shared" si="18"/>
        <v>0x0124</v>
      </c>
      <c r="D160" t="s">
        <v>2</v>
      </c>
      <c r="E160">
        <v>1</v>
      </c>
      <c r="H160" t="str">
        <f>IF($E160=1,"["&amp;VLOOKUP($D160,'Data Types'!$A$2:$G$14,2,FALSE)&amp;"]"&amp;VLOOKUP($D160,'Data Types'!$A$2:$G$14,5,FALSE),"["&amp;VLOOKUP($D160,'Data Types'!$A$2:$G$14,3,FALSE)&amp;"]"&amp;VLOOKUP($D160,'Data Types'!$A$2:$G$14,6,FALSE))</f>
        <v>[ExifUInt](xref:ExifLibrary.ExifUInt)</v>
      </c>
      <c r="I160" t="str">
        <f>IF(D160="ASCII","string",IF(VLOOKUP($D160,'Data Types'!$A$2:$G$14,7,FALSE)="",VLOOKUP($D160,'Data Types'!$A$2:$G$14,4,FALSE)&amp;IF($E160=1,"","["&amp;$E160&amp;"]"),"["&amp;VLOOKUP($D160,'Data Types'!$A$2:$G$14,4,FALSE)&amp;IF($E160=1,"","["&amp;$E160&amp;"]")&amp;"]"&amp;VLOOKUP($D160,'Data Types'!$A$2:$G$14,7,FALSE)))</f>
        <v>uint</v>
      </c>
      <c r="J160" t="str">
        <f>IF($F160="","",IF($G160=1,"["&amp;VLOOKUP($F160,'Data Types'!$A$2:$G$14,2,FALSE)&amp;"]"&amp;VLOOKUP($F160,'Data Types'!$A$2:$G$14,5,FALSE),"["&amp;VLOOKUP($F160,'Data Types'!$A$2:$G$14,3,FALSE)&amp;"]"&amp;VLOOKUP($F160,'Data Types'!$A$2:$G$14,6,FALSE)))</f>
        <v/>
      </c>
      <c r="K160" t="str">
        <f>IF(F160="ASCII","string",IF($F160="","",IF(VLOOKUP($F160,'Data Types'!$A$2:$G$14,7,FALSE)="",VLOOKUP($F160,'Data Types'!$A$2:$G$14,4,FALSE)&amp;IF($G160=1,"","["&amp;$G160&amp;"]"),"["&amp;VLOOKUP($F160,'Data Types'!$A$2:$G$14,4,FALSE)&amp;IF($G160=1,"","["&amp;$G160&amp;"]")&amp;"]"&amp;VLOOKUP($F160,'Data Types'!$A$2:$G$14,7,FALSE))))</f>
        <v/>
      </c>
      <c r="L160" t="str">
        <f t="shared" si="14"/>
        <v>[ExifUInt](xref:ExifLibrary.ExifUInt)</v>
      </c>
      <c r="M160" t="str">
        <f t="shared" si="15"/>
        <v>uint</v>
      </c>
      <c r="N160" t="b">
        <f>NOT( ISERROR(VLOOKUP($A160,'Custom Types'!$A$2:$A$997,1,FALSE)))</f>
        <v>0</v>
      </c>
      <c r="O160" t="str">
        <f t="shared" si="16"/>
        <v>[T4Options](xref:ExifLibrary.ExifTag.T4Options)</v>
      </c>
      <c r="P160" t="str">
        <f>IF($N160,VLOOKUP($A160,'Custom Types'!$A$2:$C$997,2,FALSE),L160)</f>
        <v>[ExifUInt](xref:ExifLibrary.ExifUInt)</v>
      </c>
      <c r="Q160" t="str">
        <f>IF($N160,VLOOKUP($A160,'Custom Types'!$A$2:$C$997,3,FALSE),M160)</f>
        <v>uint</v>
      </c>
      <c r="R160" t="str">
        <f t="shared" si="17"/>
        <v>[T4Options](xref:ExifLibrary.ExifTag.T4Options) | 292 | 0x0124 | [ExifUInt](xref:ExifLibrary.ExifUInt) | uint</v>
      </c>
    </row>
    <row r="161" spans="1:18" x14ac:dyDescent="0.25">
      <c r="A161" t="s">
        <v>142</v>
      </c>
      <c r="B161">
        <v>293</v>
      </c>
      <c r="C161" t="str">
        <f t="shared" si="18"/>
        <v>0x0125</v>
      </c>
      <c r="D161" t="s">
        <v>2</v>
      </c>
      <c r="E161">
        <v>1</v>
      </c>
      <c r="H161" t="str">
        <f>IF($E161=1,"["&amp;VLOOKUP($D161,'Data Types'!$A$2:$G$14,2,FALSE)&amp;"]"&amp;VLOOKUP($D161,'Data Types'!$A$2:$G$14,5,FALSE),"["&amp;VLOOKUP($D161,'Data Types'!$A$2:$G$14,3,FALSE)&amp;"]"&amp;VLOOKUP($D161,'Data Types'!$A$2:$G$14,6,FALSE))</f>
        <v>[ExifUInt](xref:ExifLibrary.ExifUInt)</v>
      </c>
      <c r="I161" t="str">
        <f>IF(D161="ASCII","string",IF(VLOOKUP($D161,'Data Types'!$A$2:$G$14,7,FALSE)="",VLOOKUP($D161,'Data Types'!$A$2:$G$14,4,FALSE)&amp;IF($E161=1,"","["&amp;$E161&amp;"]"),"["&amp;VLOOKUP($D161,'Data Types'!$A$2:$G$14,4,FALSE)&amp;IF($E161=1,"","["&amp;$E161&amp;"]")&amp;"]"&amp;VLOOKUP($D161,'Data Types'!$A$2:$G$14,7,FALSE)))</f>
        <v>uint</v>
      </c>
      <c r="J161" t="str">
        <f>IF($F161="","",IF($G161=1,"["&amp;VLOOKUP($F161,'Data Types'!$A$2:$G$14,2,FALSE)&amp;"]"&amp;VLOOKUP($F161,'Data Types'!$A$2:$G$14,5,FALSE),"["&amp;VLOOKUP($F161,'Data Types'!$A$2:$G$14,3,FALSE)&amp;"]"&amp;VLOOKUP($F161,'Data Types'!$A$2:$G$14,6,FALSE)))</f>
        <v/>
      </c>
      <c r="K161" t="str">
        <f>IF(F161="ASCII","string",IF($F161="","",IF(VLOOKUP($F161,'Data Types'!$A$2:$G$14,7,FALSE)="",VLOOKUP($F161,'Data Types'!$A$2:$G$14,4,FALSE)&amp;IF($G161=1,"","["&amp;$G161&amp;"]"),"["&amp;VLOOKUP($F161,'Data Types'!$A$2:$G$14,4,FALSE)&amp;IF($G161=1,"","["&amp;$G161&amp;"]")&amp;"]"&amp;VLOOKUP($F161,'Data Types'!$A$2:$G$14,7,FALSE))))</f>
        <v/>
      </c>
      <c r="L161" t="str">
        <f t="shared" si="14"/>
        <v>[ExifUInt](xref:ExifLibrary.ExifUInt)</v>
      </c>
      <c r="M161" t="str">
        <f t="shared" si="15"/>
        <v>uint</v>
      </c>
      <c r="N161" t="b">
        <f>NOT( ISERROR(VLOOKUP($A161,'Custom Types'!$A$2:$A$997,1,FALSE)))</f>
        <v>0</v>
      </c>
      <c r="O161" t="str">
        <f t="shared" si="16"/>
        <v>[T6Options](xref:ExifLibrary.ExifTag.T6Options)</v>
      </c>
      <c r="P161" t="str">
        <f>IF($N161,VLOOKUP($A161,'Custom Types'!$A$2:$C$997,2,FALSE),L161)</f>
        <v>[ExifUInt](xref:ExifLibrary.ExifUInt)</v>
      </c>
      <c r="Q161" t="str">
        <f>IF($N161,VLOOKUP($A161,'Custom Types'!$A$2:$C$997,3,FALSE),M161)</f>
        <v>uint</v>
      </c>
      <c r="R161" t="str">
        <f t="shared" si="17"/>
        <v>[T6Options](xref:ExifLibrary.ExifTag.T6Options) | 293 | 0x0125 | [ExifUInt](xref:ExifLibrary.ExifUInt) | uint</v>
      </c>
    </row>
    <row r="162" spans="1:18" x14ac:dyDescent="0.25">
      <c r="A162" t="s">
        <v>158</v>
      </c>
      <c r="B162">
        <v>337</v>
      </c>
      <c r="C162" t="str">
        <f t="shared" si="18"/>
        <v>0x0151</v>
      </c>
      <c r="D162" t="s">
        <v>27</v>
      </c>
      <c r="H162" t="str">
        <f>IF($E162=1,"["&amp;VLOOKUP($D162,'Data Types'!$A$2:$G$14,2,FALSE)&amp;"]"&amp;VLOOKUP($D162,'Data Types'!$A$2:$G$14,5,FALSE),"["&amp;VLOOKUP($D162,'Data Types'!$A$2:$G$14,3,FALSE)&amp;"]"&amp;VLOOKUP($D162,'Data Types'!$A$2:$G$14,6,FALSE))</f>
        <v>[ExifAscii](xref:ExifLibrary.ExifAscii)</v>
      </c>
      <c r="I162" t="str">
        <f>IF(D162="ASCII","string",IF(VLOOKUP($D162,'Data Types'!$A$2:$G$14,7,FALSE)="",VLOOKUP($D162,'Data Types'!$A$2:$G$14,4,FALSE)&amp;IF($E162=1,"","["&amp;$E162&amp;"]"),"["&amp;VLOOKUP($D162,'Data Types'!$A$2:$G$14,4,FALSE)&amp;IF($E162=1,"","["&amp;$E162&amp;"]")&amp;"]"&amp;VLOOKUP($D162,'Data Types'!$A$2:$G$14,7,FALSE)))</f>
        <v>string</v>
      </c>
      <c r="J162" t="str">
        <f>IF($F162="","",IF($G162=1,"["&amp;VLOOKUP($F162,'Data Types'!$A$2:$G$14,2,FALSE)&amp;"]"&amp;VLOOKUP($F162,'Data Types'!$A$2:$G$14,5,FALSE),"["&amp;VLOOKUP($F162,'Data Types'!$A$2:$G$14,3,FALSE)&amp;"]"&amp;VLOOKUP($F162,'Data Types'!$A$2:$G$14,6,FALSE)))</f>
        <v/>
      </c>
      <c r="K162" t="str">
        <f>IF(F162="ASCII","string",IF($F162="","",IF(VLOOKUP($F162,'Data Types'!$A$2:$G$14,7,FALSE)="",VLOOKUP($F162,'Data Types'!$A$2:$G$14,4,FALSE)&amp;IF($G162=1,"","["&amp;$G162&amp;"]"),"["&amp;VLOOKUP($F162,'Data Types'!$A$2:$G$14,4,FALSE)&amp;IF($G162=1,"","["&amp;$G162&amp;"]")&amp;"]"&amp;VLOOKUP($F162,'Data Types'!$A$2:$G$14,7,FALSE))))</f>
        <v/>
      </c>
      <c r="L162" t="str">
        <f t="shared" si="14"/>
        <v>[ExifAscii](xref:ExifLibrary.ExifAscii)</v>
      </c>
      <c r="M162" t="str">
        <f t="shared" si="15"/>
        <v>string</v>
      </c>
      <c r="N162" t="b">
        <f>NOT( ISERROR(VLOOKUP($A162,'Custom Types'!$A$2:$A$997,1,FALSE)))</f>
        <v>0</v>
      </c>
      <c r="O162" t="str">
        <f t="shared" si="16"/>
        <v>[TargetPrinter](xref:ExifLibrary.ExifTag.TargetPrinter)</v>
      </c>
      <c r="P162" t="str">
        <f>IF($N162,VLOOKUP($A162,'Custom Types'!$A$2:$C$997,2,FALSE),L162)</f>
        <v>[ExifAscii](xref:ExifLibrary.ExifAscii)</v>
      </c>
      <c r="Q162" t="str">
        <f>IF($N162,VLOOKUP($A162,'Custom Types'!$A$2:$C$997,3,FALSE),M162)</f>
        <v>string</v>
      </c>
      <c r="R162" t="str">
        <f t="shared" ref="R162" si="19">O162&amp;" | "&amp;B162&amp;" | "&amp;C162&amp;" | "&amp;P162&amp;" | "&amp;Q162</f>
        <v>[TargetPrinter](xref:ExifLibrary.ExifTag.TargetPrinter) | 337 | 0x0151 | [ExifAscii](xref:ExifLibrary.ExifAscii) | string</v>
      </c>
    </row>
    <row r="163" spans="1:18" x14ac:dyDescent="0.25">
      <c r="A163" t="s">
        <v>127</v>
      </c>
      <c r="B163">
        <v>263</v>
      </c>
      <c r="C163" t="str">
        <f t="shared" si="18"/>
        <v>0x0107</v>
      </c>
      <c r="D163" t="s">
        <v>1</v>
      </c>
      <c r="E163">
        <v>1</v>
      </c>
      <c r="H163" t="str">
        <f>IF($E163=1,"["&amp;VLOOKUP($D163,'Data Types'!$A$2:$G$14,2,FALSE)&amp;"]"&amp;VLOOKUP($D163,'Data Types'!$A$2:$G$14,5,FALSE),"["&amp;VLOOKUP($D163,'Data Types'!$A$2:$G$14,3,FALSE)&amp;"]"&amp;VLOOKUP($D163,'Data Types'!$A$2:$G$14,6,FALSE))</f>
        <v>[ExifUShort](xref:ExifLibrary.ExifUShort)</v>
      </c>
      <c r="I163" t="str">
        <f>IF(D163="ASCII","string",IF(VLOOKUP($D163,'Data Types'!$A$2:$G$14,7,FALSE)="",VLOOKUP($D163,'Data Types'!$A$2:$G$14,4,FALSE)&amp;IF($E163=1,"","["&amp;$E163&amp;"]"),"["&amp;VLOOKUP($D163,'Data Types'!$A$2:$G$14,4,FALSE)&amp;IF($E163=1,"","["&amp;$E163&amp;"]")&amp;"]"&amp;VLOOKUP($D163,'Data Types'!$A$2:$G$14,7,FALSE)))</f>
        <v>ushort</v>
      </c>
      <c r="J163" t="str">
        <f>IF($F163="","",IF($G163=1,"["&amp;VLOOKUP($F163,'Data Types'!$A$2:$G$14,2,FALSE)&amp;"]"&amp;VLOOKUP($F163,'Data Types'!$A$2:$G$14,5,FALSE),"["&amp;VLOOKUP($F163,'Data Types'!$A$2:$G$14,3,FALSE)&amp;"]"&amp;VLOOKUP($F163,'Data Types'!$A$2:$G$14,6,FALSE)))</f>
        <v/>
      </c>
      <c r="K163" t="str">
        <f>IF(F163="ASCII","string",IF($F163="","",IF(VLOOKUP($F163,'Data Types'!$A$2:$G$14,7,FALSE)="",VLOOKUP($F163,'Data Types'!$A$2:$G$14,4,FALSE)&amp;IF($G163=1,"","["&amp;$G163&amp;"]"),"["&amp;VLOOKUP($F163,'Data Types'!$A$2:$G$14,4,FALSE)&amp;IF($G163=1,"","["&amp;$G163&amp;"]")&amp;"]"&amp;VLOOKUP($F163,'Data Types'!$A$2:$G$14,7,FALSE))))</f>
        <v/>
      </c>
      <c r="L163" t="str">
        <f t="shared" si="14"/>
        <v>[ExifUShort](xref:ExifLibrary.ExifUShort)</v>
      </c>
      <c r="M163" t="str">
        <f t="shared" si="15"/>
        <v>ushort</v>
      </c>
      <c r="N163" t="b">
        <f>NOT( ISERROR(VLOOKUP($A163,'Custom Types'!$A$2:$A$997,1,FALSE)))</f>
        <v>0</v>
      </c>
      <c r="O163" t="str">
        <f t="shared" ref="O163:O215" si="20">"["&amp;A163&amp;"](xref:ExifLibrary.ExifTag."&amp;A163&amp;")"</f>
        <v>[Threshholding](xref:ExifLibrary.ExifTag.Threshholding)</v>
      </c>
      <c r="P163" t="str">
        <f>IF($N163,VLOOKUP($A163,'Custom Types'!$A$2:$C$997,2,FALSE),L163)</f>
        <v>[ExifUShort](xref:ExifLibrary.ExifUShort)</v>
      </c>
      <c r="Q163" t="str">
        <f>IF($N163,VLOOKUP($A163,'Custom Types'!$A$2:$C$997,3,FALSE),M163)</f>
        <v>ushort</v>
      </c>
      <c r="R163" t="str">
        <f t="shared" ref="R163:R215" si="21">O163&amp;" | "&amp;B163&amp;" | "&amp;C163&amp;" | "&amp;P163&amp;" | "&amp;Q163</f>
        <v>[Threshholding](xref:ExifLibrary.ExifTag.Threshholding) | 263 | 0x0107 | [ExifUShort](xref:ExifLibrary.ExifUShort) | ushort</v>
      </c>
    </row>
    <row r="164" spans="1:18" x14ac:dyDescent="0.25">
      <c r="A164" t="s">
        <v>326</v>
      </c>
      <c r="B164">
        <v>315</v>
      </c>
      <c r="C164" t="str">
        <f t="shared" si="18"/>
        <v>0x013B</v>
      </c>
      <c r="D164" t="s">
        <v>27</v>
      </c>
      <c r="H164" t="str">
        <f>IF($E164=1,"["&amp;VLOOKUP($D164,'Data Types'!$A$2:$G$14,2,FALSE)&amp;"]"&amp;VLOOKUP($D164,'Data Types'!$A$2:$G$14,5,FALSE),"["&amp;VLOOKUP($D164,'Data Types'!$A$2:$G$14,3,FALSE)&amp;"]"&amp;VLOOKUP($D164,'Data Types'!$A$2:$G$14,6,FALSE))</f>
        <v>[ExifAscii](xref:ExifLibrary.ExifAscii)</v>
      </c>
      <c r="I164" t="str">
        <f>IF(D164="ASCII","string",IF(VLOOKUP($D164,'Data Types'!$A$2:$G$14,7,FALSE)="",VLOOKUP($D164,'Data Types'!$A$2:$G$14,4,FALSE)&amp;IF($E164=1,"","["&amp;$E164&amp;"]"),"["&amp;VLOOKUP($D164,'Data Types'!$A$2:$G$14,4,FALSE)&amp;IF($E164=1,"","["&amp;$E164&amp;"]")&amp;"]"&amp;VLOOKUP($D164,'Data Types'!$A$2:$G$14,7,FALSE)))</f>
        <v>string</v>
      </c>
      <c r="J164" t="str">
        <f>IF($F164="","",IF($G164=1,"["&amp;VLOOKUP($F164,'Data Types'!$A$2:$G$14,2,FALSE)&amp;"]"&amp;VLOOKUP($F164,'Data Types'!$A$2:$G$14,5,FALSE),"["&amp;VLOOKUP($F164,'Data Types'!$A$2:$G$14,3,FALSE)&amp;"]"&amp;VLOOKUP($F164,'Data Types'!$A$2:$G$14,6,FALSE)))</f>
        <v/>
      </c>
      <c r="K164" t="str">
        <f>IF(F164="ASCII","string",IF($F164="","",IF(VLOOKUP($F164,'Data Types'!$A$2:$G$14,7,FALSE)="",VLOOKUP($F164,'Data Types'!$A$2:$G$14,4,FALSE)&amp;IF($G164=1,"","["&amp;$G164&amp;"]"),"["&amp;VLOOKUP($F164,'Data Types'!$A$2:$G$14,4,FALSE)&amp;IF($G164=1,"","["&amp;$G164&amp;"]")&amp;"]"&amp;VLOOKUP($F164,'Data Types'!$A$2:$G$14,7,FALSE))))</f>
        <v/>
      </c>
      <c r="L164" t="str">
        <f t="shared" si="14"/>
        <v>[ExifAscii](xref:ExifLibrary.ExifAscii)</v>
      </c>
      <c r="M164" t="str">
        <f t="shared" si="15"/>
        <v>string</v>
      </c>
      <c r="N164" t="b">
        <f>NOT( ISERROR(VLOOKUP($A164,'Custom Types'!$A$2:$A$997,1,FALSE)))</f>
        <v>0</v>
      </c>
      <c r="O164" t="str">
        <f t="shared" si="20"/>
        <v>[ThumbnailArtist](xref:ExifLibrary.ExifTag.ThumbnailArtist)</v>
      </c>
      <c r="P164" t="str">
        <f>IF($N164,VLOOKUP($A164,'Custom Types'!$A$2:$C$997,2,FALSE),L164)</f>
        <v>[ExifAscii](xref:ExifLibrary.ExifAscii)</v>
      </c>
      <c r="Q164" t="str">
        <f>IF($N164,VLOOKUP($A164,'Custom Types'!$A$2:$C$997,3,FALSE),M164)</f>
        <v>string</v>
      </c>
      <c r="R164" t="str">
        <f t="shared" si="21"/>
        <v>[ThumbnailArtist](xref:ExifLibrary.ExifTag.ThumbnailArtist) | 315 | 0x013B | [ExifAscii](xref:ExifLibrary.ExifAscii) | string</v>
      </c>
    </row>
    <row r="165" spans="1:18" x14ac:dyDescent="0.25">
      <c r="A165" t="s">
        <v>327</v>
      </c>
      <c r="B165">
        <v>258</v>
      </c>
      <c r="C165" t="str">
        <f t="shared" si="18"/>
        <v>0x0102</v>
      </c>
      <c r="D165" t="s">
        <v>1</v>
      </c>
      <c r="E165">
        <v>3</v>
      </c>
      <c r="H165" t="str">
        <f>IF($E165=1,"["&amp;VLOOKUP($D165,'Data Types'!$A$2:$G$14,2,FALSE)&amp;"]"&amp;VLOOKUP($D165,'Data Types'!$A$2:$G$14,5,FALSE),"["&amp;VLOOKUP($D165,'Data Types'!$A$2:$G$14,3,FALSE)&amp;"]"&amp;VLOOKUP($D165,'Data Types'!$A$2:$G$14,6,FALSE))</f>
        <v>[ExifUShortArray](xref:ExifLibrary.ExifUShortArray)</v>
      </c>
      <c r="I165" t="str">
        <f>IF(D165="ASCII","string",IF(VLOOKUP($D165,'Data Types'!$A$2:$G$14,7,FALSE)="",VLOOKUP($D165,'Data Types'!$A$2:$G$14,4,FALSE)&amp;IF($E165=1,"","["&amp;$E165&amp;"]"),"["&amp;VLOOKUP($D165,'Data Types'!$A$2:$G$14,4,FALSE)&amp;IF($E165=1,"","["&amp;$E165&amp;"]")&amp;"]"&amp;VLOOKUP($D165,'Data Types'!$A$2:$G$14,7,FALSE)))</f>
        <v>ushort[3]</v>
      </c>
      <c r="J165" t="str">
        <f>IF($F165="","",IF($G165=1,"["&amp;VLOOKUP($F165,'Data Types'!$A$2:$G$14,2,FALSE)&amp;"]"&amp;VLOOKUP($F165,'Data Types'!$A$2:$G$14,5,FALSE),"["&amp;VLOOKUP($F165,'Data Types'!$A$2:$G$14,3,FALSE)&amp;"]"&amp;VLOOKUP($F165,'Data Types'!$A$2:$G$14,6,FALSE)))</f>
        <v/>
      </c>
      <c r="K165" t="str">
        <f>IF(F165="ASCII","string",IF($F165="","",IF(VLOOKUP($F165,'Data Types'!$A$2:$G$14,7,FALSE)="",VLOOKUP($F165,'Data Types'!$A$2:$G$14,4,FALSE)&amp;IF($G165=1,"","["&amp;$G165&amp;"]"),"["&amp;VLOOKUP($F165,'Data Types'!$A$2:$G$14,4,FALSE)&amp;IF($G165=1,"","["&amp;$G165&amp;"]")&amp;"]"&amp;VLOOKUP($F165,'Data Types'!$A$2:$G$14,7,FALSE))))</f>
        <v/>
      </c>
      <c r="L165" t="str">
        <f t="shared" si="14"/>
        <v>[ExifUShortArray](xref:ExifLibrary.ExifUShortArray)</v>
      </c>
      <c r="M165" t="str">
        <f t="shared" si="15"/>
        <v>ushort[3]</v>
      </c>
      <c r="N165" t="b">
        <f>NOT( ISERROR(VLOOKUP($A165,'Custom Types'!$A$2:$A$997,1,FALSE)))</f>
        <v>0</v>
      </c>
      <c r="O165" t="str">
        <f t="shared" si="20"/>
        <v>[ThumbnailBitsPerSample](xref:ExifLibrary.ExifTag.ThumbnailBitsPerSample)</v>
      </c>
      <c r="P165" t="str">
        <f>IF($N165,VLOOKUP($A165,'Custom Types'!$A$2:$C$997,2,FALSE),L165)</f>
        <v>[ExifUShortArray](xref:ExifLibrary.ExifUShortArray)</v>
      </c>
      <c r="Q165" t="str">
        <f>IF($N165,VLOOKUP($A165,'Custom Types'!$A$2:$C$997,3,FALSE),M165)</f>
        <v>ushort[3]</v>
      </c>
      <c r="R165" t="str">
        <f t="shared" si="21"/>
        <v>[ThumbnailBitsPerSample](xref:ExifLibrary.ExifTag.ThumbnailBitsPerSample) | 258 | 0x0102 | [ExifUShortArray](xref:ExifLibrary.ExifUShortArray) | ushort[3]</v>
      </c>
    </row>
    <row r="166" spans="1:18" x14ac:dyDescent="0.25">
      <c r="A166" t="s">
        <v>186</v>
      </c>
      <c r="B166">
        <v>259</v>
      </c>
      <c r="C166" t="str">
        <f t="shared" si="18"/>
        <v>0x0103</v>
      </c>
      <c r="D166" t="s">
        <v>1</v>
      </c>
      <c r="E166">
        <v>1</v>
      </c>
      <c r="H166" t="str">
        <f>IF($E166=1,"["&amp;VLOOKUP($D166,'Data Types'!$A$2:$G$14,2,FALSE)&amp;"]"&amp;VLOOKUP($D166,'Data Types'!$A$2:$G$14,5,FALSE),"["&amp;VLOOKUP($D166,'Data Types'!$A$2:$G$14,3,FALSE)&amp;"]"&amp;VLOOKUP($D166,'Data Types'!$A$2:$G$14,6,FALSE))</f>
        <v>[ExifUShort](xref:ExifLibrary.ExifUShort)</v>
      </c>
      <c r="I166" t="str">
        <f>IF(D166="ASCII","string",IF(VLOOKUP($D166,'Data Types'!$A$2:$G$14,7,FALSE)="",VLOOKUP($D166,'Data Types'!$A$2:$G$14,4,FALSE)&amp;IF($E166=1,"","["&amp;$E166&amp;"]"),"["&amp;VLOOKUP($D166,'Data Types'!$A$2:$G$14,4,FALSE)&amp;IF($E166=1,"","["&amp;$E166&amp;"]")&amp;"]"&amp;VLOOKUP($D166,'Data Types'!$A$2:$G$14,7,FALSE)))</f>
        <v>ushort</v>
      </c>
      <c r="J166" t="str">
        <f>IF($F166="","",IF($G166=1,"["&amp;VLOOKUP($F166,'Data Types'!$A$2:$G$14,2,FALSE)&amp;"]"&amp;VLOOKUP($F166,'Data Types'!$A$2:$G$14,5,FALSE),"["&amp;VLOOKUP($F166,'Data Types'!$A$2:$G$14,3,FALSE)&amp;"]"&amp;VLOOKUP($F166,'Data Types'!$A$2:$G$14,6,FALSE)))</f>
        <v/>
      </c>
      <c r="K166" t="str">
        <f>IF(F166="ASCII","string",IF($F166="","",IF(VLOOKUP($F166,'Data Types'!$A$2:$G$14,7,FALSE)="",VLOOKUP($F166,'Data Types'!$A$2:$G$14,4,FALSE)&amp;IF($G166=1,"","["&amp;$G166&amp;"]"),"["&amp;VLOOKUP($F166,'Data Types'!$A$2:$G$14,4,FALSE)&amp;IF($G166=1,"","["&amp;$G166&amp;"]")&amp;"]"&amp;VLOOKUP($F166,'Data Types'!$A$2:$G$14,7,FALSE))))</f>
        <v/>
      </c>
      <c r="L166" t="str">
        <f t="shared" si="14"/>
        <v>[ExifUShort](xref:ExifLibrary.ExifUShort)</v>
      </c>
      <c r="M166" t="str">
        <f t="shared" si="15"/>
        <v>ushort</v>
      </c>
      <c r="N166" t="b">
        <f>NOT( ISERROR(VLOOKUP($A166,'Custom Types'!$A$2:$A$997,1,FALSE)))</f>
        <v>1</v>
      </c>
      <c r="O166" t="str">
        <f t="shared" si="20"/>
        <v>[ThumbnailCompression](xref:ExifLibrary.ExifTag.ThumbnailCompression)</v>
      </c>
      <c r="P166" t="str">
        <f>IF($N166,VLOOKUP($A166,'Custom Types'!$A$2:$C$997,2,FALSE),L166)</f>
        <v>[ExifEnumProperty\&lt;Compression&gt;](xref:ExifLibrary.ExifEnumProperty`1)</v>
      </c>
      <c r="Q166" t="str">
        <f>IF($N166,VLOOKUP($A166,'Custom Types'!$A$2:$C$997,3,FALSE),M166)</f>
        <v>enum [(Compression)](xref:ExifLibrary.Compression)</v>
      </c>
      <c r="R166" t="str">
        <f t="shared" si="21"/>
        <v>[ThumbnailCompression](xref:ExifLibrary.ExifTag.ThumbnailCompression) | 259 | 0x0103 | [ExifEnumProperty\&lt;Compression&gt;](xref:ExifLibrary.ExifEnumProperty`1) | enum [(Compression)](xref:ExifLibrary.Compression)</v>
      </c>
    </row>
    <row r="167" spans="1:18" x14ac:dyDescent="0.25">
      <c r="A167" t="s">
        <v>328</v>
      </c>
      <c r="B167">
        <v>33432</v>
      </c>
      <c r="C167" t="str">
        <f t="shared" si="18"/>
        <v>0x8298</v>
      </c>
      <c r="D167" t="s">
        <v>27</v>
      </c>
      <c r="H167" t="str">
        <f>IF($E167=1,"["&amp;VLOOKUP($D167,'Data Types'!$A$2:$G$14,2,FALSE)&amp;"]"&amp;VLOOKUP($D167,'Data Types'!$A$2:$G$14,5,FALSE),"["&amp;VLOOKUP($D167,'Data Types'!$A$2:$G$14,3,FALSE)&amp;"]"&amp;VLOOKUP($D167,'Data Types'!$A$2:$G$14,6,FALSE))</f>
        <v>[ExifAscii](xref:ExifLibrary.ExifAscii)</v>
      </c>
      <c r="I167" t="str">
        <f>IF(D167="ASCII","string",IF(VLOOKUP($D167,'Data Types'!$A$2:$G$14,7,FALSE)="",VLOOKUP($D167,'Data Types'!$A$2:$G$14,4,FALSE)&amp;IF($E167=1,"","["&amp;$E167&amp;"]"),"["&amp;VLOOKUP($D167,'Data Types'!$A$2:$G$14,4,FALSE)&amp;IF($E167=1,"","["&amp;$E167&amp;"]")&amp;"]"&amp;VLOOKUP($D167,'Data Types'!$A$2:$G$14,7,FALSE)))</f>
        <v>string</v>
      </c>
      <c r="J167" t="str">
        <f>IF($F167="","",IF($G167=1,"["&amp;VLOOKUP($F167,'Data Types'!$A$2:$G$14,2,FALSE)&amp;"]"&amp;VLOOKUP($F167,'Data Types'!$A$2:$G$14,5,FALSE),"["&amp;VLOOKUP($F167,'Data Types'!$A$2:$G$14,3,FALSE)&amp;"]"&amp;VLOOKUP($F167,'Data Types'!$A$2:$G$14,6,FALSE)))</f>
        <v/>
      </c>
      <c r="K167" t="str">
        <f>IF(F167="ASCII","string",IF($F167="","",IF(VLOOKUP($F167,'Data Types'!$A$2:$G$14,7,FALSE)="",VLOOKUP($F167,'Data Types'!$A$2:$G$14,4,FALSE)&amp;IF($G167=1,"","["&amp;$G167&amp;"]"),"["&amp;VLOOKUP($F167,'Data Types'!$A$2:$G$14,4,FALSE)&amp;IF($G167=1,"","["&amp;$G167&amp;"]")&amp;"]"&amp;VLOOKUP($F167,'Data Types'!$A$2:$G$14,7,FALSE))))</f>
        <v/>
      </c>
      <c r="L167" t="str">
        <f t="shared" si="14"/>
        <v>[ExifAscii](xref:ExifLibrary.ExifAscii)</v>
      </c>
      <c r="M167" t="str">
        <f t="shared" si="15"/>
        <v>string</v>
      </c>
      <c r="N167" t="b">
        <f>NOT( ISERROR(VLOOKUP($A167,'Custom Types'!$A$2:$A$997,1,FALSE)))</f>
        <v>0</v>
      </c>
      <c r="O167" t="str">
        <f t="shared" si="20"/>
        <v>[ThumbnailCopyright](xref:ExifLibrary.ExifTag.ThumbnailCopyright)</v>
      </c>
      <c r="P167" t="str">
        <f>IF($N167,VLOOKUP($A167,'Custom Types'!$A$2:$C$997,2,FALSE),L167)</f>
        <v>[ExifAscii](xref:ExifLibrary.ExifAscii)</v>
      </c>
      <c r="Q167" t="str">
        <f>IF($N167,VLOOKUP($A167,'Custom Types'!$A$2:$C$997,3,FALSE),M167)</f>
        <v>string</v>
      </c>
      <c r="R167" t="str">
        <f t="shared" si="21"/>
        <v>[ThumbnailCopyright](xref:ExifLibrary.ExifTag.ThumbnailCopyright) | 33432 | 0x8298 | [ExifAscii](xref:ExifLibrary.ExifAscii) | string</v>
      </c>
    </row>
    <row r="168" spans="1:18" x14ac:dyDescent="0.25">
      <c r="A168" t="s">
        <v>192</v>
      </c>
      <c r="B168">
        <v>306</v>
      </c>
      <c r="C168" t="str">
        <f t="shared" si="18"/>
        <v>0x0132</v>
      </c>
      <c r="D168" t="s">
        <v>27</v>
      </c>
      <c r="E168">
        <v>20</v>
      </c>
      <c r="H168" t="str">
        <f>IF($E168=1,"["&amp;VLOOKUP($D168,'Data Types'!$A$2:$G$14,2,FALSE)&amp;"]"&amp;VLOOKUP($D168,'Data Types'!$A$2:$G$14,5,FALSE),"["&amp;VLOOKUP($D168,'Data Types'!$A$2:$G$14,3,FALSE)&amp;"]"&amp;VLOOKUP($D168,'Data Types'!$A$2:$G$14,6,FALSE))</f>
        <v>[ExifAscii](xref:ExifLibrary.ExifAscii)</v>
      </c>
      <c r="I168" t="str">
        <f>IF(D168="ASCII","string",IF(VLOOKUP($D168,'Data Types'!$A$2:$G$14,7,FALSE)="",VLOOKUP($D168,'Data Types'!$A$2:$G$14,4,FALSE)&amp;IF($E168=1,"","["&amp;$E168&amp;"]"),"["&amp;VLOOKUP($D168,'Data Types'!$A$2:$G$14,4,FALSE)&amp;IF($E168=1,"","["&amp;$E168&amp;"]")&amp;"]"&amp;VLOOKUP($D168,'Data Types'!$A$2:$G$14,7,FALSE)))</f>
        <v>string</v>
      </c>
      <c r="J168" t="str">
        <f>IF($F168="","",IF($G168=1,"["&amp;VLOOKUP($F168,'Data Types'!$A$2:$G$14,2,FALSE)&amp;"]"&amp;VLOOKUP($F168,'Data Types'!$A$2:$G$14,5,FALSE),"["&amp;VLOOKUP($F168,'Data Types'!$A$2:$G$14,3,FALSE)&amp;"]"&amp;VLOOKUP($F168,'Data Types'!$A$2:$G$14,6,FALSE)))</f>
        <v/>
      </c>
      <c r="K168" t="str">
        <f>IF(F168="ASCII","string",IF($F168="","",IF(VLOOKUP($F168,'Data Types'!$A$2:$G$14,7,FALSE)="",VLOOKUP($F168,'Data Types'!$A$2:$G$14,4,FALSE)&amp;IF($G168=1,"","["&amp;$G168&amp;"]"),"["&amp;VLOOKUP($F168,'Data Types'!$A$2:$G$14,4,FALSE)&amp;IF($G168=1,"","["&amp;$G168&amp;"]")&amp;"]"&amp;VLOOKUP($F168,'Data Types'!$A$2:$G$14,7,FALSE))))</f>
        <v/>
      </c>
      <c r="L168" t="str">
        <f t="shared" si="14"/>
        <v>[ExifAscii](xref:ExifLibrary.ExifAscii)</v>
      </c>
      <c r="M168" t="str">
        <f t="shared" si="15"/>
        <v>string</v>
      </c>
      <c r="N168" t="b">
        <f>NOT( ISERROR(VLOOKUP($A168,'Custom Types'!$A$2:$A$997,1,FALSE)))</f>
        <v>1</v>
      </c>
      <c r="O168" t="str">
        <f t="shared" si="20"/>
        <v>[ThumbnailDateTime](xref:ExifLibrary.ExifTag.ThumbnailDateTime)</v>
      </c>
      <c r="P168" t="str">
        <f>IF($N168,VLOOKUP($A168,'Custom Types'!$A$2:$C$997,2,FALSE),L168)</f>
        <v>[ExifDateTime](xref:ExifLibrary.ExifDateTime)</v>
      </c>
      <c r="Q168" t="str">
        <f>IF($N168,VLOOKUP($A168,'Custom Types'!$A$2:$C$997,3,FALSE),M168)</f>
        <v>DateTime</v>
      </c>
      <c r="R168" t="str">
        <f t="shared" si="21"/>
        <v>[ThumbnailDateTime](xref:ExifLibrary.ExifTag.ThumbnailDateTime) | 306 | 0x0132 | [ExifDateTime](xref:ExifLibrary.ExifDateTime) | DateTime</v>
      </c>
    </row>
    <row r="169" spans="1:18" x14ac:dyDescent="0.25">
      <c r="A169" t="s">
        <v>329</v>
      </c>
      <c r="B169">
        <v>270</v>
      </c>
      <c r="C169" t="str">
        <f t="shared" si="18"/>
        <v>0x010E</v>
      </c>
      <c r="D169" t="s">
        <v>27</v>
      </c>
      <c r="H169" t="str">
        <f>IF($E169=1,"["&amp;VLOOKUP($D169,'Data Types'!$A$2:$G$14,2,FALSE)&amp;"]"&amp;VLOOKUP($D169,'Data Types'!$A$2:$G$14,5,FALSE),"["&amp;VLOOKUP($D169,'Data Types'!$A$2:$G$14,3,FALSE)&amp;"]"&amp;VLOOKUP($D169,'Data Types'!$A$2:$G$14,6,FALSE))</f>
        <v>[ExifAscii](xref:ExifLibrary.ExifAscii)</v>
      </c>
      <c r="I169" t="str">
        <f>IF(D169="ASCII","string",IF(VLOOKUP($D169,'Data Types'!$A$2:$G$14,7,FALSE)="",VLOOKUP($D169,'Data Types'!$A$2:$G$14,4,FALSE)&amp;IF($E169=1,"","["&amp;$E169&amp;"]"),"["&amp;VLOOKUP($D169,'Data Types'!$A$2:$G$14,4,FALSE)&amp;IF($E169=1,"","["&amp;$E169&amp;"]")&amp;"]"&amp;VLOOKUP($D169,'Data Types'!$A$2:$G$14,7,FALSE)))</f>
        <v>string</v>
      </c>
      <c r="J169" t="str">
        <f>IF($F169="","",IF($G169=1,"["&amp;VLOOKUP($F169,'Data Types'!$A$2:$G$14,2,FALSE)&amp;"]"&amp;VLOOKUP($F169,'Data Types'!$A$2:$G$14,5,FALSE),"["&amp;VLOOKUP($F169,'Data Types'!$A$2:$G$14,3,FALSE)&amp;"]"&amp;VLOOKUP($F169,'Data Types'!$A$2:$G$14,6,FALSE)))</f>
        <v/>
      </c>
      <c r="K169" t="str">
        <f>IF(F169="ASCII","string",IF($F169="","",IF(VLOOKUP($F169,'Data Types'!$A$2:$G$14,7,FALSE)="",VLOOKUP($F169,'Data Types'!$A$2:$G$14,4,FALSE)&amp;IF($G169=1,"","["&amp;$G169&amp;"]"),"["&amp;VLOOKUP($F169,'Data Types'!$A$2:$G$14,4,FALSE)&amp;IF($G169=1,"","["&amp;$G169&amp;"]")&amp;"]"&amp;VLOOKUP($F169,'Data Types'!$A$2:$G$14,7,FALSE))))</f>
        <v/>
      </c>
      <c r="L169" t="str">
        <f t="shared" si="14"/>
        <v>[ExifAscii](xref:ExifLibrary.ExifAscii)</v>
      </c>
      <c r="M169" t="str">
        <f t="shared" si="15"/>
        <v>string</v>
      </c>
      <c r="N169" t="b">
        <f>NOT( ISERROR(VLOOKUP($A169,'Custom Types'!$A$2:$A$997,1,FALSE)))</f>
        <v>0</v>
      </c>
      <c r="O169" t="str">
        <f t="shared" si="20"/>
        <v>[ThumbnailImageDescription](xref:ExifLibrary.ExifTag.ThumbnailImageDescription)</v>
      </c>
      <c r="P169" t="str">
        <f>IF($N169,VLOOKUP($A169,'Custom Types'!$A$2:$C$997,2,FALSE),L169)</f>
        <v>[ExifAscii](xref:ExifLibrary.ExifAscii)</v>
      </c>
      <c r="Q169" t="str">
        <f>IF($N169,VLOOKUP($A169,'Custom Types'!$A$2:$C$997,3,FALSE),M169)</f>
        <v>string</v>
      </c>
      <c r="R169" t="str">
        <f t="shared" si="21"/>
        <v>[ThumbnailImageDescription](xref:ExifLibrary.ExifTag.ThumbnailImageDescription) | 270 | 0x010E | [ExifAscii](xref:ExifLibrary.ExifAscii) | string</v>
      </c>
    </row>
    <row r="170" spans="1:18" x14ac:dyDescent="0.25">
      <c r="A170" t="s">
        <v>330</v>
      </c>
      <c r="B170">
        <v>257</v>
      </c>
      <c r="C170" t="str">
        <f t="shared" si="18"/>
        <v>0x0101</v>
      </c>
      <c r="D170" t="s">
        <v>1</v>
      </c>
      <c r="E170">
        <v>1</v>
      </c>
      <c r="F170" t="s">
        <v>2</v>
      </c>
      <c r="G170">
        <v>1</v>
      </c>
      <c r="H170" t="str">
        <f>IF($E170=1,"["&amp;VLOOKUP($D170,'Data Types'!$A$2:$G$14,2,FALSE)&amp;"]"&amp;VLOOKUP($D170,'Data Types'!$A$2:$G$14,5,FALSE),"["&amp;VLOOKUP($D170,'Data Types'!$A$2:$G$14,3,FALSE)&amp;"]"&amp;VLOOKUP($D170,'Data Types'!$A$2:$G$14,6,FALSE))</f>
        <v>[ExifUShort](xref:ExifLibrary.ExifUShort)</v>
      </c>
      <c r="I170" t="str">
        <f>IF(D170="ASCII","string",IF(VLOOKUP($D170,'Data Types'!$A$2:$G$14,7,FALSE)="",VLOOKUP($D170,'Data Types'!$A$2:$G$14,4,FALSE)&amp;IF($E170=1,"","["&amp;$E170&amp;"]"),"["&amp;VLOOKUP($D170,'Data Types'!$A$2:$G$14,4,FALSE)&amp;IF($E170=1,"","["&amp;$E170&amp;"]")&amp;"]"&amp;VLOOKUP($D170,'Data Types'!$A$2:$G$14,7,FALSE)))</f>
        <v>ushort</v>
      </c>
      <c r="J170" t="str">
        <f>IF($F170="","",IF($G170=1,"["&amp;VLOOKUP($F170,'Data Types'!$A$2:$G$14,2,FALSE)&amp;"]"&amp;VLOOKUP($F170,'Data Types'!$A$2:$G$14,5,FALSE),"["&amp;VLOOKUP($F170,'Data Types'!$A$2:$G$14,3,FALSE)&amp;"]"&amp;VLOOKUP($F170,'Data Types'!$A$2:$G$14,6,FALSE)))</f>
        <v>[ExifUInt](xref:ExifLibrary.ExifUInt)</v>
      </c>
      <c r="K170" t="str">
        <f>IF(F170="ASCII","string",IF($F170="","",IF(VLOOKUP($F170,'Data Types'!$A$2:$G$14,7,FALSE)="",VLOOKUP($F170,'Data Types'!$A$2:$G$14,4,FALSE)&amp;IF($G170=1,"","["&amp;$G170&amp;"]"),"["&amp;VLOOKUP($F170,'Data Types'!$A$2:$G$14,4,FALSE)&amp;IF($G170=1,"","["&amp;$G170&amp;"]")&amp;"]"&amp;VLOOKUP($F170,'Data Types'!$A$2:$G$14,7,FALSE))))</f>
        <v>uint</v>
      </c>
      <c r="L170" t="str">
        <f t="shared" si="14"/>
        <v>[ExifUShort](xref:ExifLibrary.ExifUShort) or [ExifUInt](xref:ExifLibrary.ExifUInt)</v>
      </c>
      <c r="M170" t="str">
        <f t="shared" si="15"/>
        <v>ushort or uint</v>
      </c>
      <c r="N170" t="b">
        <f>NOT( ISERROR(VLOOKUP($A170,'Custom Types'!$A$2:$A$997,1,FALSE)))</f>
        <v>0</v>
      </c>
      <c r="O170" t="str">
        <f t="shared" si="20"/>
        <v>[ThumbnailImageLength](xref:ExifLibrary.ExifTag.ThumbnailImageLength)</v>
      </c>
      <c r="P170" t="str">
        <f>IF($N170,VLOOKUP($A170,'Custom Types'!$A$2:$C$997,2,FALSE),L170)</f>
        <v>[ExifUShort](xref:ExifLibrary.ExifUShort) or [ExifUInt](xref:ExifLibrary.ExifUInt)</v>
      </c>
      <c r="Q170" t="str">
        <f>IF($N170,VLOOKUP($A170,'Custom Types'!$A$2:$C$997,3,FALSE),M170)</f>
        <v>ushort or uint</v>
      </c>
      <c r="R170" t="str">
        <f t="shared" si="21"/>
        <v>[ThumbnailImageLength](xref:ExifLibrary.ExifTag.ThumbnailImageLength) | 257 | 0x0101 | [ExifUShort](xref:ExifLibrary.ExifUShort) or [ExifUInt](xref:ExifLibrary.ExifUInt) | ushort or uint</v>
      </c>
    </row>
    <row r="171" spans="1:18" x14ac:dyDescent="0.25">
      <c r="A171" t="s">
        <v>331</v>
      </c>
      <c r="B171">
        <v>256</v>
      </c>
      <c r="C171" t="str">
        <f t="shared" si="18"/>
        <v>0x0100</v>
      </c>
      <c r="D171" t="s">
        <v>1</v>
      </c>
      <c r="E171">
        <v>1</v>
      </c>
      <c r="F171" t="s">
        <v>2</v>
      </c>
      <c r="G171">
        <v>1</v>
      </c>
      <c r="H171" t="str">
        <f>IF($E171=1,"["&amp;VLOOKUP($D171,'Data Types'!$A$2:$G$14,2,FALSE)&amp;"]"&amp;VLOOKUP($D171,'Data Types'!$A$2:$G$14,5,FALSE),"["&amp;VLOOKUP($D171,'Data Types'!$A$2:$G$14,3,FALSE)&amp;"]"&amp;VLOOKUP($D171,'Data Types'!$A$2:$G$14,6,FALSE))</f>
        <v>[ExifUShort](xref:ExifLibrary.ExifUShort)</v>
      </c>
      <c r="I171" t="str">
        <f>IF(D171="ASCII","string",IF(VLOOKUP($D171,'Data Types'!$A$2:$G$14,7,FALSE)="",VLOOKUP($D171,'Data Types'!$A$2:$G$14,4,FALSE)&amp;IF($E171=1,"","["&amp;$E171&amp;"]"),"["&amp;VLOOKUP($D171,'Data Types'!$A$2:$G$14,4,FALSE)&amp;IF($E171=1,"","["&amp;$E171&amp;"]")&amp;"]"&amp;VLOOKUP($D171,'Data Types'!$A$2:$G$14,7,FALSE)))</f>
        <v>ushort</v>
      </c>
      <c r="J171" t="str">
        <f>IF($F171="","",IF($G171=1,"["&amp;VLOOKUP($F171,'Data Types'!$A$2:$G$14,2,FALSE)&amp;"]"&amp;VLOOKUP($F171,'Data Types'!$A$2:$G$14,5,FALSE),"["&amp;VLOOKUP($F171,'Data Types'!$A$2:$G$14,3,FALSE)&amp;"]"&amp;VLOOKUP($F171,'Data Types'!$A$2:$G$14,6,FALSE)))</f>
        <v>[ExifUInt](xref:ExifLibrary.ExifUInt)</v>
      </c>
      <c r="K171" t="str">
        <f>IF(F171="ASCII","string",IF($F171="","",IF(VLOOKUP($F171,'Data Types'!$A$2:$G$14,7,FALSE)="",VLOOKUP($F171,'Data Types'!$A$2:$G$14,4,FALSE)&amp;IF($G171=1,"","["&amp;$G171&amp;"]"),"["&amp;VLOOKUP($F171,'Data Types'!$A$2:$G$14,4,FALSE)&amp;IF($G171=1,"","["&amp;$G171&amp;"]")&amp;"]"&amp;VLOOKUP($F171,'Data Types'!$A$2:$G$14,7,FALSE))))</f>
        <v>uint</v>
      </c>
      <c r="L171" t="str">
        <f t="shared" si="14"/>
        <v>[ExifUShort](xref:ExifLibrary.ExifUShort) or [ExifUInt](xref:ExifLibrary.ExifUInt)</v>
      </c>
      <c r="M171" t="str">
        <f t="shared" si="15"/>
        <v>ushort or uint</v>
      </c>
      <c r="N171" t="b">
        <f>NOT( ISERROR(VLOOKUP($A171,'Custom Types'!$A$2:$A$997,1,FALSE)))</f>
        <v>0</v>
      </c>
      <c r="O171" t="str">
        <f t="shared" si="20"/>
        <v>[ThumbnailImageWidth](xref:ExifLibrary.ExifTag.ThumbnailImageWidth)</v>
      </c>
      <c r="P171" t="str">
        <f>IF($N171,VLOOKUP($A171,'Custom Types'!$A$2:$C$997,2,FALSE),L171)</f>
        <v>[ExifUShort](xref:ExifLibrary.ExifUShort) or [ExifUInt](xref:ExifLibrary.ExifUInt)</v>
      </c>
      <c r="Q171" t="str">
        <f>IF($N171,VLOOKUP($A171,'Custom Types'!$A$2:$C$997,3,FALSE),M171)</f>
        <v>ushort or uint</v>
      </c>
      <c r="R171" t="str">
        <f t="shared" si="21"/>
        <v>[ThumbnailImageWidth](xref:ExifLibrary.ExifTag.ThumbnailImageWidth) | 256 | 0x0100 | [ExifUShort](xref:ExifLibrary.ExifUShort) or [ExifUInt](xref:ExifLibrary.ExifUInt) | ushort or uint</v>
      </c>
    </row>
    <row r="172" spans="1:18" x14ac:dyDescent="0.25">
      <c r="A172" t="s">
        <v>332</v>
      </c>
      <c r="B172">
        <v>513</v>
      </c>
      <c r="C172" t="str">
        <f t="shared" si="18"/>
        <v>0x0201</v>
      </c>
      <c r="D172" t="s">
        <v>2</v>
      </c>
      <c r="E172">
        <v>1</v>
      </c>
      <c r="H172" t="str">
        <f>IF($E172=1,"["&amp;VLOOKUP($D172,'Data Types'!$A$2:$G$14,2,FALSE)&amp;"]"&amp;VLOOKUP($D172,'Data Types'!$A$2:$G$14,5,FALSE),"["&amp;VLOOKUP($D172,'Data Types'!$A$2:$G$14,3,FALSE)&amp;"]"&amp;VLOOKUP($D172,'Data Types'!$A$2:$G$14,6,FALSE))</f>
        <v>[ExifUInt](xref:ExifLibrary.ExifUInt)</v>
      </c>
      <c r="I172" t="str">
        <f>IF(D172="ASCII","string",IF(VLOOKUP($D172,'Data Types'!$A$2:$G$14,7,FALSE)="",VLOOKUP($D172,'Data Types'!$A$2:$G$14,4,FALSE)&amp;IF($E172=1,"","["&amp;$E172&amp;"]"),"["&amp;VLOOKUP($D172,'Data Types'!$A$2:$G$14,4,FALSE)&amp;IF($E172=1,"","["&amp;$E172&amp;"]")&amp;"]"&amp;VLOOKUP($D172,'Data Types'!$A$2:$G$14,7,FALSE)))</f>
        <v>uint</v>
      </c>
      <c r="J172" t="str">
        <f>IF($F172="","",IF($G172=1,"["&amp;VLOOKUP($F172,'Data Types'!$A$2:$G$14,2,FALSE)&amp;"]"&amp;VLOOKUP($F172,'Data Types'!$A$2:$G$14,5,FALSE),"["&amp;VLOOKUP($F172,'Data Types'!$A$2:$G$14,3,FALSE)&amp;"]"&amp;VLOOKUP($F172,'Data Types'!$A$2:$G$14,6,FALSE)))</f>
        <v/>
      </c>
      <c r="K172" t="str">
        <f>IF(F172="ASCII","string",IF($F172="","",IF(VLOOKUP($F172,'Data Types'!$A$2:$G$14,7,FALSE)="",VLOOKUP($F172,'Data Types'!$A$2:$G$14,4,FALSE)&amp;IF($G172=1,"","["&amp;$G172&amp;"]"),"["&amp;VLOOKUP($F172,'Data Types'!$A$2:$G$14,4,FALSE)&amp;IF($G172=1,"","["&amp;$G172&amp;"]")&amp;"]"&amp;VLOOKUP($F172,'Data Types'!$A$2:$G$14,7,FALSE))))</f>
        <v/>
      </c>
      <c r="L172" t="str">
        <f t="shared" si="14"/>
        <v>[ExifUInt](xref:ExifLibrary.ExifUInt)</v>
      </c>
      <c r="M172" t="str">
        <f t="shared" si="15"/>
        <v>uint</v>
      </c>
      <c r="N172" t="b">
        <f>NOT( ISERROR(VLOOKUP($A172,'Custom Types'!$A$2:$A$997,1,FALSE)))</f>
        <v>0</v>
      </c>
      <c r="O172" t="str">
        <f t="shared" si="20"/>
        <v>[ThumbnailJPEGInterchangeFormat](xref:ExifLibrary.ExifTag.ThumbnailJPEGInterchangeFormat)</v>
      </c>
      <c r="P172" t="str">
        <f>IF($N172,VLOOKUP($A172,'Custom Types'!$A$2:$C$997,2,FALSE),L172)</f>
        <v>[ExifUInt](xref:ExifLibrary.ExifUInt)</v>
      </c>
      <c r="Q172" t="str">
        <f>IF($N172,VLOOKUP($A172,'Custom Types'!$A$2:$C$997,3,FALSE),M172)</f>
        <v>uint</v>
      </c>
      <c r="R172" t="str">
        <f t="shared" si="21"/>
        <v>[ThumbnailJPEGInterchangeFormat](xref:ExifLibrary.ExifTag.ThumbnailJPEGInterchangeFormat) | 513 | 0x0201 | [ExifUInt](xref:ExifLibrary.ExifUInt) | uint</v>
      </c>
    </row>
    <row r="173" spans="1:18" x14ac:dyDescent="0.25">
      <c r="A173" t="s">
        <v>333</v>
      </c>
      <c r="B173">
        <v>514</v>
      </c>
      <c r="C173" t="str">
        <f t="shared" si="18"/>
        <v>0x0202</v>
      </c>
      <c r="D173" t="s">
        <v>2</v>
      </c>
      <c r="E173">
        <v>1</v>
      </c>
      <c r="H173" t="str">
        <f>IF($E173=1,"["&amp;VLOOKUP($D173,'Data Types'!$A$2:$G$14,2,FALSE)&amp;"]"&amp;VLOOKUP($D173,'Data Types'!$A$2:$G$14,5,FALSE),"["&amp;VLOOKUP($D173,'Data Types'!$A$2:$G$14,3,FALSE)&amp;"]"&amp;VLOOKUP($D173,'Data Types'!$A$2:$G$14,6,FALSE))</f>
        <v>[ExifUInt](xref:ExifLibrary.ExifUInt)</v>
      </c>
      <c r="I173" t="str">
        <f>IF(D173="ASCII","string",IF(VLOOKUP($D173,'Data Types'!$A$2:$G$14,7,FALSE)="",VLOOKUP($D173,'Data Types'!$A$2:$G$14,4,FALSE)&amp;IF($E173=1,"","["&amp;$E173&amp;"]"),"["&amp;VLOOKUP($D173,'Data Types'!$A$2:$G$14,4,FALSE)&amp;IF($E173=1,"","["&amp;$E173&amp;"]")&amp;"]"&amp;VLOOKUP($D173,'Data Types'!$A$2:$G$14,7,FALSE)))</f>
        <v>uint</v>
      </c>
      <c r="J173" t="str">
        <f>IF($F173="","",IF($G173=1,"["&amp;VLOOKUP($F173,'Data Types'!$A$2:$G$14,2,FALSE)&amp;"]"&amp;VLOOKUP($F173,'Data Types'!$A$2:$G$14,5,FALSE),"["&amp;VLOOKUP($F173,'Data Types'!$A$2:$G$14,3,FALSE)&amp;"]"&amp;VLOOKUP($F173,'Data Types'!$A$2:$G$14,6,FALSE)))</f>
        <v/>
      </c>
      <c r="K173" t="str">
        <f>IF(F173="ASCII","string",IF($F173="","",IF(VLOOKUP($F173,'Data Types'!$A$2:$G$14,7,FALSE)="",VLOOKUP($F173,'Data Types'!$A$2:$G$14,4,FALSE)&amp;IF($G173=1,"","["&amp;$G173&amp;"]"),"["&amp;VLOOKUP($F173,'Data Types'!$A$2:$G$14,4,FALSE)&amp;IF($G173=1,"","["&amp;$G173&amp;"]")&amp;"]"&amp;VLOOKUP($F173,'Data Types'!$A$2:$G$14,7,FALSE))))</f>
        <v/>
      </c>
      <c r="L173" t="str">
        <f t="shared" si="14"/>
        <v>[ExifUInt](xref:ExifLibrary.ExifUInt)</v>
      </c>
      <c r="M173" t="str">
        <f t="shared" si="15"/>
        <v>uint</v>
      </c>
      <c r="N173" t="b">
        <f>NOT( ISERROR(VLOOKUP($A173,'Custom Types'!$A$2:$A$997,1,FALSE)))</f>
        <v>0</v>
      </c>
      <c r="O173" t="str">
        <f t="shared" si="20"/>
        <v>[ThumbnailJPEGInterchangeFormatLength](xref:ExifLibrary.ExifTag.ThumbnailJPEGInterchangeFormatLength)</v>
      </c>
      <c r="P173" t="str">
        <f>IF($N173,VLOOKUP($A173,'Custom Types'!$A$2:$C$997,2,FALSE),L173)</f>
        <v>[ExifUInt](xref:ExifLibrary.ExifUInt)</v>
      </c>
      <c r="Q173" t="str">
        <f>IF($N173,VLOOKUP($A173,'Custom Types'!$A$2:$C$997,3,FALSE),M173)</f>
        <v>uint</v>
      </c>
      <c r="R173" t="str">
        <f t="shared" si="21"/>
        <v>[ThumbnailJPEGInterchangeFormatLength](xref:ExifLibrary.ExifTag.ThumbnailJPEGInterchangeFormatLength) | 514 | 0x0202 | [ExifUInt](xref:ExifLibrary.ExifUInt) | uint</v>
      </c>
    </row>
    <row r="174" spans="1:18" x14ac:dyDescent="0.25">
      <c r="A174" t="s">
        <v>334</v>
      </c>
      <c r="B174">
        <v>271</v>
      </c>
      <c r="C174" t="str">
        <f t="shared" si="18"/>
        <v>0x010F</v>
      </c>
      <c r="D174" t="s">
        <v>27</v>
      </c>
      <c r="H174" t="str">
        <f>IF($E174=1,"["&amp;VLOOKUP($D174,'Data Types'!$A$2:$G$14,2,FALSE)&amp;"]"&amp;VLOOKUP($D174,'Data Types'!$A$2:$G$14,5,FALSE),"["&amp;VLOOKUP($D174,'Data Types'!$A$2:$G$14,3,FALSE)&amp;"]"&amp;VLOOKUP($D174,'Data Types'!$A$2:$G$14,6,FALSE))</f>
        <v>[ExifAscii](xref:ExifLibrary.ExifAscii)</v>
      </c>
      <c r="I174" t="str">
        <f>IF(D174="ASCII","string",IF(VLOOKUP($D174,'Data Types'!$A$2:$G$14,7,FALSE)="",VLOOKUP($D174,'Data Types'!$A$2:$G$14,4,FALSE)&amp;IF($E174=1,"","["&amp;$E174&amp;"]"),"["&amp;VLOOKUP($D174,'Data Types'!$A$2:$G$14,4,FALSE)&amp;IF($E174=1,"","["&amp;$E174&amp;"]")&amp;"]"&amp;VLOOKUP($D174,'Data Types'!$A$2:$G$14,7,FALSE)))</f>
        <v>string</v>
      </c>
      <c r="J174" t="str">
        <f>IF($F174="","",IF($G174=1,"["&amp;VLOOKUP($F174,'Data Types'!$A$2:$G$14,2,FALSE)&amp;"]"&amp;VLOOKUP($F174,'Data Types'!$A$2:$G$14,5,FALSE),"["&amp;VLOOKUP($F174,'Data Types'!$A$2:$G$14,3,FALSE)&amp;"]"&amp;VLOOKUP($F174,'Data Types'!$A$2:$G$14,6,FALSE)))</f>
        <v/>
      </c>
      <c r="K174" t="str">
        <f>IF(F174="ASCII","string",IF($F174="","",IF(VLOOKUP($F174,'Data Types'!$A$2:$G$14,7,FALSE)="",VLOOKUP($F174,'Data Types'!$A$2:$G$14,4,FALSE)&amp;IF($G174=1,"","["&amp;$G174&amp;"]"),"["&amp;VLOOKUP($F174,'Data Types'!$A$2:$G$14,4,FALSE)&amp;IF($G174=1,"","["&amp;$G174&amp;"]")&amp;"]"&amp;VLOOKUP($F174,'Data Types'!$A$2:$G$14,7,FALSE))))</f>
        <v/>
      </c>
      <c r="L174" t="str">
        <f t="shared" si="14"/>
        <v>[ExifAscii](xref:ExifLibrary.ExifAscii)</v>
      </c>
      <c r="M174" t="str">
        <f t="shared" si="15"/>
        <v>string</v>
      </c>
      <c r="N174" t="b">
        <f>NOT( ISERROR(VLOOKUP($A174,'Custom Types'!$A$2:$A$997,1,FALSE)))</f>
        <v>0</v>
      </c>
      <c r="O174" t="str">
        <f t="shared" si="20"/>
        <v>[ThumbnailMake](xref:ExifLibrary.ExifTag.ThumbnailMake)</v>
      </c>
      <c r="P174" t="str">
        <f>IF($N174,VLOOKUP($A174,'Custom Types'!$A$2:$C$997,2,FALSE),L174)</f>
        <v>[ExifAscii](xref:ExifLibrary.ExifAscii)</v>
      </c>
      <c r="Q174" t="str">
        <f>IF($N174,VLOOKUP($A174,'Custom Types'!$A$2:$C$997,3,FALSE),M174)</f>
        <v>string</v>
      </c>
      <c r="R174" t="str">
        <f t="shared" si="21"/>
        <v>[ThumbnailMake](xref:ExifLibrary.ExifTag.ThumbnailMake) | 271 | 0x010F | [ExifAscii](xref:ExifLibrary.ExifAscii) | string</v>
      </c>
    </row>
    <row r="175" spans="1:18" x14ac:dyDescent="0.25">
      <c r="A175" t="s">
        <v>335</v>
      </c>
      <c r="B175">
        <v>272</v>
      </c>
      <c r="C175" t="str">
        <f t="shared" si="18"/>
        <v>0x0110</v>
      </c>
      <c r="D175" t="s">
        <v>27</v>
      </c>
      <c r="H175" t="str">
        <f>IF($E175=1,"["&amp;VLOOKUP($D175,'Data Types'!$A$2:$G$14,2,FALSE)&amp;"]"&amp;VLOOKUP($D175,'Data Types'!$A$2:$G$14,5,FALSE),"["&amp;VLOOKUP($D175,'Data Types'!$A$2:$G$14,3,FALSE)&amp;"]"&amp;VLOOKUP($D175,'Data Types'!$A$2:$G$14,6,FALSE))</f>
        <v>[ExifAscii](xref:ExifLibrary.ExifAscii)</v>
      </c>
      <c r="I175" t="str">
        <f>IF(D175="ASCII","string",IF(VLOOKUP($D175,'Data Types'!$A$2:$G$14,7,FALSE)="",VLOOKUP($D175,'Data Types'!$A$2:$G$14,4,FALSE)&amp;IF($E175=1,"","["&amp;$E175&amp;"]"),"["&amp;VLOOKUP($D175,'Data Types'!$A$2:$G$14,4,FALSE)&amp;IF($E175=1,"","["&amp;$E175&amp;"]")&amp;"]"&amp;VLOOKUP($D175,'Data Types'!$A$2:$G$14,7,FALSE)))</f>
        <v>string</v>
      </c>
      <c r="J175" t="str">
        <f>IF($F175="","",IF($G175=1,"["&amp;VLOOKUP($F175,'Data Types'!$A$2:$G$14,2,FALSE)&amp;"]"&amp;VLOOKUP($F175,'Data Types'!$A$2:$G$14,5,FALSE),"["&amp;VLOOKUP($F175,'Data Types'!$A$2:$G$14,3,FALSE)&amp;"]"&amp;VLOOKUP($F175,'Data Types'!$A$2:$G$14,6,FALSE)))</f>
        <v/>
      </c>
      <c r="K175" t="str">
        <f>IF(F175="ASCII","string",IF($F175="","",IF(VLOOKUP($F175,'Data Types'!$A$2:$G$14,7,FALSE)="",VLOOKUP($F175,'Data Types'!$A$2:$G$14,4,FALSE)&amp;IF($G175=1,"","["&amp;$G175&amp;"]"),"["&amp;VLOOKUP($F175,'Data Types'!$A$2:$G$14,4,FALSE)&amp;IF($G175=1,"","["&amp;$G175&amp;"]")&amp;"]"&amp;VLOOKUP($F175,'Data Types'!$A$2:$G$14,7,FALSE))))</f>
        <v/>
      </c>
      <c r="L175" t="str">
        <f t="shared" si="14"/>
        <v>[ExifAscii](xref:ExifLibrary.ExifAscii)</v>
      </c>
      <c r="M175" t="str">
        <f t="shared" si="15"/>
        <v>string</v>
      </c>
      <c r="N175" t="b">
        <f>NOT( ISERROR(VLOOKUP($A175,'Custom Types'!$A$2:$A$997,1,FALSE)))</f>
        <v>0</v>
      </c>
      <c r="O175" t="str">
        <f t="shared" si="20"/>
        <v>[ThumbnailModel](xref:ExifLibrary.ExifTag.ThumbnailModel)</v>
      </c>
      <c r="P175" t="str">
        <f>IF($N175,VLOOKUP($A175,'Custom Types'!$A$2:$C$997,2,FALSE),L175)</f>
        <v>[ExifAscii](xref:ExifLibrary.ExifAscii)</v>
      </c>
      <c r="Q175" t="str">
        <f>IF($N175,VLOOKUP($A175,'Custom Types'!$A$2:$C$997,3,FALSE),M175)</f>
        <v>string</v>
      </c>
      <c r="R175" t="str">
        <f t="shared" si="21"/>
        <v>[ThumbnailModel](xref:ExifLibrary.ExifTag.ThumbnailModel) | 272 | 0x0110 | [ExifAscii](xref:ExifLibrary.ExifAscii) | string</v>
      </c>
    </row>
    <row r="176" spans="1:18" x14ac:dyDescent="0.25">
      <c r="A176" t="s">
        <v>188</v>
      </c>
      <c r="B176">
        <v>274</v>
      </c>
      <c r="C176" t="str">
        <f t="shared" si="18"/>
        <v>0x0112</v>
      </c>
      <c r="D176" t="s">
        <v>1</v>
      </c>
      <c r="E176">
        <v>1</v>
      </c>
      <c r="H176" t="str">
        <f>IF($E176=1,"["&amp;VLOOKUP($D176,'Data Types'!$A$2:$G$14,2,FALSE)&amp;"]"&amp;VLOOKUP($D176,'Data Types'!$A$2:$G$14,5,FALSE),"["&amp;VLOOKUP($D176,'Data Types'!$A$2:$G$14,3,FALSE)&amp;"]"&amp;VLOOKUP($D176,'Data Types'!$A$2:$G$14,6,FALSE))</f>
        <v>[ExifUShort](xref:ExifLibrary.ExifUShort)</v>
      </c>
      <c r="I176" t="str">
        <f>IF(D176="ASCII","string",IF(VLOOKUP($D176,'Data Types'!$A$2:$G$14,7,FALSE)="",VLOOKUP($D176,'Data Types'!$A$2:$G$14,4,FALSE)&amp;IF($E176=1,"","["&amp;$E176&amp;"]"),"["&amp;VLOOKUP($D176,'Data Types'!$A$2:$G$14,4,FALSE)&amp;IF($E176=1,"","["&amp;$E176&amp;"]")&amp;"]"&amp;VLOOKUP($D176,'Data Types'!$A$2:$G$14,7,FALSE)))</f>
        <v>ushort</v>
      </c>
      <c r="J176" t="str">
        <f>IF($F176="","",IF($G176=1,"["&amp;VLOOKUP($F176,'Data Types'!$A$2:$G$14,2,FALSE)&amp;"]"&amp;VLOOKUP($F176,'Data Types'!$A$2:$G$14,5,FALSE),"["&amp;VLOOKUP($F176,'Data Types'!$A$2:$G$14,3,FALSE)&amp;"]"&amp;VLOOKUP($F176,'Data Types'!$A$2:$G$14,6,FALSE)))</f>
        <v/>
      </c>
      <c r="K176" t="str">
        <f>IF(F176="ASCII","string",IF($F176="","",IF(VLOOKUP($F176,'Data Types'!$A$2:$G$14,7,FALSE)="",VLOOKUP($F176,'Data Types'!$A$2:$G$14,4,FALSE)&amp;IF($G176=1,"","["&amp;$G176&amp;"]"),"["&amp;VLOOKUP($F176,'Data Types'!$A$2:$G$14,4,FALSE)&amp;IF($G176=1,"","["&amp;$G176&amp;"]")&amp;"]"&amp;VLOOKUP($F176,'Data Types'!$A$2:$G$14,7,FALSE))))</f>
        <v/>
      </c>
      <c r="L176" t="str">
        <f t="shared" si="14"/>
        <v>[ExifUShort](xref:ExifLibrary.ExifUShort)</v>
      </c>
      <c r="M176" t="str">
        <f t="shared" si="15"/>
        <v>ushort</v>
      </c>
      <c r="N176" t="b">
        <f>NOT( ISERROR(VLOOKUP($A176,'Custom Types'!$A$2:$A$997,1,FALSE)))</f>
        <v>1</v>
      </c>
      <c r="O176" t="str">
        <f t="shared" si="20"/>
        <v>[ThumbnailOrientation](xref:ExifLibrary.ExifTag.ThumbnailOrientation)</v>
      </c>
      <c r="P176" t="str">
        <f>IF($N176,VLOOKUP($A176,'Custom Types'!$A$2:$C$997,2,FALSE),L176)</f>
        <v>[ExifEnumProperty\&lt;Orientation&gt;](xref:ExifLibrary.ExifEnumProperty`1)</v>
      </c>
      <c r="Q176" t="str">
        <f>IF($N176,VLOOKUP($A176,'Custom Types'!$A$2:$C$997,3,FALSE),M176)</f>
        <v>enum [(Orientation)](xref:ExifLibrary.Orientation)</v>
      </c>
      <c r="R176" t="str">
        <f t="shared" si="21"/>
        <v>[ThumbnailOrientation](xref:ExifLibrary.ExifTag.ThumbnailOrientation) | 274 | 0x0112 | [ExifEnumProperty\&lt;Orientation&gt;](xref:ExifLibrary.ExifEnumProperty`1) | enum [(Orientation)](xref:ExifLibrary.Orientation)</v>
      </c>
    </row>
    <row r="177" spans="1:18" x14ac:dyDescent="0.25">
      <c r="A177" t="s">
        <v>187</v>
      </c>
      <c r="B177">
        <v>262</v>
      </c>
      <c r="C177" t="str">
        <f t="shared" si="18"/>
        <v>0x0106</v>
      </c>
      <c r="D177" t="s">
        <v>1</v>
      </c>
      <c r="E177">
        <v>1</v>
      </c>
      <c r="H177" t="str">
        <f>IF($E177=1,"["&amp;VLOOKUP($D177,'Data Types'!$A$2:$G$14,2,FALSE)&amp;"]"&amp;VLOOKUP($D177,'Data Types'!$A$2:$G$14,5,FALSE),"["&amp;VLOOKUP($D177,'Data Types'!$A$2:$G$14,3,FALSE)&amp;"]"&amp;VLOOKUP($D177,'Data Types'!$A$2:$G$14,6,FALSE))</f>
        <v>[ExifUShort](xref:ExifLibrary.ExifUShort)</v>
      </c>
      <c r="I177" t="str">
        <f>IF(D177="ASCII","string",IF(VLOOKUP($D177,'Data Types'!$A$2:$G$14,7,FALSE)="",VLOOKUP($D177,'Data Types'!$A$2:$G$14,4,FALSE)&amp;IF($E177=1,"","["&amp;$E177&amp;"]"),"["&amp;VLOOKUP($D177,'Data Types'!$A$2:$G$14,4,FALSE)&amp;IF($E177=1,"","["&amp;$E177&amp;"]")&amp;"]"&amp;VLOOKUP($D177,'Data Types'!$A$2:$G$14,7,FALSE)))</f>
        <v>ushort</v>
      </c>
      <c r="J177" t="str">
        <f>IF($F177="","",IF($G177=1,"["&amp;VLOOKUP($F177,'Data Types'!$A$2:$G$14,2,FALSE)&amp;"]"&amp;VLOOKUP($F177,'Data Types'!$A$2:$G$14,5,FALSE),"["&amp;VLOOKUP($F177,'Data Types'!$A$2:$G$14,3,FALSE)&amp;"]"&amp;VLOOKUP($F177,'Data Types'!$A$2:$G$14,6,FALSE)))</f>
        <v/>
      </c>
      <c r="K177" t="str">
        <f>IF(F177="ASCII","string",IF($F177="","",IF(VLOOKUP($F177,'Data Types'!$A$2:$G$14,7,FALSE)="",VLOOKUP($F177,'Data Types'!$A$2:$G$14,4,FALSE)&amp;IF($G177=1,"","["&amp;$G177&amp;"]"),"["&amp;VLOOKUP($F177,'Data Types'!$A$2:$G$14,4,FALSE)&amp;IF($G177=1,"","["&amp;$G177&amp;"]")&amp;"]"&amp;VLOOKUP($F177,'Data Types'!$A$2:$G$14,7,FALSE))))</f>
        <v/>
      </c>
      <c r="L177" t="str">
        <f t="shared" si="14"/>
        <v>[ExifUShort](xref:ExifLibrary.ExifUShort)</v>
      </c>
      <c r="M177" t="str">
        <f t="shared" si="15"/>
        <v>ushort</v>
      </c>
      <c r="N177" t="b">
        <f>NOT( ISERROR(VLOOKUP($A177,'Custom Types'!$A$2:$A$997,1,FALSE)))</f>
        <v>1</v>
      </c>
      <c r="O177" t="str">
        <f t="shared" si="20"/>
        <v>[ThumbnailPhotometricInterpretation](xref:ExifLibrary.ExifTag.ThumbnailPhotometricInterpretation)</v>
      </c>
      <c r="P177" t="str">
        <f>IF($N177,VLOOKUP($A177,'Custom Types'!$A$2:$C$997,2,FALSE),L177)</f>
        <v>[ExifEnumProperty\&lt;PhotometricInterpretation&gt;](xref:ExifLibrary.ExifEnumProperty`1)</v>
      </c>
      <c r="Q177" t="str">
        <f>IF($N177,VLOOKUP($A177,'Custom Types'!$A$2:$C$997,3,FALSE),M177)</f>
        <v>enum [(PhotometricInterpretation)](xref:ExifLibrary.PhotometricInterpretation)</v>
      </c>
      <c r="R177" t="str">
        <f t="shared" si="21"/>
        <v>[ThumbnailPhotometricInterpretation](xref:ExifLibrary.ExifTag.ThumbnailPhotometricInterpretation) | 262 | 0x0106 | [ExifEnumProperty\&lt;PhotometricInterpretation&gt;](xref:ExifLibrary.ExifEnumProperty`1) | enum [(PhotometricInterpretation)](xref:ExifLibrary.PhotometricInterpretation)</v>
      </c>
    </row>
    <row r="178" spans="1:18" x14ac:dyDescent="0.25">
      <c r="A178" t="s">
        <v>189</v>
      </c>
      <c r="B178">
        <v>284</v>
      </c>
      <c r="C178" t="str">
        <f t="shared" si="18"/>
        <v>0x011C</v>
      </c>
      <c r="D178" t="s">
        <v>1</v>
      </c>
      <c r="E178">
        <v>1</v>
      </c>
      <c r="H178" t="str">
        <f>IF($E178=1,"["&amp;VLOOKUP($D178,'Data Types'!$A$2:$G$14,2,FALSE)&amp;"]"&amp;VLOOKUP($D178,'Data Types'!$A$2:$G$14,5,FALSE),"["&amp;VLOOKUP($D178,'Data Types'!$A$2:$G$14,3,FALSE)&amp;"]"&amp;VLOOKUP($D178,'Data Types'!$A$2:$G$14,6,FALSE))</f>
        <v>[ExifUShort](xref:ExifLibrary.ExifUShort)</v>
      </c>
      <c r="I178" t="str">
        <f>IF(D178="ASCII","string",IF(VLOOKUP($D178,'Data Types'!$A$2:$G$14,7,FALSE)="",VLOOKUP($D178,'Data Types'!$A$2:$G$14,4,FALSE)&amp;IF($E178=1,"","["&amp;$E178&amp;"]"),"["&amp;VLOOKUP($D178,'Data Types'!$A$2:$G$14,4,FALSE)&amp;IF($E178=1,"","["&amp;$E178&amp;"]")&amp;"]"&amp;VLOOKUP($D178,'Data Types'!$A$2:$G$14,7,FALSE)))</f>
        <v>ushort</v>
      </c>
      <c r="J178" t="str">
        <f>IF($F178="","",IF($G178=1,"["&amp;VLOOKUP($F178,'Data Types'!$A$2:$G$14,2,FALSE)&amp;"]"&amp;VLOOKUP($F178,'Data Types'!$A$2:$G$14,5,FALSE),"["&amp;VLOOKUP($F178,'Data Types'!$A$2:$G$14,3,FALSE)&amp;"]"&amp;VLOOKUP($F178,'Data Types'!$A$2:$G$14,6,FALSE)))</f>
        <v/>
      </c>
      <c r="K178" t="str">
        <f>IF(F178="ASCII","string",IF($F178="","",IF(VLOOKUP($F178,'Data Types'!$A$2:$G$14,7,FALSE)="",VLOOKUP($F178,'Data Types'!$A$2:$G$14,4,FALSE)&amp;IF($G178=1,"","["&amp;$G178&amp;"]"),"["&amp;VLOOKUP($F178,'Data Types'!$A$2:$G$14,4,FALSE)&amp;IF($G178=1,"","["&amp;$G178&amp;"]")&amp;"]"&amp;VLOOKUP($F178,'Data Types'!$A$2:$G$14,7,FALSE))))</f>
        <v/>
      </c>
      <c r="L178" t="str">
        <f t="shared" si="14"/>
        <v>[ExifUShort](xref:ExifLibrary.ExifUShort)</v>
      </c>
      <c r="M178" t="str">
        <f t="shared" si="15"/>
        <v>ushort</v>
      </c>
      <c r="N178" t="b">
        <f>NOT( ISERROR(VLOOKUP($A178,'Custom Types'!$A$2:$A$997,1,FALSE)))</f>
        <v>1</v>
      </c>
      <c r="O178" t="str">
        <f t="shared" si="20"/>
        <v>[ThumbnailPlanarConfiguration](xref:ExifLibrary.ExifTag.ThumbnailPlanarConfiguration)</v>
      </c>
      <c r="P178" t="str">
        <f>IF($N178,VLOOKUP($A178,'Custom Types'!$A$2:$C$997,2,FALSE),L178)</f>
        <v>[ExifEnumProperty\&lt;PlanarConfiguration&gt;](xref:ExifLibrary.ExifEnumProperty`1)</v>
      </c>
      <c r="Q178" t="str">
        <f>IF($N178,VLOOKUP($A178,'Custom Types'!$A$2:$C$997,3,FALSE),M178)</f>
        <v>enum [(PlanarConfiguration)](xref:ExifLibrary.PlanarConfiguration)</v>
      </c>
      <c r="R178" t="str">
        <f t="shared" si="21"/>
        <v>[ThumbnailPlanarConfiguration](xref:ExifLibrary.ExifTag.ThumbnailPlanarConfiguration) | 284 | 0x011C | [ExifEnumProperty\&lt;PlanarConfiguration&gt;](xref:ExifLibrary.ExifEnumProperty`1) | enum [(PlanarConfiguration)](xref:ExifLibrary.PlanarConfiguration)</v>
      </c>
    </row>
    <row r="179" spans="1:18" x14ac:dyDescent="0.25">
      <c r="A179" t="s">
        <v>336</v>
      </c>
      <c r="B179">
        <v>319</v>
      </c>
      <c r="C179" t="str">
        <f t="shared" si="18"/>
        <v>0x013F</v>
      </c>
      <c r="D179" t="s">
        <v>13</v>
      </c>
      <c r="E179">
        <v>6</v>
      </c>
      <c r="H179" t="str">
        <f>IF($E179=1,"["&amp;VLOOKUP($D179,'Data Types'!$A$2:$G$14,2,FALSE)&amp;"]"&amp;VLOOKUP($D179,'Data Types'!$A$2:$G$14,5,FALSE),"["&amp;VLOOKUP($D179,'Data Types'!$A$2:$G$14,3,FALSE)&amp;"]"&amp;VLOOKUP($D179,'Data Types'!$A$2:$G$14,6,FALSE))</f>
        <v>[ExifURationalArray](xref:ExifLibrary.ExifURationalArray)</v>
      </c>
      <c r="I179" t="str">
        <f>IF(D179="ASCII","string",IF(VLOOKUP($D179,'Data Types'!$A$2:$G$14,7,FALSE)="",VLOOKUP($D179,'Data Types'!$A$2:$G$14,4,FALSE)&amp;IF($E179=1,"","["&amp;$E179&amp;"]"),"["&amp;VLOOKUP($D179,'Data Types'!$A$2:$G$14,4,FALSE)&amp;IF($E179=1,"","["&amp;$E179&amp;"]")&amp;"]"&amp;VLOOKUP($D179,'Data Types'!$A$2:$G$14,7,FALSE)))</f>
        <v>[MathEx.UFraction32[6]](xref:ExifLibrary.MathEx.UFraction32)</v>
      </c>
      <c r="J179" t="str">
        <f>IF($F179="","",IF($G179=1,"["&amp;VLOOKUP($F179,'Data Types'!$A$2:$G$14,2,FALSE)&amp;"]"&amp;VLOOKUP($F179,'Data Types'!$A$2:$G$14,5,FALSE),"["&amp;VLOOKUP($F179,'Data Types'!$A$2:$G$14,3,FALSE)&amp;"]"&amp;VLOOKUP($F179,'Data Types'!$A$2:$G$14,6,FALSE)))</f>
        <v/>
      </c>
      <c r="K179" t="str">
        <f>IF(F179="ASCII","string",IF($F179="","",IF(VLOOKUP($F179,'Data Types'!$A$2:$G$14,7,FALSE)="",VLOOKUP($F179,'Data Types'!$A$2:$G$14,4,FALSE)&amp;IF($G179=1,"","["&amp;$G179&amp;"]"),"["&amp;VLOOKUP($F179,'Data Types'!$A$2:$G$14,4,FALSE)&amp;IF($G179=1,"","["&amp;$G179&amp;"]")&amp;"]"&amp;VLOOKUP($F179,'Data Types'!$A$2:$G$14,7,FALSE))))</f>
        <v/>
      </c>
      <c r="L179" t="str">
        <f t="shared" si="14"/>
        <v>[ExifURationalArray](xref:ExifLibrary.ExifURationalArray)</v>
      </c>
      <c r="M179" t="str">
        <f t="shared" si="15"/>
        <v>[MathEx.UFraction32[6]](xref:ExifLibrary.MathEx.UFraction32)</v>
      </c>
      <c r="N179" t="b">
        <f>NOT( ISERROR(VLOOKUP($A179,'Custom Types'!$A$2:$A$997,1,FALSE)))</f>
        <v>0</v>
      </c>
      <c r="O179" t="str">
        <f t="shared" si="20"/>
        <v>[ThumbnailPrimaryChromaticities](xref:ExifLibrary.ExifTag.ThumbnailPrimaryChromaticities)</v>
      </c>
      <c r="P179" t="str">
        <f>IF($N179,VLOOKUP($A179,'Custom Types'!$A$2:$C$997,2,FALSE),L179)</f>
        <v>[ExifURationalArray](xref:ExifLibrary.ExifURationalArray)</v>
      </c>
      <c r="Q179" t="str">
        <f>IF($N179,VLOOKUP($A179,'Custom Types'!$A$2:$C$997,3,FALSE),M179)</f>
        <v>[MathEx.UFraction32[6]](xref:ExifLibrary.MathEx.UFraction32)</v>
      </c>
      <c r="R179" t="str">
        <f t="shared" si="21"/>
        <v>[ThumbnailPrimaryChromaticities](xref:ExifLibrary.ExifTag.ThumbnailPrimaryChromaticities) | 319 | 0x013F | [ExifURationalArray](xref:ExifLibrary.ExifURationalArray) | [MathEx.UFraction32[6]](xref:ExifLibrary.MathEx.UFraction32)</v>
      </c>
    </row>
    <row r="180" spans="1:18" x14ac:dyDescent="0.25">
      <c r="A180" t="s">
        <v>337</v>
      </c>
      <c r="B180">
        <v>532</v>
      </c>
      <c r="C180" t="str">
        <f t="shared" si="18"/>
        <v>0x0214</v>
      </c>
      <c r="D180" t="s">
        <v>13</v>
      </c>
      <c r="E180">
        <v>6</v>
      </c>
      <c r="H180" t="str">
        <f>IF($E180=1,"["&amp;VLOOKUP($D180,'Data Types'!$A$2:$G$14,2,FALSE)&amp;"]"&amp;VLOOKUP($D180,'Data Types'!$A$2:$G$14,5,FALSE),"["&amp;VLOOKUP($D180,'Data Types'!$A$2:$G$14,3,FALSE)&amp;"]"&amp;VLOOKUP($D180,'Data Types'!$A$2:$G$14,6,FALSE))</f>
        <v>[ExifURationalArray](xref:ExifLibrary.ExifURationalArray)</v>
      </c>
      <c r="I180" t="str">
        <f>IF(D180="ASCII","string",IF(VLOOKUP($D180,'Data Types'!$A$2:$G$14,7,FALSE)="",VLOOKUP($D180,'Data Types'!$A$2:$G$14,4,FALSE)&amp;IF($E180=1,"","["&amp;$E180&amp;"]"),"["&amp;VLOOKUP($D180,'Data Types'!$A$2:$G$14,4,FALSE)&amp;IF($E180=1,"","["&amp;$E180&amp;"]")&amp;"]"&amp;VLOOKUP($D180,'Data Types'!$A$2:$G$14,7,FALSE)))</f>
        <v>[MathEx.UFraction32[6]](xref:ExifLibrary.MathEx.UFraction32)</v>
      </c>
      <c r="J180" t="str">
        <f>IF($F180="","",IF($G180=1,"["&amp;VLOOKUP($F180,'Data Types'!$A$2:$G$14,2,FALSE)&amp;"]"&amp;VLOOKUP($F180,'Data Types'!$A$2:$G$14,5,FALSE),"["&amp;VLOOKUP($F180,'Data Types'!$A$2:$G$14,3,FALSE)&amp;"]"&amp;VLOOKUP($F180,'Data Types'!$A$2:$G$14,6,FALSE)))</f>
        <v/>
      </c>
      <c r="K180" t="str">
        <f>IF(F180="ASCII","string",IF($F180="","",IF(VLOOKUP($F180,'Data Types'!$A$2:$G$14,7,FALSE)="",VLOOKUP($F180,'Data Types'!$A$2:$G$14,4,FALSE)&amp;IF($G180=1,"","["&amp;$G180&amp;"]"),"["&amp;VLOOKUP($F180,'Data Types'!$A$2:$G$14,4,FALSE)&amp;IF($G180=1,"","["&amp;$G180&amp;"]")&amp;"]"&amp;VLOOKUP($F180,'Data Types'!$A$2:$G$14,7,FALSE))))</f>
        <v/>
      </c>
      <c r="L180" t="str">
        <f t="shared" si="14"/>
        <v>[ExifURationalArray](xref:ExifLibrary.ExifURationalArray)</v>
      </c>
      <c r="M180" t="str">
        <f t="shared" si="15"/>
        <v>[MathEx.UFraction32[6]](xref:ExifLibrary.MathEx.UFraction32)</v>
      </c>
      <c r="N180" t="b">
        <f>NOT( ISERROR(VLOOKUP($A180,'Custom Types'!$A$2:$A$997,1,FALSE)))</f>
        <v>0</v>
      </c>
      <c r="O180" t="str">
        <f t="shared" si="20"/>
        <v>[ThumbnailReferenceBlackWhite](xref:ExifLibrary.ExifTag.ThumbnailReferenceBlackWhite)</v>
      </c>
      <c r="P180" t="str">
        <f>IF($N180,VLOOKUP($A180,'Custom Types'!$A$2:$C$997,2,FALSE),L180)</f>
        <v>[ExifURationalArray](xref:ExifLibrary.ExifURationalArray)</v>
      </c>
      <c r="Q180" t="str">
        <f>IF($N180,VLOOKUP($A180,'Custom Types'!$A$2:$C$997,3,FALSE),M180)</f>
        <v>[MathEx.UFraction32[6]](xref:ExifLibrary.MathEx.UFraction32)</v>
      </c>
      <c r="R180" t="str">
        <f t="shared" si="21"/>
        <v>[ThumbnailReferenceBlackWhite](xref:ExifLibrary.ExifTag.ThumbnailReferenceBlackWhite) | 532 | 0x0214 | [ExifURationalArray](xref:ExifLibrary.ExifURationalArray) | [MathEx.UFraction32[6]](xref:ExifLibrary.MathEx.UFraction32)</v>
      </c>
    </row>
    <row r="181" spans="1:18" x14ac:dyDescent="0.25">
      <c r="A181" t="s">
        <v>191</v>
      </c>
      <c r="B181">
        <v>296</v>
      </c>
      <c r="C181" t="str">
        <f t="shared" si="18"/>
        <v>0x0128</v>
      </c>
      <c r="D181" t="s">
        <v>1</v>
      </c>
      <c r="E181">
        <v>1</v>
      </c>
      <c r="H181" t="str">
        <f>IF($E181=1,"["&amp;VLOOKUP($D181,'Data Types'!$A$2:$G$14,2,FALSE)&amp;"]"&amp;VLOOKUP($D181,'Data Types'!$A$2:$G$14,5,FALSE),"["&amp;VLOOKUP($D181,'Data Types'!$A$2:$G$14,3,FALSE)&amp;"]"&amp;VLOOKUP($D181,'Data Types'!$A$2:$G$14,6,FALSE))</f>
        <v>[ExifUShort](xref:ExifLibrary.ExifUShort)</v>
      </c>
      <c r="I181" t="str">
        <f>IF(D181="ASCII","string",IF(VLOOKUP($D181,'Data Types'!$A$2:$G$14,7,FALSE)="",VLOOKUP($D181,'Data Types'!$A$2:$G$14,4,FALSE)&amp;IF($E181=1,"","["&amp;$E181&amp;"]"),"["&amp;VLOOKUP($D181,'Data Types'!$A$2:$G$14,4,FALSE)&amp;IF($E181=1,"","["&amp;$E181&amp;"]")&amp;"]"&amp;VLOOKUP($D181,'Data Types'!$A$2:$G$14,7,FALSE)))</f>
        <v>ushort</v>
      </c>
      <c r="J181" t="str">
        <f>IF($F181="","",IF($G181=1,"["&amp;VLOOKUP($F181,'Data Types'!$A$2:$G$14,2,FALSE)&amp;"]"&amp;VLOOKUP($F181,'Data Types'!$A$2:$G$14,5,FALSE),"["&amp;VLOOKUP($F181,'Data Types'!$A$2:$G$14,3,FALSE)&amp;"]"&amp;VLOOKUP($F181,'Data Types'!$A$2:$G$14,6,FALSE)))</f>
        <v/>
      </c>
      <c r="K181" t="str">
        <f>IF(F181="ASCII","string",IF($F181="","",IF(VLOOKUP($F181,'Data Types'!$A$2:$G$14,7,FALSE)="",VLOOKUP($F181,'Data Types'!$A$2:$G$14,4,FALSE)&amp;IF($G181=1,"","["&amp;$G181&amp;"]"),"["&amp;VLOOKUP($F181,'Data Types'!$A$2:$G$14,4,FALSE)&amp;IF($G181=1,"","["&amp;$G181&amp;"]")&amp;"]"&amp;VLOOKUP($F181,'Data Types'!$A$2:$G$14,7,FALSE))))</f>
        <v/>
      </c>
      <c r="L181" t="str">
        <f t="shared" si="14"/>
        <v>[ExifUShort](xref:ExifLibrary.ExifUShort)</v>
      </c>
      <c r="M181" t="str">
        <f t="shared" si="15"/>
        <v>ushort</v>
      </c>
      <c r="N181" t="b">
        <f>NOT( ISERROR(VLOOKUP($A181,'Custom Types'!$A$2:$A$997,1,FALSE)))</f>
        <v>1</v>
      </c>
      <c r="O181" t="str">
        <f t="shared" si="20"/>
        <v>[ThumbnailResolutionUnit](xref:ExifLibrary.ExifTag.ThumbnailResolutionUnit)</v>
      </c>
      <c r="P181" t="str">
        <f>IF($N181,VLOOKUP($A181,'Custom Types'!$A$2:$C$997,2,FALSE),L181)</f>
        <v>[ExifEnumProperty\&lt;ResolutionUnit&gt;](xref:ExifLibrary.ExifEnumProperty`1)</v>
      </c>
      <c r="Q181" t="str">
        <f>IF($N181,VLOOKUP($A181,'Custom Types'!$A$2:$C$997,3,FALSE),M181)</f>
        <v>enum [(ResolutionUnit)](xref:ExifLibrary.ResolutionUnit)</v>
      </c>
      <c r="R181" t="str">
        <f t="shared" si="21"/>
        <v>[ThumbnailResolutionUnit](xref:ExifLibrary.ExifTag.ThumbnailResolutionUnit) | 296 | 0x0128 | [ExifEnumProperty\&lt;ResolutionUnit&gt;](xref:ExifLibrary.ExifEnumProperty`1) | enum [(ResolutionUnit)](xref:ExifLibrary.ResolutionUnit)</v>
      </c>
    </row>
    <row r="182" spans="1:18" x14ac:dyDescent="0.25">
      <c r="A182" t="s">
        <v>338</v>
      </c>
      <c r="B182">
        <v>278</v>
      </c>
      <c r="C182" t="str">
        <f t="shared" si="18"/>
        <v>0x0116</v>
      </c>
      <c r="D182" t="s">
        <v>1</v>
      </c>
      <c r="E182">
        <v>1</v>
      </c>
      <c r="F182" t="s">
        <v>2</v>
      </c>
      <c r="G182">
        <v>1</v>
      </c>
      <c r="H182" t="str">
        <f>IF($E182=1,"["&amp;VLOOKUP($D182,'Data Types'!$A$2:$G$14,2,FALSE)&amp;"]"&amp;VLOOKUP($D182,'Data Types'!$A$2:$G$14,5,FALSE),"["&amp;VLOOKUP($D182,'Data Types'!$A$2:$G$14,3,FALSE)&amp;"]"&amp;VLOOKUP($D182,'Data Types'!$A$2:$G$14,6,FALSE))</f>
        <v>[ExifUShort](xref:ExifLibrary.ExifUShort)</v>
      </c>
      <c r="I182" t="str">
        <f>IF(D182="ASCII","string",IF(VLOOKUP($D182,'Data Types'!$A$2:$G$14,7,FALSE)="",VLOOKUP($D182,'Data Types'!$A$2:$G$14,4,FALSE)&amp;IF($E182=1,"","["&amp;$E182&amp;"]"),"["&amp;VLOOKUP($D182,'Data Types'!$A$2:$G$14,4,FALSE)&amp;IF($E182=1,"","["&amp;$E182&amp;"]")&amp;"]"&amp;VLOOKUP($D182,'Data Types'!$A$2:$G$14,7,FALSE)))</f>
        <v>ushort</v>
      </c>
      <c r="J182" t="str">
        <f>IF($F182="","",IF($G182=1,"["&amp;VLOOKUP($F182,'Data Types'!$A$2:$G$14,2,FALSE)&amp;"]"&amp;VLOOKUP($F182,'Data Types'!$A$2:$G$14,5,FALSE),"["&amp;VLOOKUP($F182,'Data Types'!$A$2:$G$14,3,FALSE)&amp;"]"&amp;VLOOKUP($F182,'Data Types'!$A$2:$G$14,6,FALSE)))</f>
        <v>[ExifUInt](xref:ExifLibrary.ExifUInt)</v>
      </c>
      <c r="K182" t="str">
        <f>IF(F182="ASCII","string",IF($F182="","",IF(VLOOKUP($F182,'Data Types'!$A$2:$G$14,7,FALSE)="",VLOOKUP($F182,'Data Types'!$A$2:$G$14,4,FALSE)&amp;IF($G182=1,"","["&amp;$G182&amp;"]"),"["&amp;VLOOKUP($F182,'Data Types'!$A$2:$G$14,4,FALSE)&amp;IF($G182=1,"","["&amp;$G182&amp;"]")&amp;"]"&amp;VLOOKUP($F182,'Data Types'!$A$2:$G$14,7,FALSE))))</f>
        <v>uint</v>
      </c>
      <c r="L182" t="str">
        <f t="shared" si="14"/>
        <v>[ExifUShort](xref:ExifLibrary.ExifUShort) or [ExifUInt](xref:ExifLibrary.ExifUInt)</v>
      </c>
      <c r="M182" t="str">
        <f t="shared" si="15"/>
        <v>ushort or uint</v>
      </c>
      <c r="N182" t="b">
        <f>NOT( ISERROR(VLOOKUP($A182,'Custom Types'!$A$2:$A$997,1,FALSE)))</f>
        <v>0</v>
      </c>
      <c r="O182" t="str">
        <f t="shared" si="20"/>
        <v>[ThumbnailRowsPerStrip](xref:ExifLibrary.ExifTag.ThumbnailRowsPerStrip)</v>
      </c>
      <c r="P182" t="str">
        <f>IF($N182,VLOOKUP($A182,'Custom Types'!$A$2:$C$997,2,FALSE),L182)</f>
        <v>[ExifUShort](xref:ExifLibrary.ExifUShort) or [ExifUInt](xref:ExifLibrary.ExifUInt)</v>
      </c>
      <c r="Q182" t="str">
        <f>IF($N182,VLOOKUP($A182,'Custom Types'!$A$2:$C$997,3,FALSE),M182)</f>
        <v>ushort or uint</v>
      </c>
      <c r="R182" t="str">
        <f t="shared" si="21"/>
        <v>[ThumbnailRowsPerStrip](xref:ExifLibrary.ExifTag.ThumbnailRowsPerStrip) | 278 | 0x0116 | [ExifUShort](xref:ExifLibrary.ExifUShort) or [ExifUInt](xref:ExifLibrary.ExifUInt) | ushort or uint</v>
      </c>
    </row>
    <row r="183" spans="1:18" x14ac:dyDescent="0.25">
      <c r="A183" t="s">
        <v>339</v>
      </c>
      <c r="B183">
        <v>277</v>
      </c>
      <c r="C183" t="str">
        <f t="shared" si="18"/>
        <v>0x0115</v>
      </c>
      <c r="D183" t="s">
        <v>1</v>
      </c>
      <c r="E183">
        <v>1</v>
      </c>
      <c r="H183" t="str">
        <f>IF($E183=1,"["&amp;VLOOKUP($D183,'Data Types'!$A$2:$G$14,2,FALSE)&amp;"]"&amp;VLOOKUP($D183,'Data Types'!$A$2:$G$14,5,FALSE),"["&amp;VLOOKUP($D183,'Data Types'!$A$2:$G$14,3,FALSE)&amp;"]"&amp;VLOOKUP($D183,'Data Types'!$A$2:$G$14,6,FALSE))</f>
        <v>[ExifUShort](xref:ExifLibrary.ExifUShort)</v>
      </c>
      <c r="I183" t="str">
        <f>IF(D183="ASCII","string",IF(VLOOKUP($D183,'Data Types'!$A$2:$G$14,7,FALSE)="",VLOOKUP($D183,'Data Types'!$A$2:$G$14,4,FALSE)&amp;IF($E183=1,"","["&amp;$E183&amp;"]"),"["&amp;VLOOKUP($D183,'Data Types'!$A$2:$G$14,4,FALSE)&amp;IF($E183=1,"","["&amp;$E183&amp;"]")&amp;"]"&amp;VLOOKUP($D183,'Data Types'!$A$2:$G$14,7,FALSE)))</f>
        <v>ushort</v>
      </c>
      <c r="J183" t="str">
        <f>IF($F183="","",IF($G183=1,"["&amp;VLOOKUP($F183,'Data Types'!$A$2:$G$14,2,FALSE)&amp;"]"&amp;VLOOKUP($F183,'Data Types'!$A$2:$G$14,5,FALSE),"["&amp;VLOOKUP($F183,'Data Types'!$A$2:$G$14,3,FALSE)&amp;"]"&amp;VLOOKUP($F183,'Data Types'!$A$2:$G$14,6,FALSE)))</f>
        <v/>
      </c>
      <c r="K183" t="str">
        <f>IF(F183="ASCII","string",IF($F183="","",IF(VLOOKUP($F183,'Data Types'!$A$2:$G$14,7,FALSE)="",VLOOKUP($F183,'Data Types'!$A$2:$G$14,4,FALSE)&amp;IF($G183=1,"","["&amp;$G183&amp;"]"),"["&amp;VLOOKUP($F183,'Data Types'!$A$2:$G$14,4,FALSE)&amp;IF($G183=1,"","["&amp;$G183&amp;"]")&amp;"]"&amp;VLOOKUP($F183,'Data Types'!$A$2:$G$14,7,FALSE))))</f>
        <v/>
      </c>
      <c r="L183" t="str">
        <f t="shared" si="14"/>
        <v>[ExifUShort](xref:ExifLibrary.ExifUShort)</v>
      </c>
      <c r="M183" t="str">
        <f t="shared" si="15"/>
        <v>ushort</v>
      </c>
      <c r="N183" t="b">
        <f>NOT( ISERROR(VLOOKUP($A183,'Custom Types'!$A$2:$A$997,1,FALSE)))</f>
        <v>0</v>
      </c>
      <c r="O183" t="str">
        <f t="shared" si="20"/>
        <v>[ThumbnailSamplesPerPixel](xref:ExifLibrary.ExifTag.ThumbnailSamplesPerPixel)</v>
      </c>
      <c r="P183" t="str">
        <f>IF($N183,VLOOKUP($A183,'Custom Types'!$A$2:$C$997,2,FALSE),L183)</f>
        <v>[ExifUShort](xref:ExifLibrary.ExifUShort)</v>
      </c>
      <c r="Q183" t="str">
        <f>IF($N183,VLOOKUP($A183,'Custom Types'!$A$2:$C$997,3,FALSE),M183)</f>
        <v>ushort</v>
      </c>
      <c r="R183" t="str">
        <f t="shared" si="21"/>
        <v>[ThumbnailSamplesPerPixel](xref:ExifLibrary.ExifTag.ThumbnailSamplesPerPixel) | 277 | 0x0115 | [ExifUShort](xref:ExifLibrary.ExifUShort) | ushort</v>
      </c>
    </row>
    <row r="184" spans="1:18" x14ac:dyDescent="0.25">
      <c r="A184" t="s">
        <v>340</v>
      </c>
      <c r="B184">
        <v>305</v>
      </c>
      <c r="C184" t="str">
        <f t="shared" si="18"/>
        <v>0x0131</v>
      </c>
      <c r="D184" t="s">
        <v>27</v>
      </c>
      <c r="H184" t="str">
        <f>IF($E184=1,"["&amp;VLOOKUP($D184,'Data Types'!$A$2:$G$14,2,FALSE)&amp;"]"&amp;VLOOKUP($D184,'Data Types'!$A$2:$G$14,5,FALSE),"["&amp;VLOOKUP($D184,'Data Types'!$A$2:$G$14,3,FALSE)&amp;"]"&amp;VLOOKUP($D184,'Data Types'!$A$2:$G$14,6,FALSE))</f>
        <v>[ExifAscii](xref:ExifLibrary.ExifAscii)</v>
      </c>
      <c r="I184" t="str">
        <f>IF(D184="ASCII","string",IF(VLOOKUP($D184,'Data Types'!$A$2:$G$14,7,FALSE)="",VLOOKUP($D184,'Data Types'!$A$2:$G$14,4,FALSE)&amp;IF($E184=1,"","["&amp;$E184&amp;"]"),"["&amp;VLOOKUP($D184,'Data Types'!$A$2:$G$14,4,FALSE)&amp;IF($E184=1,"","["&amp;$E184&amp;"]")&amp;"]"&amp;VLOOKUP($D184,'Data Types'!$A$2:$G$14,7,FALSE)))</f>
        <v>string</v>
      </c>
      <c r="J184" t="str">
        <f>IF($F184="","",IF($G184=1,"["&amp;VLOOKUP($F184,'Data Types'!$A$2:$G$14,2,FALSE)&amp;"]"&amp;VLOOKUP($F184,'Data Types'!$A$2:$G$14,5,FALSE),"["&amp;VLOOKUP($F184,'Data Types'!$A$2:$G$14,3,FALSE)&amp;"]"&amp;VLOOKUP($F184,'Data Types'!$A$2:$G$14,6,FALSE)))</f>
        <v/>
      </c>
      <c r="K184" t="str">
        <f>IF(F184="ASCII","string",IF($F184="","",IF(VLOOKUP($F184,'Data Types'!$A$2:$G$14,7,FALSE)="",VLOOKUP($F184,'Data Types'!$A$2:$G$14,4,FALSE)&amp;IF($G184=1,"","["&amp;$G184&amp;"]"),"["&amp;VLOOKUP($F184,'Data Types'!$A$2:$G$14,4,FALSE)&amp;IF($G184=1,"","["&amp;$G184&amp;"]")&amp;"]"&amp;VLOOKUP($F184,'Data Types'!$A$2:$G$14,7,FALSE))))</f>
        <v/>
      </c>
      <c r="L184" t="str">
        <f t="shared" si="14"/>
        <v>[ExifAscii](xref:ExifLibrary.ExifAscii)</v>
      </c>
      <c r="M184" t="str">
        <f t="shared" si="15"/>
        <v>string</v>
      </c>
      <c r="N184" t="b">
        <f>NOT( ISERROR(VLOOKUP($A184,'Custom Types'!$A$2:$A$997,1,FALSE)))</f>
        <v>0</v>
      </c>
      <c r="O184" t="str">
        <f t="shared" si="20"/>
        <v>[ThumbnailSoftware](xref:ExifLibrary.ExifTag.ThumbnailSoftware)</v>
      </c>
      <c r="P184" t="str">
        <f>IF($N184,VLOOKUP($A184,'Custom Types'!$A$2:$C$997,2,FALSE),L184)</f>
        <v>[ExifAscii](xref:ExifLibrary.ExifAscii)</v>
      </c>
      <c r="Q184" t="str">
        <f>IF($N184,VLOOKUP($A184,'Custom Types'!$A$2:$C$997,3,FALSE),M184)</f>
        <v>string</v>
      </c>
      <c r="R184" t="str">
        <f t="shared" si="21"/>
        <v>[ThumbnailSoftware](xref:ExifLibrary.ExifTag.ThumbnailSoftware) | 305 | 0x0131 | [ExifAscii](xref:ExifLibrary.ExifAscii) | string</v>
      </c>
    </row>
    <row r="185" spans="1:18" x14ac:dyDescent="0.25">
      <c r="A185" t="s">
        <v>341</v>
      </c>
      <c r="B185">
        <v>279</v>
      </c>
      <c r="C185" t="str">
        <f t="shared" si="18"/>
        <v>0x0117</v>
      </c>
      <c r="D185" t="s">
        <v>1</v>
      </c>
      <c r="F185" t="s">
        <v>2</v>
      </c>
      <c r="H185" t="str">
        <f>IF($E185=1,"["&amp;VLOOKUP($D185,'Data Types'!$A$2:$G$14,2,FALSE)&amp;"]"&amp;VLOOKUP($D185,'Data Types'!$A$2:$G$14,5,FALSE),"["&amp;VLOOKUP($D185,'Data Types'!$A$2:$G$14,3,FALSE)&amp;"]"&amp;VLOOKUP($D185,'Data Types'!$A$2:$G$14,6,FALSE))</f>
        <v>[ExifUShortArray](xref:ExifLibrary.ExifUShortArray)</v>
      </c>
      <c r="I185" t="str">
        <f>IF(D185="ASCII","string",IF(VLOOKUP($D185,'Data Types'!$A$2:$G$14,7,FALSE)="",VLOOKUP($D185,'Data Types'!$A$2:$G$14,4,FALSE)&amp;IF($E185=1,"","["&amp;$E185&amp;"]"),"["&amp;VLOOKUP($D185,'Data Types'!$A$2:$G$14,4,FALSE)&amp;IF($E185=1,"","["&amp;$E185&amp;"]")&amp;"]"&amp;VLOOKUP($D185,'Data Types'!$A$2:$G$14,7,FALSE)))</f>
        <v>ushort[]</v>
      </c>
      <c r="J185" t="str">
        <f>IF($F185="","",IF($G185=1,"["&amp;VLOOKUP($F185,'Data Types'!$A$2:$G$14,2,FALSE)&amp;"]"&amp;VLOOKUP($F185,'Data Types'!$A$2:$G$14,5,FALSE),"["&amp;VLOOKUP($F185,'Data Types'!$A$2:$G$14,3,FALSE)&amp;"]"&amp;VLOOKUP($F185,'Data Types'!$A$2:$G$14,6,FALSE)))</f>
        <v>[ExifUIntArray](xref:ExifLibrary.ExifUIntArray)</v>
      </c>
      <c r="K185" t="str">
        <f>IF(F185="ASCII","string",IF($F185="","",IF(VLOOKUP($F185,'Data Types'!$A$2:$G$14,7,FALSE)="",VLOOKUP($F185,'Data Types'!$A$2:$G$14,4,FALSE)&amp;IF($G185=1,"","["&amp;$G185&amp;"]"),"["&amp;VLOOKUP($F185,'Data Types'!$A$2:$G$14,4,FALSE)&amp;IF($G185=1,"","["&amp;$G185&amp;"]")&amp;"]"&amp;VLOOKUP($F185,'Data Types'!$A$2:$G$14,7,FALSE))))</f>
        <v>uint[]</v>
      </c>
      <c r="L185" t="str">
        <f t="shared" si="14"/>
        <v>[ExifUShortArray](xref:ExifLibrary.ExifUShortArray) or [ExifUIntArray](xref:ExifLibrary.ExifUIntArray)</v>
      </c>
      <c r="M185" t="str">
        <f t="shared" si="15"/>
        <v>ushort[] or uint[]</v>
      </c>
      <c r="N185" t="b">
        <f>NOT( ISERROR(VLOOKUP($A185,'Custom Types'!$A$2:$A$997,1,FALSE)))</f>
        <v>0</v>
      </c>
      <c r="O185" t="str">
        <f t="shared" si="20"/>
        <v>[ThumbnailStripByteCounts](xref:ExifLibrary.ExifTag.ThumbnailStripByteCounts)</v>
      </c>
      <c r="P185" t="str">
        <f>IF($N185,VLOOKUP($A185,'Custom Types'!$A$2:$C$997,2,FALSE),L185)</f>
        <v>[ExifUShortArray](xref:ExifLibrary.ExifUShortArray) or [ExifUIntArray](xref:ExifLibrary.ExifUIntArray)</v>
      </c>
      <c r="Q185" t="str">
        <f>IF($N185,VLOOKUP($A185,'Custom Types'!$A$2:$C$997,3,FALSE),M185)</f>
        <v>ushort[] or uint[]</v>
      </c>
      <c r="R185" t="str">
        <f t="shared" si="21"/>
        <v>[ThumbnailStripByteCounts](xref:ExifLibrary.ExifTag.ThumbnailStripByteCounts) | 279 | 0x0117 | [ExifUShortArray](xref:ExifLibrary.ExifUShortArray) or [ExifUIntArray](xref:ExifLibrary.ExifUIntArray) | ushort[] or uint[]</v>
      </c>
    </row>
    <row r="186" spans="1:18" x14ac:dyDescent="0.25">
      <c r="A186" t="s">
        <v>342</v>
      </c>
      <c r="B186">
        <v>273</v>
      </c>
      <c r="C186" t="str">
        <f t="shared" si="18"/>
        <v>0x0111</v>
      </c>
      <c r="D186" t="s">
        <v>1</v>
      </c>
      <c r="F186" t="s">
        <v>2</v>
      </c>
      <c r="H186" t="str">
        <f>IF($E186=1,"["&amp;VLOOKUP($D186,'Data Types'!$A$2:$G$14,2,FALSE)&amp;"]"&amp;VLOOKUP($D186,'Data Types'!$A$2:$G$14,5,FALSE),"["&amp;VLOOKUP($D186,'Data Types'!$A$2:$G$14,3,FALSE)&amp;"]"&amp;VLOOKUP($D186,'Data Types'!$A$2:$G$14,6,FALSE))</f>
        <v>[ExifUShortArray](xref:ExifLibrary.ExifUShortArray)</v>
      </c>
      <c r="I186" t="str">
        <f>IF(D186="ASCII","string",IF(VLOOKUP($D186,'Data Types'!$A$2:$G$14,7,FALSE)="",VLOOKUP($D186,'Data Types'!$A$2:$G$14,4,FALSE)&amp;IF($E186=1,"","["&amp;$E186&amp;"]"),"["&amp;VLOOKUP($D186,'Data Types'!$A$2:$G$14,4,FALSE)&amp;IF($E186=1,"","["&amp;$E186&amp;"]")&amp;"]"&amp;VLOOKUP($D186,'Data Types'!$A$2:$G$14,7,FALSE)))</f>
        <v>ushort[]</v>
      </c>
      <c r="J186" t="str">
        <f>IF($F186="","",IF($G186=1,"["&amp;VLOOKUP($F186,'Data Types'!$A$2:$G$14,2,FALSE)&amp;"]"&amp;VLOOKUP($F186,'Data Types'!$A$2:$G$14,5,FALSE),"["&amp;VLOOKUP($F186,'Data Types'!$A$2:$G$14,3,FALSE)&amp;"]"&amp;VLOOKUP($F186,'Data Types'!$A$2:$G$14,6,FALSE)))</f>
        <v>[ExifUIntArray](xref:ExifLibrary.ExifUIntArray)</v>
      </c>
      <c r="K186" t="str">
        <f>IF(F186="ASCII","string",IF($F186="","",IF(VLOOKUP($F186,'Data Types'!$A$2:$G$14,7,FALSE)="",VLOOKUP($F186,'Data Types'!$A$2:$G$14,4,FALSE)&amp;IF($G186=1,"","["&amp;$G186&amp;"]"),"["&amp;VLOOKUP($F186,'Data Types'!$A$2:$G$14,4,FALSE)&amp;IF($G186=1,"","["&amp;$G186&amp;"]")&amp;"]"&amp;VLOOKUP($F186,'Data Types'!$A$2:$G$14,7,FALSE))))</f>
        <v>uint[]</v>
      </c>
      <c r="L186" t="str">
        <f t="shared" si="14"/>
        <v>[ExifUShortArray](xref:ExifLibrary.ExifUShortArray) or [ExifUIntArray](xref:ExifLibrary.ExifUIntArray)</v>
      </c>
      <c r="M186" t="str">
        <f t="shared" si="15"/>
        <v>ushort[] or uint[]</v>
      </c>
      <c r="N186" t="b">
        <f>NOT( ISERROR(VLOOKUP($A186,'Custom Types'!$A$2:$A$997,1,FALSE)))</f>
        <v>0</v>
      </c>
      <c r="O186" t="str">
        <f t="shared" si="20"/>
        <v>[ThumbnailStripOffsets](xref:ExifLibrary.ExifTag.ThumbnailStripOffsets)</v>
      </c>
      <c r="P186" t="str">
        <f>IF($N186,VLOOKUP($A186,'Custom Types'!$A$2:$C$997,2,FALSE),L186)</f>
        <v>[ExifUShortArray](xref:ExifLibrary.ExifUShortArray) or [ExifUIntArray](xref:ExifLibrary.ExifUIntArray)</v>
      </c>
      <c r="Q186" t="str">
        <f>IF($N186,VLOOKUP($A186,'Custom Types'!$A$2:$C$997,3,FALSE),M186)</f>
        <v>ushort[] or uint[]</v>
      </c>
      <c r="R186" t="str">
        <f t="shared" si="21"/>
        <v>[ThumbnailStripOffsets](xref:ExifLibrary.ExifTag.ThumbnailStripOffsets) | 273 | 0x0111 | [ExifUShortArray](xref:ExifLibrary.ExifUShortArray) or [ExifUIntArray](xref:ExifLibrary.ExifUIntArray) | ushort[] or uint[]</v>
      </c>
    </row>
    <row r="187" spans="1:18" x14ac:dyDescent="0.25">
      <c r="A187" t="s">
        <v>343</v>
      </c>
      <c r="B187">
        <v>301</v>
      </c>
      <c r="C187" t="str">
        <f t="shared" si="18"/>
        <v>0x012D</v>
      </c>
      <c r="D187" t="s">
        <v>1</v>
      </c>
      <c r="E187" t="s">
        <v>171</v>
      </c>
      <c r="H187" t="str">
        <f>IF($E187=1,"["&amp;VLOOKUP($D187,'Data Types'!$A$2:$G$14,2,FALSE)&amp;"]"&amp;VLOOKUP($D187,'Data Types'!$A$2:$G$14,5,FALSE),"["&amp;VLOOKUP($D187,'Data Types'!$A$2:$G$14,3,FALSE)&amp;"]"&amp;VLOOKUP($D187,'Data Types'!$A$2:$G$14,6,FALSE))</f>
        <v>[ExifUShortArray](xref:ExifLibrary.ExifUShortArray)</v>
      </c>
      <c r="I187" t="str">
        <f>IF(D187="ASCII","string",IF(VLOOKUP($D187,'Data Types'!$A$2:$G$14,7,FALSE)="",VLOOKUP($D187,'Data Types'!$A$2:$G$14,4,FALSE)&amp;IF($E187=1,"","["&amp;$E187&amp;"]"),"["&amp;VLOOKUP($D187,'Data Types'!$A$2:$G$14,4,FALSE)&amp;IF($E187=1,"","["&amp;$E187&amp;"]")&amp;"]"&amp;VLOOKUP($D187,'Data Types'!$A$2:$G$14,7,FALSE)))</f>
        <v>ushort[3*256]</v>
      </c>
      <c r="J187" t="str">
        <f>IF($F187="","",IF($G187=1,"["&amp;VLOOKUP($F187,'Data Types'!$A$2:$G$14,2,FALSE)&amp;"]"&amp;VLOOKUP($F187,'Data Types'!$A$2:$G$14,5,FALSE),"["&amp;VLOOKUP($F187,'Data Types'!$A$2:$G$14,3,FALSE)&amp;"]"&amp;VLOOKUP($F187,'Data Types'!$A$2:$G$14,6,FALSE)))</f>
        <v/>
      </c>
      <c r="K187" t="str">
        <f>IF(F187="ASCII","string",IF($F187="","",IF(VLOOKUP($F187,'Data Types'!$A$2:$G$14,7,FALSE)="",VLOOKUP($F187,'Data Types'!$A$2:$G$14,4,FALSE)&amp;IF($G187=1,"","["&amp;$G187&amp;"]"),"["&amp;VLOOKUP($F187,'Data Types'!$A$2:$G$14,4,FALSE)&amp;IF($G187=1,"","["&amp;$G187&amp;"]")&amp;"]"&amp;VLOOKUP($F187,'Data Types'!$A$2:$G$14,7,FALSE))))</f>
        <v/>
      </c>
      <c r="L187" t="str">
        <f t="shared" si="14"/>
        <v>[ExifUShortArray](xref:ExifLibrary.ExifUShortArray)</v>
      </c>
      <c r="M187" t="str">
        <f t="shared" si="15"/>
        <v>ushort[3*256]</v>
      </c>
      <c r="N187" t="b">
        <f>NOT( ISERROR(VLOOKUP($A187,'Custom Types'!$A$2:$A$997,1,FALSE)))</f>
        <v>0</v>
      </c>
      <c r="O187" t="str">
        <f t="shared" si="20"/>
        <v>[ThumbnailTransferFunction](xref:ExifLibrary.ExifTag.ThumbnailTransferFunction)</v>
      </c>
      <c r="P187" t="str">
        <f>IF($N187,VLOOKUP($A187,'Custom Types'!$A$2:$C$997,2,FALSE),L187)</f>
        <v>[ExifUShortArray](xref:ExifLibrary.ExifUShortArray)</v>
      </c>
      <c r="Q187" t="str">
        <f>IF($N187,VLOOKUP($A187,'Custom Types'!$A$2:$C$997,3,FALSE),M187)</f>
        <v>ushort[3*256]</v>
      </c>
      <c r="R187" t="str">
        <f t="shared" si="21"/>
        <v>[ThumbnailTransferFunction](xref:ExifLibrary.ExifTag.ThumbnailTransferFunction) | 301 | 0x012D | [ExifUShortArray](xref:ExifLibrary.ExifUShortArray) | ushort[3*256]</v>
      </c>
    </row>
    <row r="188" spans="1:18" x14ac:dyDescent="0.25">
      <c r="A188" t="s">
        <v>344</v>
      </c>
      <c r="B188">
        <v>318</v>
      </c>
      <c r="C188" t="str">
        <f t="shared" si="18"/>
        <v>0x013E</v>
      </c>
      <c r="D188" t="s">
        <v>13</v>
      </c>
      <c r="E188">
        <v>2</v>
      </c>
      <c r="H188" t="str">
        <f>IF($E188=1,"["&amp;VLOOKUP($D188,'Data Types'!$A$2:$G$14,2,FALSE)&amp;"]"&amp;VLOOKUP($D188,'Data Types'!$A$2:$G$14,5,FALSE),"["&amp;VLOOKUP($D188,'Data Types'!$A$2:$G$14,3,FALSE)&amp;"]"&amp;VLOOKUP($D188,'Data Types'!$A$2:$G$14,6,FALSE))</f>
        <v>[ExifURationalArray](xref:ExifLibrary.ExifURationalArray)</v>
      </c>
      <c r="I188" t="str">
        <f>IF(D188="ASCII","string",IF(VLOOKUP($D188,'Data Types'!$A$2:$G$14,7,FALSE)="",VLOOKUP($D188,'Data Types'!$A$2:$G$14,4,FALSE)&amp;IF($E188=1,"","["&amp;$E188&amp;"]"),"["&amp;VLOOKUP($D188,'Data Types'!$A$2:$G$14,4,FALSE)&amp;IF($E188=1,"","["&amp;$E188&amp;"]")&amp;"]"&amp;VLOOKUP($D188,'Data Types'!$A$2:$G$14,7,FALSE)))</f>
        <v>[MathEx.UFraction32[2]](xref:ExifLibrary.MathEx.UFraction32)</v>
      </c>
      <c r="J188" t="str">
        <f>IF($F188="","",IF($G188=1,"["&amp;VLOOKUP($F188,'Data Types'!$A$2:$G$14,2,FALSE)&amp;"]"&amp;VLOOKUP($F188,'Data Types'!$A$2:$G$14,5,FALSE),"["&amp;VLOOKUP($F188,'Data Types'!$A$2:$G$14,3,FALSE)&amp;"]"&amp;VLOOKUP($F188,'Data Types'!$A$2:$G$14,6,FALSE)))</f>
        <v/>
      </c>
      <c r="K188" t="str">
        <f>IF(F188="ASCII","string",IF($F188="","",IF(VLOOKUP($F188,'Data Types'!$A$2:$G$14,7,FALSE)="",VLOOKUP($F188,'Data Types'!$A$2:$G$14,4,FALSE)&amp;IF($G188=1,"","["&amp;$G188&amp;"]"),"["&amp;VLOOKUP($F188,'Data Types'!$A$2:$G$14,4,FALSE)&amp;IF($G188=1,"","["&amp;$G188&amp;"]")&amp;"]"&amp;VLOOKUP($F188,'Data Types'!$A$2:$G$14,7,FALSE))))</f>
        <v/>
      </c>
      <c r="L188" t="str">
        <f t="shared" si="14"/>
        <v>[ExifURationalArray](xref:ExifLibrary.ExifURationalArray)</v>
      </c>
      <c r="M188" t="str">
        <f t="shared" si="15"/>
        <v>[MathEx.UFraction32[2]](xref:ExifLibrary.MathEx.UFraction32)</v>
      </c>
      <c r="N188" t="b">
        <f>NOT( ISERROR(VLOOKUP($A188,'Custom Types'!$A$2:$A$997,1,FALSE)))</f>
        <v>0</v>
      </c>
      <c r="O188" t="str">
        <f t="shared" si="20"/>
        <v>[ThumbnailWhitePoint](xref:ExifLibrary.ExifTag.ThumbnailWhitePoint)</v>
      </c>
      <c r="P188" t="str">
        <f>IF($N188,VLOOKUP($A188,'Custom Types'!$A$2:$C$997,2,FALSE),L188)</f>
        <v>[ExifURationalArray](xref:ExifLibrary.ExifURationalArray)</v>
      </c>
      <c r="Q188" t="str">
        <f>IF($N188,VLOOKUP($A188,'Custom Types'!$A$2:$C$997,3,FALSE),M188)</f>
        <v>[MathEx.UFraction32[2]](xref:ExifLibrary.MathEx.UFraction32)</v>
      </c>
      <c r="R188" t="str">
        <f t="shared" si="21"/>
        <v>[ThumbnailWhitePoint](xref:ExifLibrary.ExifTag.ThumbnailWhitePoint) | 318 | 0x013E | [ExifURationalArray](xref:ExifLibrary.ExifURationalArray) | [MathEx.UFraction32[2]](xref:ExifLibrary.MathEx.UFraction32)</v>
      </c>
    </row>
    <row r="189" spans="1:18" x14ac:dyDescent="0.25">
      <c r="A189" t="s">
        <v>345</v>
      </c>
      <c r="B189">
        <v>282</v>
      </c>
      <c r="C189" t="str">
        <f t="shared" si="18"/>
        <v>0x011A</v>
      </c>
      <c r="D189" t="s">
        <v>13</v>
      </c>
      <c r="E189">
        <v>1</v>
      </c>
      <c r="H189" t="str">
        <f>IF($E189=1,"["&amp;VLOOKUP($D189,'Data Types'!$A$2:$G$14,2,FALSE)&amp;"]"&amp;VLOOKUP($D189,'Data Types'!$A$2:$G$14,5,FALSE),"["&amp;VLOOKUP($D189,'Data Types'!$A$2:$G$14,3,FALSE)&amp;"]"&amp;VLOOKUP($D189,'Data Types'!$A$2:$G$14,6,FALSE))</f>
        <v>[ExifURational](xref:ExifLibrary.ExifURational)</v>
      </c>
      <c r="I189" t="str">
        <f>IF(D189="ASCII","string",IF(VLOOKUP($D189,'Data Types'!$A$2:$G$14,7,FALSE)="",VLOOKUP($D189,'Data Types'!$A$2:$G$14,4,FALSE)&amp;IF($E189=1,"","["&amp;$E189&amp;"]"),"["&amp;VLOOKUP($D189,'Data Types'!$A$2:$G$14,4,FALSE)&amp;IF($E189=1,"","["&amp;$E189&amp;"]")&amp;"]"&amp;VLOOKUP($D189,'Data Types'!$A$2:$G$14,7,FALSE)))</f>
        <v>[MathEx.UFraction32](xref:ExifLibrary.MathEx.UFraction32)</v>
      </c>
      <c r="J189" t="str">
        <f>IF($F189="","",IF($G189=1,"["&amp;VLOOKUP($F189,'Data Types'!$A$2:$G$14,2,FALSE)&amp;"]"&amp;VLOOKUP($F189,'Data Types'!$A$2:$G$14,5,FALSE),"["&amp;VLOOKUP($F189,'Data Types'!$A$2:$G$14,3,FALSE)&amp;"]"&amp;VLOOKUP($F189,'Data Types'!$A$2:$G$14,6,FALSE)))</f>
        <v/>
      </c>
      <c r="K189" t="str">
        <f>IF(F189="ASCII","string",IF($F189="","",IF(VLOOKUP($F189,'Data Types'!$A$2:$G$14,7,FALSE)="",VLOOKUP($F189,'Data Types'!$A$2:$G$14,4,FALSE)&amp;IF($G189=1,"","["&amp;$G189&amp;"]"),"["&amp;VLOOKUP($F189,'Data Types'!$A$2:$G$14,4,FALSE)&amp;IF($G189=1,"","["&amp;$G189&amp;"]")&amp;"]"&amp;VLOOKUP($F189,'Data Types'!$A$2:$G$14,7,FALSE))))</f>
        <v/>
      </c>
      <c r="L189" t="str">
        <f t="shared" si="14"/>
        <v>[ExifURational](xref:ExifLibrary.ExifURational)</v>
      </c>
      <c r="M189" t="str">
        <f t="shared" si="15"/>
        <v>[MathEx.UFraction32](xref:ExifLibrary.MathEx.UFraction32)</v>
      </c>
      <c r="N189" t="b">
        <f>NOT( ISERROR(VLOOKUP($A189,'Custom Types'!$A$2:$A$997,1,FALSE)))</f>
        <v>0</v>
      </c>
      <c r="O189" t="str">
        <f t="shared" si="20"/>
        <v>[ThumbnailXResolution](xref:ExifLibrary.ExifTag.ThumbnailXResolution)</v>
      </c>
      <c r="P189" t="str">
        <f>IF($N189,VLOOKUP($A189,'Custom Types'!$A$2:$C$997,2,FALSE),L189)</f>
        <v>[ExifURational](xref:ExifLibrary.ExifURational)</v>
      </c>
      <c r="Q189" t="str">
        <f>IF($N189,VLOOKUP($A189,'Custom Types'!$A$2:$C$997,3,FALSE),M189)</f>
        <v>[MathEx.UFraction32](xref:ExifLibrary.MathEx.UFraction32)</v>
      </c>
      <c r="R189" t="str">
        <f t="shared" si="21"/>
        <v>[ThumbnailXResolution](xref:ExifLibrary.ExifTag.ThumbnailXResolution) | 282 | 0x011A | [ExifURational](xref:ExifLibrary.ExifURational) | [MathEx.UFraction32](xref:ExifLibrary.MathEx.UFraction32)</v>
      </c>
    </row>
    <row r="190" spans="1:18" x14ac:dyDescent="0.25">
      <c r="A190" t="s">
        <v>346</v>
      </c>
      <c r="B190">
        <v>529</v>
      </c>
      <c r="C190" t="str">
        <f t="shared" si="18"/>
        <v>0x0211</v>
      </c>
      <c r="D190" t="s">
        <v>13</v>
      </c>
      <c r="E190">
        <v>3</v>
      </c>
      <c r="H190" t="str">
        <f>IF($E190=1,"["&amp;VLOOKUP($D190,'Data Types'!$A$2:$G$14,2,FALSE)&amp;"]"&amp;VLOOKUP($D190,'Data Types'!$A$2:$G$14,5,FALSE),"["&amp;VLOOKUP($D190,'Data Types'!$A$2:$G$14,3,FALSE)&amp;"]"&amp;VLOOKUP($D190,'Data Types'!$A$2:$G$14,6,FALSE))</f>
        <v>[ExifURationalArray](xref:ExifLibrary.ExifURationalArray)</v>
      </c>
      <c r="I190" t="str">
        <f>IF(D190="ASCII","string",IF(VLOOKUP($D190,'Data Types'!$A$2:$G$14,7,FALSE)="",VLOOKUP($D190,'Data Types'!$A$2:$G$14,4,FALSE)&amp;IF($E190=1,"","["&amp;$E190&amp;"]"),"["&amp;VLOOKUP($D190,'Data Types'!$A$2:$G$14,4,FALSE)&amp;IF($E190=1,"","["&amp;$E190&amp;"]")&amp;"]"&amp;VLOOKUP($D190,'Data Types'!$A$2:$G$14,7,FALSE)))</f>
        <v>[MathEx.UFraction32[3]](xref:ExifLibrary.MathEx.UFraction32)</v>
      </c>
      <c r="J190" t="str">
        <f>IF($F190="","",IF($G190=1,"["&amp;VLOOKUP($F190,'Data Types'!$A$2:$G$14,2,FALSE)&amp;"]"&amp;VLOOKUP($F190,'Data Types'!$A$2:$G$14,5,FALSE),"["&amp;VLOOKUP($F190,'Data Types'!$A$2:$G$14,3,FALSE)&amp;"]"&amp;VLOOKUP($F190,'Data Types'!$A$2:$G$14,6,FALSE)))</f>
        <v/>
      </c>
      <c r="K190" t="str">
        <f>IF(F190="ASCII","string",IF($F190="","",IF(VLOOKUP($F190,'Data Types'!$A$2:$G$14,7,FALSE)="",VLOOKUP($F190,'Data Types'!$A$2:$G$14,4,FALSE)&amp;IF($G190=1,"","["&amp;$G190&amp;"]"),"["&amp;VLOOKUP($F190,'Data Types'!$A$2:$G$14,4,FALSE)&amp;IF($G190=1,"","["&amp;$G190&amp;"]")&amp;"]"&amp;VLOOKUP($F190,'Data Types'!$A$2:$G$14,7,FALSE))))</f>
        <v/>
      </c>
      <c r="L190" t="str">
        <f t="shared" si="14"/>
        <v>[ExifURationalArray](xref:ExifLibrary.ExifURationalArray)</v>
      </c>
      <c r="M190" t="str">
        <f t="shared" si="15"/>
        <v>[MathEx.UFraction32[3]](xref:ExifLibrary.MathEx.UFraction32)</v>
      </c>
      <c r="N190" t="b">
        <f>NOT( ISERROR(VLOOKUP($A190,'Custom Types'!$A$2:$A$997,1,FALSE)))</f>
        <v>0</v>
      </c>
      <c r="O190" t="str">
        <f t="shared" si="20"/>
        <v>[ThumbnailYCbCrCoefficients](xref:ExifLibrary.ExifTag.ThumbnailYCbCrCoefficients)</v>
      </c>
      <c r="P190" t="str">
        <f>IF($N190,VLOOKUP($A190,'Custom Types'!$A$2:$C$997,2,FALSE),L190)</f>
        <v>[ExifURationalArray](xref:ExifLibrary.ExifURationalArray)</v>
      </c>
      <c r="Q190" t="str">
        <f>IF($N190,VLOOKUP($A190,'Custom Types'!$A$2:$C$997,3,FALSE),M190)</f>
        <v>[MathEx.UFraction32[3]](xref:ExifLibrary.MathEx.UFraction32)</v>
      </c>
      <c r="R190" t="str">
        <f t="shared" si="21"/>
        <v>[ThumbnailYCbCrCoefficients](xref:ExifLibrary.ExifTag.ThumbnailYCbCrCoefficients) | 529 | 0x0211 | [ExifURationalArray](xref:ExifLibrary.ExifURationalArray) | [MathEx.UFraction32[3]](xref:ExifLibrary.MathEx.UFraction32)</v>
      </c>
    </row>
    <row r="191" spans="1:18" x14ac:dyDescent="0.25">
      <c r="A191" t="s">
        <v>190</v>
      </c>
      <c r="B191">
        <v>531</v>
      </c>
      <c r="C191" t="str">
        <f t="shared" si="18"/>
        <v>0x0213</v>
      </c>
      <c r="D191" t="s">
        <v>1</v>
      </c>
      <c r="E191">
        <v>1</v>
      </c>
      <c r="H191" t="str">
        <f>IF($E191=1,"["&amp;VLOOKUP($D191,'Data Types'!$A$2:$G$14,2,FALSE)&amp;"]"&amp;VLOOKUP($D191,'Data Types'!$A$2:$G$14,5,FALSE),"["&amp;VLOOKUP($D191,'Data Types'!$A$2:$G$14,3,FALSE)&amp;"]"&amp;VLOOKUP($D191,'Data Types'!$A$2:$G$14,6,FALSE))</f>
        <v>[ExifUShort](xref:ExifLibrary.ExifUShort)</v>
      </c>
      <c r="I191" t="str">
        <f>IF(D191="ASCII","string",IF(VLOOKUP($D191,'Data Types'!$A$2:$G$14,7,FALSE)="",VLOOKUP($D191,'Data Types'!$A$2:$G$14,4,FALSE)&amp;IF($E191=1,"","["&amp;$E191&amp;"]"),"["&amp;VLOOKUP($D191,'Data Types'!$A$2:$G$14,4,FALSE)&amp;IF($E191=1,"","["&amp;$E191&amp;"]")&amp;"]"&amp;VLOOKUP($D191,'Data Types'!$A$2:$G$14,7,FALSE)))</f>
        <v>ushort</v>
      </c>
      <c r="J191" t="str">
        <f>IF($F191="","",IF($G191=1,"["&amp;VLOOKUP($F191,'Data Types'!$A$2:$G$14,2,FALSE)&amp;"]"&amp;VLOOKUP($F191,'Data Types'!$A$2:$G$14,5,FALSE),"["&amp;VLOOKUP($F191,'Data Types'!$A$2:$G$14,3,FALSE)&amp;"]"&amp;VLOOKUP($F191,'Data Types'!$A$2:$G$14,6,FALSE)))</f>
        <v/>
      </c>
      <c r="K191" t="str">
        <f>IF(F191="ASCII","string",IF($F191="","",IF(VLOOKUP($F191,'Data Types'!$A$2:$G$14,7,FALSE)="",VLOOKUP($F191,'Data Types'!$A$2:$G$14,4,FALSE)&amp;IF($G191=1,"","["&amp;$G191&amp;"]"),"["&amp;VLOOKUP($F191,'Data Types'!$A$2:$G$14,4,FALSE)&amp;IF($G191=1,"","["&amp;$G191&amp;"]")&amp;"]"&amp;VLOOKUP($F191,'Data Types'!$A$2:$G$14,7,FALSE))))</f>
        <v/>
      </c>
      <c r="L191" t="str">
        <f t="shared" si="14"/>
        <v>[ExifUShort](xref:ExifLibrary.ExifUShort)</v>
      </c>
      <c r="M191" t="str">
        <f t="shared" si="15"/>
        <v>ushort</v>
      </c>
      <c r="N191" t="b">
        <f>NOT( ISERROR(VLOOKUP($A191,'Custom Types'!$A$2:$A$997,1,FALSE)))</f>
        <v>1</v>
      </c>
      <c r="O191" t="str">
        <f t="shared" si="20"/>
        <v>[ThumbnailYCbCrPositioning](xref:ExifLibrary.ExifTag.ThumbnailYCbCrPositioning)</v>
      </c>
      <c r="P191" t="str">
        <f>IF($N191,VLOOKUP($A191,'Custom Types'!$A$2:$C$997,2,FALSE),L191)</f>
        <v>[ExifEnumProperty\&lt;YCbCrPositioning&gt;](xref:ExifLibrary.ExifEnumProperty`1)</v>
      </c>
      <c r="Q191" t="str">
        <f>IF($N191,VLOOKUP($A191,'Custom Types'!$A$2:$C$997,3,FALSE),M191)</f>
        <v>enum [(YCbCrPositioning)](xref:ExifLibrary.YCbCrPositioning)</v>
      </c>
      <c r="R191" t="str">
        <f t="shared" si="21"/>
        <v>[ThumbnailYCbCrPositioning](xref:ExifLibrary.ExifTag.ThumbnailYCbCrPositioning) | 531 | 0x0213 | [ExifEnumProperty\&lt;YCbCrPositioning&gt;](xref:ExifLibrary.ExifEnumProperty`1) | enum [(YCbCrPositioning)](xref:ExifLibrary.YCbCrPositioning)</v>
      </c>
    </row>
    <row r="192" spans="1:18" x14ac:dyDescent="0.25">
      <c r="A192" t="s">
        <v>347</v>
      </c>
      <c r="B192">
        <v>530</v>
      </c>
      <c r="C192" t="str">
        <f t="shared" si="18"/>
        <v>0x0212</v>
      </c>
      <c r="D192" t="s">
        <v>1</v>
      </c>
      <c r="E192">
        <v>2</v>
      </c>
      <c r="H192" t="str">
        <f>IF($E192=1,"["&amp;VLOOKUP($D192,'Data Types'!$A$2:$G$14,2,FALSE)&amp;"]"&amp;VLOOKUP($D192,'Data Types'!$A$2:$G$14,5,FALSE),"["&amp;VLOOKUP($D192,'Data Types'!$A$2:$G$14,3,FALSE)&amp;"]"&amp;VLOOKUP($D192,'Data Types'!$A$2:$G$14,6,FALSE))</f>
        <v>[ExifUShortArray](xref:ExifLibrary.ExifUShortArray)</v>
      </c>
      <c r="I192" t="str">
        <f>IF(D192="ASCII","string",IF(VLOOKUP($D192,'Data Types'!$A$2:$G$14,7,FALSE)="",VLOOKUP($D192,'Data Types'!$A$2:$G$14,4,FALSE)&amp;IF($E192=1,"","["&amp;$E192&amp;"]"),"["&amp;VLOOKUP($D192,'Data Types'!$A$2:$G$14,4,FALSE)&amp;IF($E192=1,"","["&amp;$E192&amp;"]")&amp;"]"&amp;VLOOKUP($D192,'Data Types'!$A$2:$G$14,7,FALSE)))</f>
        <v>ushort[2]</v>
      </c>
      <c r="J192" t="str">
        <f>IF($F192="","",IF($G192=1,"["&amp;VLOOKUP($F192,'Data Types'!$A$2:$G$14,2,FALSE)&amp;"]"&amp;VLOOKUP($F192,'Data Types'!$A$2:$G$14,5,FALSE),"["&amp;VLOOKUP($F192,'Data Types'!$A$2:$G$14,3,FALSE)&amp;"]"&amp;VLOOKUP($F192,'Data Types'!$A$2:$G$14,6,FALSE)))</f>
        <v/>
      </c>
      <c r="K192" t="str">
        <f>IF(F192="ASCII","string",IF($F192="","",IF(VLOOKUP($F192,'Data Types'!$A$2:$G$14,7,FALSE)="",VLOOKUP($F192,'Data Types'!$A$2:$G$14,4,FALSE)&amp;IF($G192=1,"","["&amp;$G192&amp;"]"),"["&amp;VLOOKUP($F192,'Data Types'!$A$2:$G$14,4,FALSE)&amp;IF($G192=1,"","["&amp;$G192&amp;"]")&amp;"]"&amp;VLOOKUP($F192,'Data Types'!$A$2:$G$14,7,FALSE))))</f>
        <v/>
      </c>
      <c r="L192" t="str">
        <f t="shared" si="14"/>
        <v>[ExifUShortArray](xref:ExifLibrary.ExifUShortArray)</v>
      </c>
      <c r="M192" t="str">
        <f t="shared" si="15"/>
        <v>ushort[2]</v>
      </c>
      <c r="N192" t="b">
        <f>NOT( ISERROR(VLOOKUP($A192,'Custom Types'!$A$2:$A$997,1,FALSE)))</f>
        <v>0</v>
      </c>
      <c r="O192" t="str">
        <f t="shared" si="20"/>
        <v>[ThumbnailYCbCrSubSampling](xref:ExifLibrary.ExifTag.ThumbnailYCbCrSubSampling)</v>
      </c>
      <c r="P192" t="str">
        <f>IF($N192,VLOOKUP($A192,'Custom Types'!$A$2:$C$997,2,FALSE),L192)</f>
        <v>[ExifUShortArray](xref:ExifLibrary.ExifUShortArray)</v>
      </c>
      <c r="Q192" t="str">
        <f>IF($N192,VLOOKUP($A192,'Custom Types'!$A$2:$C$997,3,FALSE),M192)</f>
        <v>ushort[2]</v>
      </c>
      <c r="R192" t="str">
        <f t="shared" si="21"/>
        <v>[ThumbnailYCbCrSubSampling](xref:ExifLibrary.ExifTag.ThumbnailYCbCrSubSampling) | 530 | 0x0212 | [ExifUShortArray](xref:ExifLibrary.ExifUShortArray) | ushort[2]</v>
      </c>
    </row>
    <row r="193" spans="1:18" x14ac:dyDescent="0.25">
      <c r="A193" t="s">
        <v>348</v>
      </c>
      <c r="B193">
        <v>283</v>
      </c>
      <c r="C193" t="str">
        <f t="shared" si="18"/>
        <v>0x011B</v>
      </c>
      <c r="D193" t="s">
        <v>13</v>
      </c>
      <c r="E193">
        <v>1</v>
      </c>
      <c r="H193" t="str">
        <f>IF($E193=1,"["&amp;VLOOKUP($D193,'Data Types'!$A$2:$G$14,2,FALSE)&amp;"]"&amp;VLOOKUP($D193,'Data Types'!$A$2:$G$14,5,FALSE),"["&amp;VLOOKUP($D193,'Data Types'!$A$2:$G$14,3,FALSE)&amp;"]"&amp;VLOOKUP($D193,'Data Types'!$A$2:$G$14,6,FALSE))</f>
        <v>[ExifURational](xref:ExifLibrary.ExifURational)</v>
      </c>
      <c r="I193" t="str">
        <f>IF(D193="ASCII","string",IF(VLOOKUP($D193,'Data Types'!$A$2:$G$14,7,FALSE)="",VLOOKUP($D193,'Data Types'!$A$2:$G$14,4,FALSE)&amp;IF($E193=1,"","["&amp;$E193&amp;"]"),"["&amp;VLOOKUP($D193,'Data Types'!$A$2:$G$14,4,FALSE)&amp;IF($E193=1,"","["&amp;$E193&amp;"]")&amp;"]"&amp;VLOOKUP($D193,'Data Types'!$A$2:$G$14,7,FALSE)))</f>
        <v>[MathEx.UFraction32](xref:ExifLibrary.MathEx.UFraction32)</v>
      </c>
      <c r="J193" t="str">
        <f>IF($F193="","",IF($G193=1,"["&amp;VLOOKUP($F193,'Data Types'!$A$2:$G$14,2,FALSE)&amp;"]"&amp;VLOOKUP($F193,'Data Types'!$A$2:$G$14,5,FALSE),"["&amp;VLOOKUP($F193,'Data Types'!$A$2:$G$14,3,FALSE)&amp;"]"&amp;VLOOKUP($F193,'Data Types'!$A$2:$G$14,6,FALSE)))</f>
        <v/>
      </c>
      <c r="K193" t="str">
        <f>IF(F193="ASCII","string",IF($F193="","",IF(VLOOKUP($F193,'Data Types'!$A$2:$G$14,7,FALSE)="",VLOOKUP($F193,'Data Types'!$A$2:$G$14,4,FALSE)&amp;IF($G193=1,"","["&amp;$G193&amp;"]"),"["&amp;VLOOKUP($F193,'Data Types'!$A$2:$G$14,4,FALSE)&amp;IF($G193=1,"","["&amp;$G193&amp;"]")&amp;"]"&amp;VLOOKUP($F193,'Data Types'!$A$2:$G$14,7,FALSE))))</f>
        <v/>
      </c>
      <c r="L193" t="str">
        <f t="shared" si="14"/>
        <v>[ExifURational](xref:ExifLibrary.ExifURational)</v>
      </c>
      <c r="M193" t="str">
        <f t="shared" si="15"/>
        <v>[MathEx.UFraction32](xref:ExifLibrary.MathEx.UFraction32)</v>
      </c>
      <c r="N193" t="b">
        <f>NOT( ISERROR(VLOOKUP($A193,'Custom Types'!$A$2:$A$997,1,FALSE)))</f>
        <v>0</v>
      </c>
      <c r="O193" t="str">
        <f t="shared" si="20"/>
        <v>[ThumbnailYResolution](xref:ExifLibrary.ExifTag.ThumbnailYResolution)</v>
      </c>
      <c r="P193" t="str">
        <f>IF($N193,VLOOKUP($A193,'Custom Types'!$A$2:$C$997,2,FALSE),L193)</f>
        <v>[ExifURational](xref:ExifLibrary.ExifURational)</v>
      </c>
      <c r="Q193" t="str">
        <f>IF($N193,VLOOKUP($A193,'Custom Types'!$A$2:$C$997,3,FALSE),M193)</f>
        <v>[MathEx.UFraction32](xref:ExifLibrary.MathEx.UFraction32)</v>
      </c>
      <c r="R193" t="str">
        <f t="shared" si="21"/>
        <v>[ThumbnailYResolution](xref:ExifLibrary.ExifTag.ThumbnailYResolution) | 283 | 0x011B | [ExifURational](xref:ExifLibrary.ExifURational) | [MathEx.UFraction32](xref:ExifLibrary.MathEx.UFraction32)</v>
      </c>
    </row>
    <row r="194" spans="1:18" x14ac:dyDescent="0.25">
      <c r="A194" t="s">
        <v>153</v>
      </c>
      <c r="B194">
        <v>325</v>
      </c>
      <c r="C194" t="str">
        <f t="shared" si="18"/>
        <v>0x0145</v>
      </c>
      <c r="D194" t="s">
        <v>1</v>
      </c>
      <c r="E194" t="s">
        <v>152</v>
      </c>
      <c r="F194" t="s">
        <v>2</v>
      </c>
      <c r="G194" t="s">
        <v>152</v>
      </c>
      <c r="H194" t="str">
        <f>IF($E194=1,"["&amp;VLOOKUP($D194,'Data Types'!$A$2:$G$14,2,FALSE)&amp;"]"&amp;VLOOKUP($D194,'Data Types'!$A$2:$G$14,5,FALSE),"["&amp;VLOOKUP($D194,'Data Types'!$A$2:$G$14,3,FALSE)&amp;"]"&amp;VLOOKUP($D194,'Data Types'!$A$2:$G$14,6,FALSE))</f>
        <v>[ExifUShortArray](xref:ExifLibrary.ExifUShortArray)</v>
      </c>
      <c r="I194" t="str">
        <f>IF(D194="ASCII","string",IF(VLOOKUP($D194,'Data Types'!$A$2:$G$14,7,FALSE)="",VLOOKUP($D194,'Data Types'!$A$2:$G$14,4,FALSE)&amp;IF($E194=1,"","["&amp;$E194&amp;"]"),"["&amp;VLOOKUP($D194,'Data Types'!$A$2:$G$14,4,FALSE)&amp;IF($E194=1,"","["&amp;$E194&amp;"]")&amp;"]"&amp;VLOOKUP($D194,'Data Types'!$A$2:$G$14,7,FALSE)))</f>
        <v>ushort[TilesPerImage]</v>
      </c>
      <c r="J194" t="str">
        <f>IF($F194="","",IF($G194=1,"["&amp;VLOOKUP($F194,'Data Types'!$A$2:$G$14,2,FALSE)&amp;"]"&amp;VLOOKUP($F194,'Data Types'!$A$2:$G$14,5,FALSE),"["&amp;VLOOKUP($F194,'Data Types'!$A$2:$G$14,3,FALSE)&amp;"]"&amp;VLOOKUP($F194,'Data Types'!$A$2:$G$14,6,FALSE)))</f>
        <v>[ExifUIntArray](xref:ExifLibrary.ExifUIntArray)</v>
      </c>
      <c r="K194" t="str">
        <f>IF(F194="ASCII","string",IF($F194="","",IF(VLOOKUP($F194,'Data Types'!$A$2:$G$14,7,FALSE)="",VLOOKUP($F194,'Data Types'!$A$2:$G$14,4,FALSE)&amp;IF($G194=1,"","["&amp;$G194&amp;"]"),"["&amp;VLOOKUP($F194,'Data Types'!$A$2:$G$14,4,FALSE)&amp;IF($G194=1,"","["&amp;$G194&amp;"]")&amp;"]"&amp;VLOOKUP($F194,'Data Types'!$A$2:$G$14,7,FALSE))))</f>
        <v>uint[TilesPerImage]</v>
      </c>
      <c r="L194" t="str">
        <f t="shared" ref="L194:L215" si="22">IF(J194="",H194,H194&amp;" or "&amp;J194)</f>
        <v>[ExifUShortArray](xref:ExifLibrary.ExifUShortArray) or [ExifUIntArray](xref:ExifLibrary.ExifUIntArray)</v>
      </c>
      <c r="M194" t="str">
        <f t="shared" ref="M194:M215" si="23">IF(K194="",I194,I194&amp;" or "&amp;K194)</f>
        <v>ushort[TilesPerImage] or uint[TilesPerImage]</v>
      </c>
      <c r="N194" t="b">
        <f>NOT( ISERROR(VLOOKUP($A194,'Custom Types'!$A$2:$A$997,1,FALSE)))</f>
        <v>0</v>
      </c>
      <c r="O194" t="str">
        <f t="shared" si="20"/>
        <v>[TileByteCounts](xref:ExifLibrary.ExifTag.TileByteCounts)</v>
      </c>
      <c r="P194" t="str">
        <f>IF($N194,VLOOKUP($A194,'Custom Types'!$A$2:$C$997,2,FALSE),L194)</f>
        <v>[ExifUShortArray](xref:ExifLibrary.ExifUShortArray) or [ExifUIntArray](xref:ExifLibrary.ExifUIntArray)</v>
      </c>
      <c r="Q194" t="str">
        <f>IF($N194,VLOOKUP($A194,'Custom Types'!$A$2:$C$997,3,FALSE),M194)</f>
        <v>ushort[TilesPerImage] or uint[TilesPerImage]</v>
      </c>
      <c r="R194" t="str">
        <f t="shared" si="21"/>
        <v>[TileByteCounts](xref:ExifLibrary.ExifTag.TileByteCounts) | 325 | 0x0145 | [ExifUShortArray](xref:ExifLibrary.ExifUShortArray) or [ExifUIntArray](xref:ExifLibrary.ExifUIntArray) | ushort[TilesPerImage] or uint[TilesPerImage]</v>
      </c>
    </row>
    <row r="195" spans="1:18" x14ac:dyDescent="0.25">
      <c r="A195" t="s">
        <v>150</v>
      </c>
      <c r="B195">
        <v>323</v>
      </c>
      <c r="C195" t="str">
        <f t="shared" ref="C195:C215" si="24">"0x"&amp;DEC2HEX(B195,4)</f>
        <v>0x0143</v>
      </c>
      <c r="D195" t="s">
        <v>1</v>
      </c>
      <c r="E195">
        <v>1</v>
      </c>
      <c r="F195" t="s">
        <v>2</v>
      </c>
      <c r="G195">
        <v>1</v>
      </c>
      <c r="H195" t="str">
        <f>IF($E195=1,"["&amp;VLOOKUP($D195,'Data Types'!$A$2:$G$14,2,FALSE)&amp;"]"&amp;VLOOKUP($D195,'Data Types'!$A$2:$G$14,5,FALSE),"["&amp;VLOOKUP($D195,'Data Types'!$A$2:$G$14,3,FALSE)&amp;"]"&amp;VLOOKUP($D195,'Data Types'!$A$2:$G$14,6,FALSE))</f>
        <v>[ExifUShort](xref:ExifLibrary.ExifUShort)</v>
      </c>
      <c r="I195" t="str">
        <f>IF(D195="ASCII","string",IF(VLOOKUP($D195,'Data Types'!$A$2:$G$14,7,FALSE)="",VLOOKUP($D195,'Data Types'!$A$2:$G$14,4,FALSE)&amp;IF($E195=1,"","["&amp;$E195&amp;"]"),"["&amp;VLOOKUP($D195,'Data Types'!$A$2:$G$14,4,FALSE)&amp;IF($E195=1,"","["&amp;$E195&amp;"]")&amp;"]"&amp;VLOOKUP($D195,'Data Types'!$A$2:$G$14,7,FALSE)))</f>
        <v>ushort</v>
      </c>
      <c r="J195" t="str">
        <f>IF($F195="","",IF($G195=1,"["&amp;VLOOKUP($F195,'Data Types'!$A$2:$G$14,2,FALSE)&amp;"]"&amp;VLOOKUP($F195,'Data Types'!$A$2:$G$14,5,FALSE),"["&amp;VLOOKUP($F195,'Data Types'!$A$2:$G$14,3,FALSE)&amp;"]"&amp;VLOOKUP($F195,'Data Types'!$A$2:$G$14,6,FALSE)))</f>
        <v>[ExifUInt](xref:ExifLibrary.ExifUInt)</v>
      </c>
      <c r="K195" t="str">
        <f>IF(F195="ASCII","string",IF($F195="","",IF(VLOOKUP($F195,'Data Types'!$A$2:$G$14,7,FALSE)="",VLOOKUP($F195,'Data Types'!$A$2:$G$14,4,FALSE)&amp;IF($G195=1,"","["&amp;$G195&amp;"]"),"["&amp;VLOOKUP($F195,'Data Types'!$A$2:$G$14,4,FALSE)&amp;IF($G195=1,"","["&amp;$G195&amp;"]")&amp;"]"&amp;VLOOKUP($F195,'Data Types'!$A$2:$G$14,7,FALSE))))</f>
        <v>uint</v>
      </c>
      <c r="L195" t="str">
        <f t="shared" si="22"/>
        <v>[ExifUShort](xref:ExifLibrary.ExifUShort) or [ExifUInt](xref:ExifLibrary.ExifUInt)</v>
      </c>
      <c r="M195" t="str">
        <f t="shared" si="23"/>
        <v>ushort or uint</v>
      </c>
      <c r="N195" t="b">
        <f>NOT( ISERROR(VLOOKUP($A195,'Custom Types'!$A$2:$A$997,1,FALSE)))</f>
        <v>0</v>
      </c>
      <c r="O195" t="str">
        <f t="shared" si="20"/>
        <v>[TileLength](xref:ExifLibrary.ExifTag.TileLength)</v>
      </c>
      <c r="P195" t="str">
        <f>IF($N195,VLOOKUP($A195,'Custom Types'!$A$2:$C$997,2,FALSE),L195)</f>
        <v>[ExifUShort](xref:ExifLibrary.ExifUShort) or [ExifUInt](xref:ExifLibrary.ExifUInt)</v>
      </c>
      <c r="Q195" t="str">
        <f>IF($N195,VLOOKUP($A195,'Custom Types'!$A$2:$C$997,3,FALSE),M195)</f>
        <v>ushort or uint</v>
      </c>
      <c r="R195" t="str">
        <f t="shared" si="21"/>
        <v>[TileLength](xref:ExifLibrary.ExifTag.TileLength) | 323 | 0x0143 | [ExifUShort](xref:ExifLibrary.ExifUShort) or [ExifUInt](xref:ExifLibrary.ExifUInt) | ushort or uint</v>
      </c>
    </row>
    <row r="196" spans="1:18" x14ac:dyDescent="0.25">
      <c r="A196" t="s">
        <v>151</v>
      </c>
      <c r="B196">
        <v>324</v>
      </c>
      <c r="C196" t="str">
        <f t="shared" si="24"/>
        <v>0x0144</v>
      </c>
      <c r="D196" t="s">
        <v>2</v>
      </c>
      <c r="E196" t="s">
        <v>152</v>
      </c>
      <c r="H196" t="str">
        <f>IF($E196=1,"["&amp;VLOOKUP($D196,'Data Types'!$A$2:$G$14,2,FALSE)&amp;"]"&amp;VLOOKUP($D196,'Data Types'!$A$2:$G$14,5,FALSE),"["&amp;VLOOKUP($D196,'Data Types'!$A$2:$G$14,3,FALSE)&amp;"]"&amp;VLOOKUP($D196,'Data Types'!$A$2:$G$14,6,FALSE))</f>
        <v>[ExifUIntArray](xref:ExifLibrary.ExifUIntArray)</v>
      </c>
      <c r="I196" t="str">
        <f>IF(D196="ASCII","string",IF(VLOOKUP($D196,'Data Types'!$A$2:$G$14,7,FALSE)="",VLOOKUP($D196,'Data Types'!$A$2:$G$14,4,FALSE)&amp;IF($E196=1,"","["&amp;$E196&amp;"]"),"["&amp;VLOOKUP($D196,'Data Types'!$A$2:$G$14,4,FALSE)&amp;IF($E196=1,"","["&amp;$E196&amp;"]")&amp;"]"&amp;VLOOKUP($D196,'Data Types'!$A$2:$G$14,7,FALSE)))</f>
        <v>uint[TilesPerImage]</v>
      </c>
      <c r="J196" t="str">
        <f>IF($F196="","",IF($G196=1,"["&amp;VLOOKUP($F196,'Data Types'!$A$2:$G$14,2,FALSE)&amp;"]"&amp;VLOOKUP($F196,'Data Types'!$A$2:$G$14,5,FALSE),"["&amp;VLOOKUP($F196,'Data Types'!$A$2:$G$14,3,FALSE)&amp;"]"&amp;VLOOKUP($F196,'Data Types'!$A$2:$G$14,6,FALSE)))</f>
        <v/>
      </c>
      <c r="K196" t="str">
        <f>IF(F196="ASCII","string",IF($F196="","",IF(VLOOKUP($F196,'Data Types'!$A$2:$G$14,7,FALSE)="",VLOOKUP($F196,'Data Types'!$A$2:$G$14,4,FALSE)&amp;IF($G196=1,"","["&amp;$G196&amp;"]"),"["&amp;VLOOKUP($F196,'Data Types'!$A$2:$G$14,4,FALSE)&amp;IF($G196=1,"","["&amp;$G196&amp;"]")&amp;"]"&amp;VLOOKUP($F196,'Data Types'!$A$2:$G$14,7,FALSE))))</f>
        <v/>
      </c>
      <c r="L196" t="str">
        <f t="shared" si="22"/>
        <v>[ExifUIntArray](xref:ExifLibrary.ExifUIntArray)</v>
      </c>
      <c r="M196" t="str">
        <f t="shared" si="23"/>
        <v>uint[TilesPerImage]</v>
      </c>
      <c r="N196" t="b">
        <f>NOT( ISERROR(VLOOKUP($A196,'Custom Types'!$A$2:$A$997,1,FALSE)))</f>
        <v>0</v>
      </c>
      <c r="O196" t="str">
        <f t="shared" si="20"/>
        <v>[TileOffsets](xref:ExifLibrary.ExifTag.TileOffsets)</v>
      </c>
      <c r="P196" t="str">
        <f>IF($N196,VLOOKUP($A196,'Custom Types'!$A$2:$C$997,2,FALSE),L196)</f>
        <v>[ExifUIntArray](xref:ExifLibrary.ExifUIntArray)</v>
      </c>
      <c r="Q196" t="str">
        <f>IF($N196,VLOOKUP($A196,'Custom Types'!$A$2:$C$997,3,FALSE),M196)</f>
        <v>uint[TilesPerImage]</v>
      </c>
      <c r="R196" t="str">
        <f t="shared" si="21"/>
        <v>[TileOffsets](xref:ExifLibrary.ExifTag.TileOffsets) | 324 | 0x0144 | [ExifUIntArray](xref:ExifLibrary.ExifUIntArray) | uint[TilesPerImage]</v>
      </c>
    </row>
    <row r="197" spans="1:18" x14ac:dyDescent="0.25">
      <c r="A197" t="s">
        <v>149</v>
      </c>
      <c r="B197">
        <v>322</v>
      </c>
      <c r="C197" t="str">
        <f t="shared" si="24"/>
        <v>0x0142</v>
      </c>
      <c r="D197" t="s">
        <v>1</v>
      </c>
      <c r="E197">
        <v>1</v>
      </c>
      <c r="F197" t="s">
        <v>2</v>
      </c>
      <c r="G197">
        <v>1</v>
      </c>
      <c r="H197" t="str">
        <f>IF($E197=1,"["&amp;VLOOKUP($D197,'Data Types'!$A$2:$G$14,2,FALSE)&amp;"]"&amp;VLOOKUP($D197,'Data Types'!$A$2:$G$14,5,FALSE),"["&amp;VLOOKUP($D197,'Data Types'!$A$2:$G$14,3,FALSE)&amp;"]"&amp;VLOOKUP($D197,'Data Types'!$A$2:$G$14,6,FALSE))</f>
        <v>[ExifUShort](xref:ExifLibrary.ExifUShort)</v>
      </c>
      <c r="I197" t="str">
        <f>IF(D197="ASCII","string",IF(VLOOKUP($D197,'Data Types'!$A$2:$G$14,7,FALSE)="",VLOOKUP($D197,'Data Types'!$A$2:$G$14,4,FALSE)&amp;IF($E197=1,"","["&amp;$E197&amp;"]"),"["&amp;VLOOKUP($D197,'Data Types'!$A$2:$G$14,4,FALSE)&amp;IF($E197=1,"","["&amp;$E197&amp;"]")&amp;"]"&amp;VLOOKUP($D197,'Data Types'!$A$2:$G$14,7,FALSE)))</f>
        <v>ushort</v>
      </c>
      <c r="J197" t="str">
        <f>IF($F197="","",IF($G197=1,"["&amp;VLOOKUP($F197,'Data Types'!$A$2:$G$14,2,FALSE)&amp;"]"&amp;VLOOKUP($F197,'Data Types'!$A$2:$G$14,5,FALSE),"["&amp;VLOOKUP($F197,'Data Types'!$A$2:$G$14,3,FALSE)&amp;"]"&amp;VLOOKUP($F197,'Data Types'!$A$2:$G$14,6,FALSE)))</f>
        <v>[ExifUInt](xref:ExifLibrary.ExifUInt)</v>
      </c>
      <c r="K197" t="str">
        <f>IF(F197="ASCII","string",IF($F197="","",IF(VLOOKUP($F197,'Data Types'!$A$2:$G$14,7,FALSE)="",VLOOKUP($F197,'Data Types'!$A$2:$G$14,4,FALSE)&amp;IF($G197=1,"","["&amp;$G197&amp;"]"),"["&amp;VLOOKUP($F197,'Data Types'!$A$2:$G$14,4,FALSE)&amp;IF($G197=1,"","["&amp;$G197&amp;"]")&amp;"]"&amp;VLOOKUP($F197,'Data Types'!$A$2:$G$14,7,FALSE))))</f>
        <v>uint</v>
      </c>
      <c r="L197" t="str">
        <f t="shared" si="22"/>
        <v>[ExifUShort](xref:ExifLibrary.ExifUShort) or [ExifUInt](xref:ExifLibrary.ExifUInt)</v>
      </c>
      <c r="M197" t="str">
        <f t="shared" si="23"/>
        <v>ushort or uint</v>
      </c>
      <c r="N197" t="b">
        <f>NOT( ISERROR(VLOOKUP($A197,'Custom Types'!$A$2:$A$997,1,FALSE)))</f>
        <v>0</v>
      </c>
      <c r="O197" t="str">
        <f t="shared" si="20"/>
        <v>[TileWidth](xref:ExifLibrary.ExifTag.TileWidth)</v>
      </c>
      <c r="P197" t="str">
        <f>IF($N197,VLOOKUP($A197,'Custom Types'!$A$2:$C$997,2,FALSE),L197)</f>
        <v>[ExifUShort](xref:ExifLibrary.ExifUShort) or [ExifUInt](xref:ExifLibrary.ExifUInt)</v>
      </c>
      <c r="Q197" t="str">
        <f>IF($N197,VLOOKUP($A197,'Custom Types'!$A$2:$C$997,3,FALSE),M197)</f>
        <v>ushort or uint</v>
      </c>
      <c r="R197" t="str">
        <f t="shared" si="21"/>
        <v>[TileWidth](xref:ExifLibrary.ExifTag.TileWidth) | 322 | 0x0142 | [ExifUShort](xref:ExifLibrary.ExifUShort) or [ExifUInt](xref:ExifLibrary.ExifUInt) | ushort or uint</v>
      </c>
    </row>
    <row r="198" spans="1:18" x14ac:dyDescent="0.25">
      <c r="A198" t="s">
        <v>21</v>
      </c>
      <c r="B198">
        <v>301</v>
      </c>
      <c r="C198" t="str">
        <f t="shared" si="24"/>
        <v>0x012D</v>
      </c>
      <c r="D198" t="s">
        <v>1</v>
      </c>
      <c r="E198" t="s">
        <v>171</v>
      </c>
      <c r="H198" t="str">
        <f>IF($E198=1,"["&amp;VLOOKUP($D198,'Data Types'!$A$2:$G$14,2,FALSE)&amp;"]"&amp;VLOOKUP($D198,'Data Types'!$A$2:$G$14,5,FALSE),"["&amp;VLOOKUP($D198,'Data Types'!$A$2:$G$14,3,FALSE)&amp;"]"&amp;VLOOKUP($D198,'Data Types'!$A$2:$G$14,6,FALSE))</f>
        <v>[ExifUShortArray](xref:ExifLibrary.ExifUShortArray)</v>
      </c>
      <c r="I198" t="str">
        <f>IF(D198="ASCII","string",IF(VLOOKUP($D198,'Data Types'!$A$2:$G$14,7,FALSE)="",VLOOKUP($D198,'Data Types'!$A$2:$G$14,4,FALSE)&amp;IF($E198=1,"","["&amp;$E198&amp;"]"),"["&amp;VLOOKUP($D198,'Data Types'!$A$2:$G$14,4,FALSE)&amp;IF($E198=1,"","["&amp;$E198&amp;"]")&amp;"]"&amp;VLOOKUP($D198,'Data Types'!$A$2:$G$14,7,FALSE)))</f>
        <v>ushort[3*256]</v>
      </c>
      <c r="J198" t="str">
        <f>IF($F198="","",IF($G198=1,"["&amp;VLOOKUP($F198,'Data Types'!$A$2:$G$14,2,FALSE)&amp;"]"&amp;VLOOKUP($F198,'Data Types'!$A$2:$G$14,5,FALSE),"["&amp;VLOOKUP($F198,'Data Types'!$A$2:$G$14,3,FALSE)&amp;"]"&amp;VLOOKUP($F198,'Data Types'!$A$2:$G$14,6,FALSE)))</f>
        <v/>
      </c>
      <c r="K198" t="str">
        <f>IF(F198="ASCII","string",IF($F198="","",IF(VLOOKUP($F198,'Data Types'!$A$2:$G$14,7,FALSE)="",VLOOKUP($F198,'Data Types'!$A$2:$G$14,4,FALSE)&amp;IF($G198=1,"","["&amp;$G198&amp;"]"),"["&amp;VLOOKUP($F198,'Data Types'!$A$2:$G$14,4,FALSE)&amp;IF($G198=1,"","["&amp;$G198&amp;"]")&amp;"]"&amp;VLOOKUP($F198,'Data Types'!$A$2:$G$14,7,FALSE))))</f>
        <v/>
      </c>
      <c r="L198" t="str">
        <f t="shared" si="22"/>
        <v>[ExifUShortArray](xref:ExifLibrary.ExifUShortArray)</v>
      </c>
      <c r="M198" t="str">
        <f t="shared" si="23"/>
        <v>ushort[3*256]</v>
      </c>
      <c r="N198" t="b">
        <f>NOT( ISERROR(VLOOKUP($A198,'Custom Types'!$A$2:$A$997,1,FALSE)))</f>
        <v>0</v>
      </c>
      <c r="O198" t="str">
        <f t="shared" si="20"/>
        <v>[TransferFunction](xref:ExifLibrary.ExifTag.TransferFunction)</v>
      </c>
      <c r="P198" t="str">
        <f>IF($N198,VLOOKUP($A198,'Custom Types'!$A$2:$C$997,2,FALSE),L198)</f>
        <v>[ExifUShortArray](xref:ExifLibrary.ExifUShortArray)</v>
      </c>
      <c r="Q198" t="str">
        <f>IF($N198,VLOOKUP($A198,'Custom Types'!$A$2:$C$997,3,FALSE),M198)</f>
        <v>ushort[3*256]</v>
      </c>
      <c r="R198" t="str">
        <f t="shared" si="21"/>
        <v>[TransferFunction](xref:ExifLibrary.ExifTag.TransferFunction) | 301 | 0x012D | [ExifUShortArray](xref:ExifLibrary.ExifUShortArray) | ushort[3*256]</v>
      </c>
    </row>
    <row r="199" spans="1:18" x14ac:dyDescent="0.25">
      <c r="A199" t="s">
        <v>163</v>
      </c>
      <c r="B199">
        <v>342</v>
      </c>
      <c r="C199" t="str">
        <f t="shared" si="24"/>
        <v>0x0156</v>
      </c>
      <c r="D199" t="s">
        <v>1</v>
      </c>
      <c r="E199">
        <v>6</v>
      </c>
      <c r="H199" t="str">
        <f>IF($E199=1,"["&amp;VLOOKUP($D199,'Data Types'!$A$2:$G$14,2,FALSE)&amp;"]"&amp;VLOOKUP($D199,'Data Types'!$A$2:$G$14,5,FALSE),"["&amp;VLOOKUP($D199,'Data Types'!$A$2:$G$14,3,FALSE)&amp;"]"&amp;VLOOKUP($D199,'Data Types'!$A$2:$G$14,6,FALSE))</f>
        <v>[ExifUShortArray](xref:ExifLibrary.ExifUShortArray)</v>
      </c>
      <c r="I199" t="str">
        <f>IF(D199="ASCII","string",IF(VLOOKUP($D199,'Data Types'!$A$2:$G$14,7,FALSE)="",VLOOKUP($D199,'Data Types'!$A$2:$G$14,4,FALSE)&amp;IF($E199=1,"","["&amp;$E199&amp;"]"),"["&amp;VLOOKUP($D199,'Data Types'!$A$2:$G$14,4,FALSE)&amp;IF($E199=1,"","["&amp;$E199&amp;"]")&amp;"]"&amp;VLOOKUP($D199,'Data Types'!$A$2:$G$14,7,FALSE)))</f>
        <v>ushort[6]</v>
      </c>
      <c r="J199" t="str">
        <f>IF($F199="","",IF($G199=1,"["&amp;VLOOKUP($F199,'Data Types'!$A$2:$G$14,2,FALSE)&amp;"]"&amp;VLOOKUP($F199,'Data Types'!$A$2:$G$14,5,FALSE),"["&amp;VLOOKUP($F199,'Data Types'!$A$2:$G$14,3,FALSE)&amp;"]"&amp;VLOOKUP($F199,'Data Types'!$A$2:$G$14,6,FALSE)))</f>
        <v/>
      </c>
      <c r="K199" t="str">
        <f>IF(F199="ASCII","string",IF($F199="","",IF(VLOOKUP($F199,'Data Types'!$A$2:$G$14,7,FALSE)="",VLOOKUP($F199,'Data Types'!$A$2:$G$14,4,FALSE)&amp;IF($G199=1,"","["&amp;$G199&amp;"]"),"["&amp;VLOOKUP($F199,'Data Types'!$A$2:$G$14,4,FALSE)&amp;IF($G199=1,"","["&amp;$G199&amp;"]")&amp;"]"&amp;VLOOKUP($F199,'Data Types'!$A$2:$G$14,7,FALSE))))</f>
        <v/>
      </c>
      <c r="L199" t="str">
        <f t="shared" si="22"/>
        <v>[ExifUShortArray](xref:ExifLibrary.ExifUShortArray)</v>
      </c>
      <c r="M199" t="str">
        <f t="shared" si="23"/>
        <v>ushort[6]</v>
      </c>
      <c r="N199" t="b">
        <f>NOT( ISERROR(VLOOKUP($A199,'Custom Types'!$A$2:$A$997,1,FALSE)))</f>
        <v>0</v>
      </c>
      <c r="O199" t="str">
        <f t="shared" si="20"/>
        <v>[TransferRange](xref:ExifLibrary.ExifTag.TransferRange)</v>
      </c>
      <c r="P199" t="str">
        <f>IF($N199,VLOOKUP($A199,'Custom Types'!$A$2:$C$997,2,FALSE),L199)</f>
        <v>[ExifUShortArray](xref:ExifLibrary.ExifUShortArray)</v>
      </c>
      <c r="Q199" t="str">
        <f>IF($N199,VLOOKUP($A199,'Custom Types'!$A$2:$C$997,3,FALSE),M199)</f>
        <v>ushort[6]</v>
      </c>
      <c r="R199" t="str">
        <f t="shared" si="21"/>
        <v>[TransferRange](xref:ExifLibrary.ExifTag.TransferRange) | 342 | 0x0156 | [ExifUShortArray](xref:ExifLibrary.ExifUShortArray) | ushort[6]</v>
      </c>
    </row>
    <row r="200" spans="1:18" x14ac:dyDescent="0.25">
      <c r="A200" t="s">
        <v>44</v>
      </c>
      <c r="B200">
        <v>37510</v>
      </c>
      <c r="C200" t="str">
        <f t="shared" si="24"/>
        <v>0x9286</v>
      </c>
      <c r="D200" t="s">
        <v>36</v>
      </c>
      <c r="H200" t="str">
        <f>IF($E200=1,"["&amp;VLOOKUP($D200,'Data Types'!$A$2:$G$14,2,FALSE)&amp;"]"&amp;VLOOKUP($D200,'Data Types'!$A$2:$G$14,5,FALSE),"["&amp;VLOOKUP($D200,'Data Types'!$A$2:$G$14,3,FALSE)&amp;"]"&amp;VLOOKUP($D200,'Data Types'!$A$2:$G$14,6,FALSE))</f>
        <v>[ExifUndefined](xref:ExifLibrary.ExifUndefined)</v>
      </c>
      <c r="I200" t="str">
        <f>IF(D200="ASCII","string",IF(VLOOKUP($D200,'Data Types'!$A$2:$G$14,7,FALSE)="",VLOOKUP($D200,'Data Types'!$A$2:$G$14,4,FALSE)&amp;IF($E200=1,"","["&amp;$E200&amp;"]"),"["&amp;VLOOKUP($D200,'Data Types'!$A$2:$G$14,4,FALSE)&amp;IF($E200=1,"","["&amp;$E200&amp;"]")&amp;"]"&amp;VLOOKUP($D200,'Data Types'!$A$2:$G$14,7,FALSE)))</f>
        <v>byte[]</v>
      </c>
      <c r="J200" t="str">
        <f>IF($F200="","",IF($G200=1,"["&amp;VLOOKUP($F200,'Data Types'!$A$2:$G$14,2,FALSE)&amp;"]"&amp;VLOOKUP($F200,'Data Types'!$A$2:$G$14,5,FALSE),"["&amp;VLOOKUP($F200,'Data Types'!$A$2:$G$14,3,FALSE)&amp;"]"&amp;VLOOKUP($F200,'Data Types'!$A$2:$G$14,6,FALSE)))</f>
        <v/>
      </c>
      <c r="K200" t="str">
        <f>IF(F200="ASCII","string",IF($F200="","",IF(VLOOKUP($F200,'Data Types'!$A$2:$G$14,7,FALSE)="",VLOOKUP($F200,'Data Types'!$A$2:$G$14,4,FALSE)&amp;IF($G200=1,"","["&amp;$G200&amp;"]"),"["&amp;VLOOKUP($F200,'Data Types'!$A$2:$G$14,4,FALSE)&amp;IF($G200=1,"","["&amp;$G200&amp;"]")&amp;"]"&amp;VLOOKUP($F200,'Data Types'!$A$2:$G$14,7,FALSE))))</f>
        <v/>
      </c>
      <c r="L200" t="str">
        <f t="shared" si="22"/>
        <v>[ExifUndefined](xref:ExifLibrary.ExifUndefined)</v>
      </c>
      <c r="M200" t="str">
        <f t="shared" si="23"/>
        <v>byte[]</v>
      </c>
      <c r="N200" t="b">
        <f>NOT( ISERROR(VLOOKUP($A200,'Custom Types'!$A$2:$A$997,1,FALSE)))</f>
        <v>1</v>
      </c>
      <c r="O200" t="str">
        <f t="shared" si="20"/>
        <v>[UserComment](xref:ExifLibrary.ExifTag.UserComment)</v>
      </c>
      <c r="P200" t="str">
        <f>IF($N200,VLOOKUP($A200,'Custom Types'!$A$2:$C$997,2,FALSE),L200)</f>
        <v>[ExifEncodedString](xref:ExifLibrary.ExifEncodedString)</v>
      </c>
      <c r="Q200" t="str">
        <f>IF($N200,VLOOKUP($A200,'Custom Types'!$A$2:$C$997,3,FALSE),M200)</f>
        <v>string</v>
      </c>
      <c r="R200" t="str">
        <f t="shared" si="21"/>
        <v>[UserComment](xref:ExifLibrary.ExifTag.UserComment) | 37510 | 0x9286 | [ExifEncodedString](xref:ExifLibrary.ExifEncodedString) | string</v>
      </c>
    </row>
    <row r="201" spans="1:18" x14ac:dyDescent="0.25">
      <c r="A201" t="s">
        <v>83</v>
      </c>
      <c r="B201">
        <v>41987</v>
      </c>
      <c r="C201" t="str">
        <f t="shared" si="24"/>
        <v>0xA403</v>
      </c>
      <c r="D201" t="s">
        <v>1</v>
      </c>
      <c r="E201">
        <v>1</v>
      </c>
      <c r="H201" t="str">
        <f>IF($E201=1,"["&amp;VLOOKUP($D201,'Data Types'!$A$2:$G$14,2,FALSE)&amp;"]"&amp;VLOOKUP($D201,'Data Types'!$A$2:$G$14,5,FALSE),"["&amp;VLOOKUP($D201,'Data Types'!$A$2:$G$14,3,FALSE)&amp;"]"&amp;VLOOKUP($D201,'Data Types'!$A$2:$G$14,6,FALSE))</f>
        <v>[ExifUShort](xref:ExifLibrary.ExifUShort)</v>
      </c>
      <c r="I201" t="str">
        <f>IF(D201="ASCII","string",IF(VLOOKUP($D201,'Data Types'!$A$2:$G$14,7,FALSE)="",VLOOKUP($D201,'Data Types'!$A$2:$G$14,4,FALSE)&amp;IF($E201=1,"","["&amp;$E201&amp;"]"),"["&amp;VLOOKUP($D201,'Data Types'!$A$2:$G$14,4,FALSE)&amp;IF($E201=1,"","["&amp;$E201&amp;"]")&amp;"]"&amp;VLOOKUP($D201,'Data Types'!$A$2:$G$14,7,FALSE)))</f>
        <v>ushort</v>
      </c>
      <c r="J201" t="str">
        <f>IF($F201="","",IF($G201=1,"["&amp;VLOOKUP($F201,'Data Types'!$A$2:$G$14,2,FALSE)&amp;"]"&amp;VLOOKUP($F201,'Data Types'!$A$2:$G$14,5,FALSE),"["&amp;VLOOKUP($F201,'Data Types'!$A$2:$G$14,3,FALSE)&amp;"]"&amp;VLOOKUP($F201,'Data Types'!$A$2:$G$14,6,FALSE)))</f>
        <v/>
      </c>
      <c r="K201" t="str">
        <f>IF(F201="ASCII","string",IF($F201="","",IF(VLOOKUP($F201,'Data Types'!$A$2:$G$14,7,FALSE)="",VLOOKUP($F201,'Data Types'!$A$2:$G$14,4,FALSE)&amp;IF($G201=1,"","["&amp;$G201&amp;"]"),"["&amp;VLOOKUP($F201,'Data Types'!$A$2:$G$14,4,FALSE)&amp;IF($G201=1,"","["&amp;$G201&amp;"]")&amp;"]"&amp;VLOOKUP($F201,'Data Types'!$A$2:$G$14,7,FALSE))))</f>
        <v/>
      </c>
      <c r="L201" t="str">
        <f t="shared" si="22"/>
        <v>[ExifUShort](xref:ExifLibrary.ExifUShort)</v>
      </c>
      <c r="M201" t="str">
        <f t="shared" si="23"/>
        <v>ushort</v>
      </c>
      <c r="N201" t="b">
        <f>NOT( ISERROR(VLOOKUP($A201,'Custom Types'!$A$2:$A$997,1,FALSE)))</f>
        <v>1</v>
      </c>
      <c r="O201" t="str">
        <f t="shared" si="20"/>
        <v>[WhiteBalance](xref:ExifLibrary.ExifTag.WhiteBalance)</v>
      </c>
      <c r="P201" t="str">
        <f>IF($N201,VLOOKUP($A201,'Custom Types'!$A$2:$C$997,2,FALSE),L201)</f>
        <v>[ExifEnumProperty\&lt;WhiteBalance&gt;](xref:ExifLibrary.ExifEnumProperty`1)</v>
      </c>
      <c r="Q201" t="str">
        <f>IF($N201,VLOOKUP($A201,'Custom Types'!$A$2:$C$997,3,FALSE),M201)</f>
        <v>enum [(WhiteBalance)](xref:ExifLibrary.WhiteBalance)</v>
      </c>
      <c r="R201" t="str">
        <f t="shared" si="21"/>
        <v>[WhiteBalance](xref:ExifLibrary.ExifTag.WhiteBalance) | 41987 | 0xA403 | [ExifEnumProperty\&lt;WhiteBalance&gt;](xref:ExifLibrary.ExifEnumProperty`1) | enum [(WhiteBalance)](xref:ExifLibrary.WhiteBalance)</v>
      </c>
    </row>
    <row r="202" spans="1:18" x14ac:dyDescent="0.25">
      <c r="A202" t="s">
        <v>22</v>
      </c>
      <c r="B202">
        <v>318</v>
      </c>
      <c r="C202" t="str">
        <f t="shared" si="24"/>
        <v>0x013E</v>
      </c>
      <c r="D202" t="s">
        <v>13</v>
      </c>
      <c r="E202">
        <v>2</v>
      </c>
      <c r="H202" t="str">
        <f>IF($E202=1,"["&amp;VLOOKUP($D202,'Data Types'!$A$2:$G$14,2,FALSE)&amp;"]"&amp;VLOOKUP($D202,'Data Types'!$A$2:$G$14,5,FALSE),"["&amp;VLOOKUP($D202,'Data Types'!$A$2:$G$14,3,FALSE)&amp;"]"&amp;VLOOKUP($D202,'Data Types'!$A$2:$G$14,6,FALSE))</f>
        <v>[ExifURationalArray](xref:ExifLibrary.ExifURationalArray)</v>
      </c>
      <c r="I202" t="str">
        <f>IF(D202="ASCII","string",IF(VLOOKUP($D202,'Data Types'!$A$2:$G$14,7,FALSE)="",VLOOKUP($D202,'Data Types'!$A$2:$G$14,4,FALSE)&amp;IF($E202=1,"","["&amp;$E202&amp;"]"),"["&amp;VLOOKUP($D202,'Data Types'!$A$2:$G$14,4,FALSE)&amp;IF($E202=1,"","["&amp;$E202&amp;"]")&amp;"]"&amp;VLOOKUP($D202,'Data Types'!$A$2:$G$14,7,FALSE)))</f>
        <v>[MathEx.UFraction32[2]](xref:ExifLibrary.MathEx.UFraction32)</v>
      </c>
      <c r="J202" t="str">
        <f>IF($F202="","",IF($G202=1,"["&amp;VLOOKUP($F202,'Data Types'!$A$2:$G$14,2,FALSE)&amp;"]"&amp;VLOOKUP($F202,'Data Types'!$A$2:$G$14,5,FALSE),"["&amp;VLOOKUP($F202,'Data Types'!$A$2:$G$14,3,FALSE)&amp;"]"&amp;VLOOKUP($F202,'Data Types'!$A$2:$G$14,6,FALSE)))</f>
        <v/>
      </c>
      <c r="K202" t="str">
        <f>IF(F202="ASCII","string",IF($F202="","",IF(VLOOKUP($F202,'Data Types'!$A$2:$G$14,7,FALSE)="",VLOOKUP($F202,'Data Types'!$A$2:$G$14,4,FALSE)&amp;IF($G202=1,"","["&amp;$G202&amp;"]"),"["&amp;VLOOKUP($F202,'Data Types'!$A$2:$G$14,4,FALSE)&amp;IF($G202=1,"","["&amp;$G202&amp;"]")&amp;"]"&amp;VLOOKUP($F202,'Data Types'!$A$2:$G$14,7,FALSE))))</f>
        <v/>
      </c>
      <c r="L202" t="str">
        <f t="shared" si="22"/>
        <v>[ExifURationalArray](xref:ExifLibrary.ExifURationalArray)</v>
      </c>
      <c r="M202" t="str">
        <f t="shared" si="23"/>
        <v>[MathEx.UFraction32[2]](xref:ExifLibrary.MathEx.UFraction32)</v>
      </c>
      <c r="N202" t="b">
        <f>NOT( ISERROR(VLOOKUP($A202,'Custom Types'!$A$2:$A$997,1,FALSE)))</f>
        <v>0</v>
      </c>
      <c r="O202" t="str">
        <f t="shared" si="20"/>
        <v>[WhitePoint](xref:ExifLibrary.ExifTag.WhitePoint)</v>
      </c>
      <c r="P202" t="str">
        <f>IF($N202,VLOOKUP($A202,'Custom Types'!$A$2:$C$997,2,FALSE),L202)</f>
        <v>[ExifURationalArray](xref:ExifLibrary.ExifURationalArray)</v>
      </c>
      <c r="Q202" t="str">
        <f>IF($N202,VLOOKUP($A202,'Custom Types'!$A$2:$C$997,3,FALSE),M202)</f>
        <v>[MathEx.UFraction32[2]](xref:ExifLibrary.MathEx.UFraction32)</v>
      </c>
      <c r="R202" t="str">
        <f t="shared" si="21"/>
        <v>[WhitePoint](xref:ExifLibrary.ExifTag.WhitePoint) | 318 | 0x013E | [ExifURationalArray](xref:ExifLibrary.ExifURationalArray) | [MathEx.UFraction32[2]](xref:ExifLibrary.MathEx.UFraction32)</v>
      </c>
    </row>
    <row r="203" spans="1:18" x14ac:dyDescent="0.25">
      <c r="A203" t="s">
        <v>180</v>
      </c>
      <c r="B203">
        <v>40093</v>
      </c>
      <c r="C203" t="str">
        <f t="shared" si="24"/>
        <v>0x9C9D</v>
      </c>
      <c r="D203" t="s">
        <v>27</v>
      </c>
      <c r="H203" t="str">
        <f>IF($E203=1,"["&amp;VLOOKUP($D203,'Data Types'!$A$2:$G$14,2,FALSE)&amp;"]"&amp;VLOOKUP($D203,'Data Types'!$A$2:$G$14,5,FALSE),"["&amp;VLOOKUP($D203,'Data Types'!$A$2:$G$14,3,FALSE)&amp;"]"&amp;VLOOKUP($D203,'Data Types'!$A$2:$G$14,6,FALSE))</f>
        <v>[ExifAscii](xref:ExifLibrary.ExifAscii)</v>
      </c>
      <c r="I203" t="str">
        <f>IF(D203="ASCII","string",IF(VLOOKUP($D203,'Data Types'!$A$2:$G$14,7,FALSE)="",VLOOKUP($D203,'Data Types'!$A$2:$G$14,4,FALSE)&amp;IF($E203=1,"","["&amp;$E203&amp;"]"),"["&amp;VLOOKUP($D203,'Data Types'!$A$2:$G$14,4,FALSE)&amp;IF($E203=1,"","["&amp;$E203&amp;"]")&amp;"]"&amp;VLOOKUP($D203,'Data Types'!$A$2:$G$14,7,FALSE)))</f>
        <v>string</v>
      </c>
      <c r="J203" t="str">
        <f>IF($F203="","",IF($G203=1,"["&amp;VLOOKUP($F203,'Data Types'!$A$2:$G$14,2,FALSE)&amp;"]"&amp;VLOOKUP($F203,'Data Types'!$A$2:$G$14,5,FALSE),"["&amp;VLOOKUP($F203,'Data Types'!$A$2:$G$14,3,FALSE)&amp;"]"&amp;VLOOKUP($F203,'Data Types'!$A$2:$G$14,6,FALSE)))</f>
        <v/>
      </c>
      <c r="K203" t="str">
        <f>IF(F203="ASCII","string",IF($F203="","",IF(VLOOKUP($F203,'Data Types'!$A$2:$G$14,7,FALSE)="",VLOOKUP($F203,'Data Types'!$A$2:$G$14,4,FALSE)&amp;IF($G203=1,"","["&amp;$G203&amp;"]"),"["&amp;VLOOKUP($F203,'Data Types'!$A$2:$G$14,4,FALSE)&amp;IF($G203=1,"","["&amp;$G203&amp;"]")&amp;"]"&amp;VLOOKUP($F203,'Data Types'!$A$2:$G$14,7,FALSE))))</f>
        <v/>
      </c>
      <c r="L203" t="str">
        <f t="shared" si="22"/>
        <v>[ExifAscii](xref:ExifLibrary.ExifAscii)</v>
      </c>
      <c r="M203" t="str">
        <f t="shared" si="23"/>
        <v>string</v>
      </c>
      <c r="N203" t="b">
        <f>NOT( ISERROR(VLOOKUP($A203,'Custom Types'!$A$2:$A$997,1,FALSE)))</f>
        <v>1</v>
      </c>
      <c r="O203" t="str">
        <f t="shared" si="20"/>
        <v>[WindowsAuthor](xref:ExifLibrary.ExifTag.WindowsAuthor)</v>
      </c>
      <c r="P203" t="str">
        <f>IF($N203,VLOOKUP($A203,'Custom Types'!$A$2:$C$997,2,FALSE),L203)</f>
        <v>[WindowsByteString](xref:ExifLibrary.WindowsByteString)</v>
      </c>
      <c r="Q203" t="str">
        <f>IF($N203,VLOOKUP($A203,'Custom Types'!$A$2:$C$997,3,FALSE),M203)</f>
        <v>string</v>
      </c>
      <c r="R203" t="str">
        <f t="shared" si="21"/>
        <v>[WindowsAuthor](xref:ExifLibrary.ExifTag.WindowsAuthor) | 40093 | 0x9C9D | [WindowsByteString](xref:ExifLibrary.WindowsByteString) | string</v>
      </c>
    </row>
    <row r="204" spans="1:18" x14ac:dyDescent="0.25">
      <c r="A204" t="s">
        <v>353</v>
      </c>
      <c r="B204">
        <v>40092</v>
      </c>
      <c r="C204" t="str">
        <f t="shared" si="24"/>
        <v>0x9C9C</v>
      </c>
      <c r="D204" t="s">
        <v>27</v>
      </c>
      <c r="H204" t="str">
        <f>IF($E204=1,"["&amp;VLOOKUP($D204,'Data Types'!$A$2:$G$14,2,FALSE)&amp;"]"&amp;VLOOKUP($D204,'Data Types'!$A$2:$G$14,5,FALSE),"["&amp;VLOOKUP($D204,'Data Types'!$A$2:$G$14,3,FALSE)&amp;"]"&amp;VLOOKUP($D204,'Data Types'!$A$2:$G$14,6,FALSE))</f>
        <v>[ExifAscii](xref:ExifLibrary.ExifAscii)</v>
      </c>
      <c r="I204" t="str">
        <f>IF(D204="ASCII","string",IF(VLOOKUP($D204,'Data Types'!$A$2:$G$14,7,FALSE)="",VLOOKUP($D204,'Data Types'!$A$2:$G$14,4,FALSE)&amp;IF($E204=1,"","["&amp;$E204&amp;"]"),"["&amp;VLOOKUP($D204,'Data Types'!$A$2:$G$14,4,FALSE)&amp;IF($E204=1,"","["&amp;$E204&amp;"]")&amp;"]"&amp;VLOOKUP($D204,'Data Types'!$A$2:$G$14,7,FALSE)))</f>
        <v>string</v>
      </c>
      <c r="J204" t="str">
        <f>IF($F204="","",IF($G204=1,"["&amp;VLOOKUP($F204,'Data Types'!$A$2:$G$14,2,FALSE)&amp;"]"&amp;VLOOKUP($F204,'Data Types'!$A$2:$G$14,5,FALSE),"["&amp;VLOOKUP($F204,'Data Types'!$A$2:$G$14,3,FALSE)&amp;"]"&amp;VLOOKUP($F204,'Data Types'!$A$2:$G$14,6,FALSE)))</f>
        <v/>
      </c>
      <c r="K204" t="str">
        <f>IF(F204="ASCII","string",IF($F204="","",IF(VLOOKUP($F204,'Data Types'!$A$2:$G$14,7,FALSE)="",VLOOKUP($F204,'Data Types'!$A$2:$G$14,4,FALSE)&amp;IF($G204=1,"","["&amp;$G204&amp;"]"),"["&amp;VLOOKUP($F204,'Data Types'!$A$2:$G$14,4,FALSE)&amp;IF($G204=1,"","["&amp;$G204&amp;"]")&amp;"]"&amp;VLOOKUP($F204,'Data Types'!$A$2:$G$14,7,FALSE))))</f>
        <v/>
      </c>
      <c r="L204" t="str">
        <f t="shared" si="22"/>
        <v>[ExifAscii](xref:ExifLibrary.ExifAscii)</v>
      </c>
      <c r="M204" t="str">
        <f t="shared" si="23"/>
        <v>string</v>
      </c>
      <c r="N204" t="b">
        <f>NOT( ISERROR(VLOOKUP($A204,'Custom Types'!$A$2:$A$997,1,FALSE)))</f>
        <v>1</v>
      </c>
      <c r="O204" t="str">
        <f t="shared" si="20"/>
        <v>[WindowsComment](xref:ExifLibrary.ExifTag.WindowsComment)</v>
      </c>
      <c r="P204" t="str">
        <f>IF($N204,VLOOKUP($A204,'Custom Types'!$A$2:$C$997,2,FALSE),L204)</f>
        <v>[WindowsByteString](xref:ExifLibrary.WindowsByteString)</v>
      </c>
      <c r="Q204" t="str">
        <f>IF($N204,VLOOKUP($A204,'Custom Types'!$A$2:$C$997,3,FALSE),M204)</f>
        <v>string</v>
      </c>
      <c r="R204" t="str">
        <f t="shared" si="21"/>
        <v>[WindowsComment](xref:ExifLibrary.ExifTag.WindowsComment) | 40092 | 0x9C9C | [WindowsByteString](xref:ExifLibrary.WindowsByteString) | string</v>
      </c>
    </row>
    <row r="205" spans="1:18" x14ac:dyDescent="0.25">
      <c r="A205" t="s">
        <v>181</v>
      </c>
      <c r="B205">
        <v>40094</v>
      </c>
      <c r="C205" t="str">
        <f t="shared" si="24"/>
        <v>0x9C9E</v>
      </c>
      <c r="D205" t="s">
        <v>27</v>
      </c>
      <c r="H205" t="str">
        <f>IF($E205=1,"["&amp;VLOOKUP($D205,'Data Types'!$A$2:$G$14,2,FALSE)&amp;"]"&amp;VLOOKUP($D205,'Data Types'!$A$2:$G$14,5,FALSE),"["&amp;VLOOKUP($D205,'Data Types'!$A$2:$G$14,3,FALSE)&amp;"]"&amp;VLOOKUP($D205,'Data Types'!$A$2:$G$14,6,FALSE))</f>
        <v>[ExifAscii](xref:ExifLibrary.ExifAscii)</v>
      </c>
      <c r="I205" t="str">
        <f>IF(D205="ASCII","string",IF(VLOOKUP($D205,'Data Types'!$A$2:$G$14,7,FALSE)="",VLOOKUP($D205,'Data Types'!$A$2:$G$14,4,FALSE)&amp;IF($E205=1,"","["&amp;$E205&amp;"]"),"["&amp;VLOOKUP($D205,'Data Types'!$A$2:$G$14,4,FALSE)&amp;IF($E205=1,"","["&amp;$E205&amp;"]")&amp;"]"&amp;VLOOKUP($D205,'Data Types'!$A$2:$G$14,7,FALSE)))</f>
        <v>string</v>
      </c>
      <c r="J205" t="str">
        <f>IF($F205="","",IF($G205=1,"["&amp;VLOOKUP($F205,'Data Types'!$A$2:$G$14,2,FALSE)&amp;"]"&amp;VLOOKUP($F205,'Data Types'!$A$2:$G$14,5,FALSE),"["&amp;VLOOKUP($F205,'Data Types'!$A$2:$G$14,3,FALSE)&amp;"]"&amp;VLOOKUP($F205,'Data Types'!$A$2:$G$14,6,FALSE)))</f>
        <v/>
      </c>
      <c r="K205" t="str">
        <f>IF(F205="ASCII","string",IF($F205="","",IF(VLOOKUP($F205,'Data Types'!$A$2:$G$14,7,FALSE)="",VLOOKUP($F205,'Data Types'!$A$2:$G$14,4,FALSE)&amp;IF($G205=1,"","["&amp;$G205&amp;"]"),"["&amp;VLOOKUP($F205,'Data Types'!$A$2:$G$14,4,FALSE)&amp;IF($G205=1,"","["&amp;$G205&amp;"]")&amp;"]"&amp;VLOOKUP($F205,'Data Types'!$A$2:$G$14,7,FALSE))))</f>
        <v/>
      </c>
      <c r="L205" t="str">
        <f t="shared" si="22"/>
        <v>[ExifAscii](xref:ExifLibrary.ExifAscii)</v>
      </c>
      <c r="M205" t="str">
        <f t="shared" si="23"/>
        <v>string</v>
      </c>
      <c r="N205" t="b">
        <f>NOT( ISERROR(VLOOKUP($A205,'Custom Types'!$A$2:$A$997,1,FALSE)))</f>
        <v>1</v>
      </c>
      <c r="O205" t="str">
        <f t="shared" si="20"/>
        <v>[WindowsKeywords](xref:ExifLibrary.ExifTag.WindowsKeywords)</v>
      </c>
      <c r="P205" t="str">
        <f>IF($N205,VLOOKUP($A205,'Custom Types'!$A$2:$C$997,2,FALSE),L205)</f>
        <v>[WindowsByteString](xref:ExifLibrary.WindowsByteString)</v>
      </c>
      <c r="Q205" t="str">
        <f>IF($N205,VLOOKUP($A205,'Custom Types'!$A$2:$C$997,3,FALSE),M205)</f>
        <v>string</v>
      </c>
      <c r="R205" t="str">
        <f t="shared" si="21"/>
        <v>[WindowsKeywords](xref:ExifLibrary.ExifTag.WindowsKeywords) | 40094 | 0x9C9E | [WindowsByteString](xref:ExifLibrary.WindowsByteString) | string</v>
      </c>
    </row>
    <row r="206" spans="1:18" x14ac:dyDescent="0.25">
      <c r="A206" t="s">
        <v>182</v>
      </c>
      <c r="B206">
        <v>40095</v>
      </c>
      <c r="C206" t="str">
        <f t="shared" si="24"/>
        <v>0x9C9F</v>
      </c>
      <c r="D206" t="s">
        <v>27</v>
      </c>
      <c r="H206" t="str">
        <f>IF($E206=1,"["&amp;VLOOKUP($D206,'Data Types'!$A$2:$G$14,2,FALSE)&amp;"]"&amp;VLOOKUP($D206,'Data Types'!$A$2:$G$14,5,FALSE),"["&amp;VLOOKUP($D206,'Data Types'!$A$2:$G$14,3,FALSE)&amp;"]"&amp;VLOOKUP($D206,'Data Types'!$A$2:$G$14,6,FALSE))</f>
        <v>[ExifAscii](xref:ExifLibrary.ExifAscii)</v>
      </c>
      <c r="I206" t="str">
        <f>IF(D206="ASCII","string",IF(VLOOKUP($D206,'Data Types'!$A$2:$G$14,7,FALSE)="",VLOOKUP($D206,'Data Types'!$A$2:$G$14,4,FALSE)&amp;IF($E206=1,"","["&amp;$E206&amp;"]"),"["&amp;VLOOKUP($D206,'Data Types'!$A$2:$G$14,4,FALSE)&amp;IF($E206=1,"","["&amp;$E206&amp;"]")&amp;"]"&amp;VLOOKUP($D206,'Data Types'!$A$2:$G$14,7,FALSE)))</f>
        <v>string</v>
      </c>
      <c r="J206" t="str">
        <f>IF($F206="","",IF($G206=1,"["&amp;VLOOKUP($F206,'Data Types'!$A$2:$G$14,2,FALSE)&amp;"]"&amp;VLOOKUP($F206,'Data Types'!$A$2:$G$14,5,FALSE),"["&amp;VLOOKUP($F206,'Data Types'!$A$2:$G$14,3,FALSE)&amp;"]"&amp;VLOOKUP($F206,'Data Types'!$A$2:$G$14,6,FALSE)))</f>
        <v/>
      </c>
      <c r="K206" t="str">
        <f>IF(F206="ASCII","string",IF($F206="","",IF(VLOOKUP($F206,'Data Types'!$A$2:$G$14,7,FALSE)="",VLOOKUP($F206,'Data Types'!$A$2:$G$14,4,FALSE)&amp;IF($G206=1,"","["&amp;$G206&amp;"]"),"["&amp;VLOOKUP($F206,'Data Types'!$A$2:$G$14,4,FALSE)&amp;IF($G206=1,"","["&amp;$G206&amp;"]")&amp;"]"&amp;VLOOKUP($F206,'Data Types'!$A$2:$G$14,7,FALSE))))</f>
        <v/>
      </c>
      <c r="L206" t="str">
        <f t="shared" si="22"/>
        <v>[ExifAscii](xref:ExifLibrary.ExifAscii)</v>
      </c>
      <c r="M206" t="str">
        <f t="shared" si="23"/>
        <v>string</v>
      </c>
      <c r="N206" t="b">
        <f>NOT( ISERROR(VLOOKUP($A206,'Custom Types'!$A$2:$A$997,1,FALSE)))</f>
        <v>1</v>
      </c>
      <c r="O206" t="str">
        <f t="shared" si="20"/>
        <v>[WindowsSubject](xref:ExifLibrary.ExifTag.WindowsSubject)</v>
      </c>
      <c r="P206" t="str">
        <f>IF($N206,VLOOKUP($A206,'Custom Types'!$A$2:$C$997,2,FALSE),L206)</f>
        <v>[WindowsByteString](xref:ExifLibrary.WindowsByteString)</v>
      </c>
      <c r="Q206" t="str">
        <f>IF($N206,VLOOKUP($A206,'Custom Types'!$A$2:$C$997,3,FALSE),M206)</f>
        <v>string</v>
      </c>
      <c r="R206" t="str">
        <f t="shared" si="21"/>
        <v>[WindowsSubject](xref:ExifLibrary.ExifTag.WindowsSubject) | 40095 | 0x9C9F | [WindowsByteString](xref:ExifLibrary.WindowsByteString) | string</v>
      </c>
    </row>
    <row r="207" spans="1:18" x14ac:dyDescent="0.25">
      <c r="A207" t="s">
        <v>352</v>
      </c>
      <c r="B207">
        <v>40091</v>
      </c>
      <c r="C207" t="str">
        <f t="shared" si="24"/>
        <v>0x9C9B</v>
      </c>
      <c r="D207" t="s">
        <v>27</v>
      </c>
      <c r="H207" t="str">
        <f>IF($E207=1,"["&amp;VLOOKUP($D207,'Data Types'!$A$2:$G$14,2,FALSE)&amp;"]"&amp;VLOOKUP($D207,'Data Types'!$A$2:$G$14,5,FALSE),"["&amp;VLOOKUP($D207,'Data Types'!$A$2:$G$14,3,FALSE)&amp;"]"&amp;VLOOKUP($D207,'Data Types'!$A$2:$G$14,6,FALSE))</f>
        <v>[ExifAscii](xref:ExifLibrary.ExifAscii)</v>
      </c>
      <c r="I207" t="str">
        <f>IF(D207="ASCII","string",IF(VLOOKUP($D207,'Data Types'!$A$2:$G$14,7,FALSE)="",VLOOKUP($D207,'Data Types'!$A$2:$G$14,4,FALSE)&amp;IF($E207=1,"","["&amp;$E207&amp;"]"),"["&amp;VLOOKUP($D207,'Data Types'!$A$2:$G$14,4,FALSE)&amp;IF($E207=1,"","["&amp;$E207&amp;"]")&amp;"]"&amp;VLOOKUP($D207,'Data Types'!$A$2:$G$14,7,FALSE)))</f>
        <v>string</v>
      </c>
      <c r="J207" t="str">
        <f>IF($F207="","",IF($G207=1,"["&amp;VLOOKUP($F207,'Data Types'!$A$2:$G$14,2,FALSE)&amp;"]"&amp;VLOOKUP($F207,'Data Types'!$A$2:$G$14,5,FALSE),"["&amp;VLOOKUP($F207,'Data Types'!$A$2:$G$14,3,FALSE)&amp;"]"&amp;VLOOKUP($F207,'Data Types'!$A$2:$G$14,6,FALSE)))</f>
        <v/>
      </c>
      <c r="K207" t="str">
        <f>IF(F207="ASCII","string",IF($F207="","",IF(VLOOKUP($F207,'Data Types'!$A$2:$G$14,7,FALSE)="",VLOOKUP($F207,'Data Types'!$A$2:$G$14,4,FALSE)&amp;IF($G207=1,"","["&amp;$G207&amp;"]"),"["&amp;VLOOKUP($F207,'Data Types'!$A$2:$G$14,4,FALSE)&amp;IF($G207=1,"","["&amp;$G207&amp;"]")&amp;"]"&amp;VLOOKUP($F207,'Data Types'!$A$2:$G$14,7,FALSE))))</f>
        <v/>
      </c>
      <c r="L207" t="str">
        <f t="shared" si="22"/>
        <v>[ExifAscii](xref:ExifLibrary.ExifAscii)</v>
      </c>
      <c r="M207" t="str">
        <f t="shared" si="23"/>
        <v>string</v>
      </c>
      <c r="N207" t="b">
        <f>NOT( ISERROR(VLOOKUP($A207,'Custom Types'!$A$2:$A$997,1,FALSE)))</f>
        <v>1</v>
      </c>
      <c r="O207" t="str">
        <f t="shared" si="20"/>
        <v>[WindowsTitle](xref:ExifLibrary.ExifTag.WindowsTitle)</v>
      </c>
      <c r="P207" t="str">
        <f>IF($N207,VLOOKUP($A207,'Custom Types'!$A$2:$C$997,2,FALSE),L207)</f>
        <v>[WindowsByteString](xref:ExifLibrary.WindowsByteString)</v>
      </c>
      <c r="Q207" t="str">
        <f>IF($N207,VLOOKUP($A207,'Custom Types'!$A$2:$C$997,3,FALSE),M207)</f>
        <v>string</v>
      </c>
      <c r="R207" t="str">
        <f t="shared" si="21"/>
        <v>[WindowsTitle](xref:ExifLibrary.ExifTag.WindowsTitle) | 40091 | 0x9C9B | [WindowsByteString](xref:ExifLibrary.WindowsByteString) | string</v>
      </c>
    </row>
    <row r="208" spans="1:18" x14ac:dyDescent="0.25">
      <c r="A208" t="s">
        <v>135</v>
      </c>
      <c r="B208">
        <v>286</v>
      </c>
      <c r="C208" t="str">
        <f t="shared" si="24"/>
        <v>0x011E</v>
      </c>
      <c r="D208" t="s">
        <v>13</v>
      </c>
      <c r="H208" t="str">
        <f>IF($E208=1,"["&amp;VLOOKUP($D208,'Data Types'!$A$2:$G$14,2,FALSE)&amp;"]"&amp;VLOOKUP($D208,'Data Types'!$A$2:$G$14,5,FALSE),"["&amp;VLOOKUP($D208,'Data Types'!$A$2:$G$14,3,FALSE)&amp;"]"&amp;VLOOKUP($D208,'Data Types'!$A$2:$G$14,6,FALSE))</f>
        <v>[ExifURationalArray](xref:ExifLibrary.ExifURationalArray)</v>
      </c>
      <c r="I208" t="str">
        <f>IF(D208="ASCII","string",IF(VLOOKUP($D208,'Data Types'!$A$2:$G$14,7,FALSE)="",VLOOKUP($D208,'Data Types'!$A$2:$G$14,4,FALSE)&amp;IF($E208=1,"","["&amp;$E208&amp;"]"),"["&amp;VLOOKUP($D208,'Data Types'!$A$2:$G$14,4,FALSE)&amp;IF($E208=1,"","["&amp;$E208&amp;"]")&amp;"]"&amp;VLOOKUP($D208,'Data Types'!$A$2:$G$14,7,FALSE)))</f>
        <v>[MathEx.UFraction32[]](xref:ExifLibrary.MathEx.UFraction32)</v>
      </c>
      <c r="J208" t="str">
        <f>IF($F208="","",IF($G208=1,"["&amp;VLOOKUP($F208,'Data Types'!$A$2:$G$14,2,FALSE)&amp;"]"&amp;VLOOKUP($F208,'Data Types'!$A$2:$G$14,5,FALSE),"["&amp;VLOOKUP($F208,'Data Types'!$A$2:$G$14,3,FALSE)&amp;"]"&amp;VLOOKUP($F208,'Data Types'!$A$2:$G$14,6,FALSE)))</f>
        <v/>
      </c>
      <c r="K208" t="str">
        <f>IF(F208="ASCII","string",IF($F208="","",IF(VLOOKUP($F208,'Data Types'!$A$2:$G$14,7,FALSE)="",VLOOKUP($F208,'Data Types'!$A$2:$G$14,4,FALSE)&amp;IF($G208=1,"","["&amp;$G208&amp;"]"),"["&amp;VLOOKUP($F208,'Data Types'!$A$2:$G$14,4,FALSE)&amp;IF($G208=1,"","["&amp;$G208&amp;"]")&amp;"]"&amp;VLOOKUP($F208,'Data Types'!$A$2:$G$14,7,FALSE))))</f>
        <v/>
      </c>
      <c r="L208" t="str">
        <f t="shared" si="22"/>
        <v>[ExifURationalArray](xref:ExifLibrary.ExifURationalArray)</v>
      </c>
      <c r="M208" t="str">
        <f t="shared" si="23"/>
        <v>[MathEx.UFraction32[]](xref:ExifLibrary.MathEx.UFraction32)</v>
      </c>
      <c r="N208" t="b">
        <f>NOT( ISERROR(VLOOKUP($A208,'Custom Types'!$A$2:$A$997,1,FALSE)))</f>
        <v>0</v>
      </c>
      <c r="O208" t="str">
        <f t="shared" si="20"/>
        <v>[XPosition](xref:ExifLibrary.ExifTag.XPosition)</v>
      </c>
      <c r="P208" t="str">
        <f>IF($N208,VLOOKUP($A208,'Custom Types'!$A$2:$C$997,2,FALSE),L208)</f>
        <v>[ExifURationalArray](xref:ExifLibrary.ExifURationalArray)</v>
      </c>
      <c r="Q208" t="str">
        <f>IF($N208,VLOOKUP($A208,'Custom Types'!$A$2:$C$997,3,FALSE),M208)</f>
        <v>[MathEx.UFraction32[]](xref:ExifLibrary.MathEx.UFraction32)</v>
      </c>
      <c r="R208" t="str">
        <f t="shared" si="21"/>
        <v>[XPosition](xref:ExifLibrary.ExifTag.XPosition) | 286 | 0x011E | [ExifURationalArray](xref:ExifLibrary.ExifURationalArray) | [MathEx.UFraction32[]](xref:ExifLibrary.MathEx.UFraction32)</v>
      </c>
    </row>
    <row r="209" spans="1:18" x14ac:dyDescent="0.25">
      <c r="A209" t="s">
        <v>12</v>
      </c>
      <c r="B209">
        <v>282</v>
      </c>
      <c r="C209" t="str">
        <f t="shared" si="24"/>
        <v>0x011A</v>
      </c>
      <c r="D209" t="s">
        <v>13</v>
      </c>
      <c r="E209">
        <v>1</v>
      </c>
      <c r="H209" t="str">
        <f>IF($E209=1,"["&amp;VLOOKUP($D209,'Data Types'!$A$2:$G$14,2,FALSE)&amp;"]"&amp;VLOOKUP($D209,'Data Types'!$A$2:$G$14,5,FALSE),"["&amp;VLOOKUP($D209,'Data Types'!$A$2:$G$14,3,FALSE)&amp;"]"&amp;VLOOKUP($D209,'Data Types'!$A$2:$G$14,6,FALSE))</f>
        <v>[ExifURational](xref:ExifLibrary.ExifURational)</v>
      </c>
      <c r="I209" t="str">
        <f>IF(D209="ASCII","string",IF(VLOOKUP($D209,'Data Types'!$A$2:$G$14,7,FALSE)="",VLOOKUP($D209,'Data Types'!$A$2:$G$14,4,FALSE)&amp;IF($E209=1,"","["&amp;$E209&amp;"]"),"["&amp;VLOOKUP($D209,'Data Types'!$A$2:$G$14,4,FALSE)&amp;IF($E209=1,"","["&amp;$E209&amp;"]")&amp;"]"&amp;VLOOKUP($D209,'Data Types'!$A$2:$G$14,7,FALSE)))</f>
        <v>[MathEx.UFraction32](xref:ExifLibrary.MathEx.UFraction32)</v>
      </c>
      <c r="J209" t="str">
        <f>IF($F209="","",IF($G209=1,"["&amp;VLOOKUP($F209,'Data Types'!$A$2:$G$14,2,FALSE)&amp;"]"&amp;VLOOKUP($F209,'Data Types'!$A$2:$G$14,5,FALSE),"["&amp;VLOOKUP($F209,'Data Types'!$A$2:$G$14,3,FALSE)&amp;"]"&amp;VLOOKUP($F209,'Data Types'!$A$2:$G$14,6,FALSE)))</f>
        <v/>
      </c>
      <c r="K209" t="str">
        <f>IF(F209="ASCII","string",IF($F209="","",IF(VLOOKUP($F209,'Data Types'!$A$2:$G$14,7,FALSE)="",VLOOKUP($F209,'Data Types'!$A$2:$G$14,4,FALSE)&amp;IF($G209=1,"","["&amp;$G209&amp;"]"),"["&amp;VLOOKUP($F209,'Data Types'!$A$2:$G$14,4,FALSE)&amp;IF($G209=1,"","["&amp;$G209&amp;"]")&amp;"]"&amp;VLOOKUP($F209,'Data Types'!$A$2:$G$14,7,FALSE))))</f>
        <v/>
      </c>
      <c r="L209" t="str">
        <f t="shared" si="22"/>
        <v>[ExifURational](xref:ExifLibrary.ExifURational)</v>
      </c>
      <c r="M209" t="str">
        <f t="shared" si="23"/>
        <v>[MathEx.UFraction32](xref:ExifLibrary.MathEx.UFraction32)</v>
      </c>
      <c r="N209" t="b">
        <f>NOT( ISERROR(VLOOKUP($A209,'Custom Types'!$A$2:$A$997,1,FALSE)))</f>
        <v>0</v>
      </c>
      <c r="O209" t="str">
        <f t="shared" si="20"/>
        <v>[XResolution](xref:ExifLibrary.ExifTag.XResolution)</v>
      </c>
      <c r="P209" t="str">
        <f>IF($N209,VLOOKUP($A209,'Custom Types'!$A$2:$C$997,2,FALSE),L209)</f>
        <v>[ExifURational](xref:ExifLibrary.ExifURational)</v>
      </c>
      <c r="Q209" t="str">
        <f>IF($N209,VLOOKUP($A209,'Custom Types'!$A$2:$C$997,3,FALSE),M209)</f>
        <v>[MathEx.UFraction32](xref:ExifLibrary.MathEx.UFraction32)</v>
      </c>
      <c r="R209" t="str">
        <f t="shared" si="21"/>
        <v>[XResolution](xref:ExifLibrary.ExifTag.XResolution) | 282 | 0x011A | [ExifURational](xref:ExifLibrary.ExifURational) | [MathEx.UFraction32](xref:ExifLibrary.MathEx.UFraction32)</v>
      </c>
    </row>
    <row r="210" spans="1:18" x14ac:dyDescent="0.25">
      <c r="A210" t="s">
        <v>24</v>
      </c>
      <c r="B210">
        <v>529</v>
      </c>
      <c r="C210" t="str">
        <f t="shared" si="24"/>
        <v>0x0211</v>
      </c>
      <c r="D210" t="s">
        <v>13</v>
      </c>
      <c r="E210">
        <v>3</v>
      </c>
      <c r="H210" t="str">
        <f>IF($E210=1,"["&amp;VLOOKUP($D210,'Data Types'!$A$2:$G$14,2,FALSE)&amp;"]"&amp;VLOOKUP($D210,'Data Types'!$A$2:$G$14,5,FALSE),"["&amp;VLOOKUP($D210,'Data Types'!$A$2:$G$14,3,FALSE)&amp;"]"&amp;VLOOKUP($D210,'Data Types'!$A$2:$G$14,6,FALSE))</f>
        <v>[ExifURationalArray](xref:ExifLibrary.ExifURationalArray)</v>
      </c>
      <c r="I210" t="str">
        <f>IF(D210="ASCII","string",IF(VLOOKUP($D210,'Data Types'!$A$2:$G$14,7,FALSE)="",VLOOKUP($D210,'Data Types'!$A$2:$G$14,4,FALSE)&amp;IF($E210=1,"","["&amp;$E210&amp;"]"),"["&amp;VLOOKUP($D210,'Data Types'!$A$2:$G$14,4,FALSE)&amp;IF($E210=1,"","["&amp;$E210&amp;"]")&amp;"]"&amp;VLOOKUP($D210,'Data Types'!$A$2:$G$14,7,FALSE)))</f>
        <v>[MathEx.UFraction32[3]](xref:ExifLibrary.MathEx.UFraction32)</v>
      </c>
      <c r="J210" t="str">
        <f>IF($F210="","",IF($G210=1,"["&amp;VLOOKUP($F210,'Data Types'!$A$2:$G$14,2,FALSE)&amp;"]"&amp;VLOOKUP($F210,'Data Types'!$A$2:$G$14,5,FALSE),"["&amp;VLOOKUP($F210,'Data Types'!$A$2:$G$14,3,FALSE)&amp;"]"&amp;VLOOKUP($F210,'Data Types'!$A$2:$G$14,6,FALSE)))</f>
        <v/>
      </c>
      <c r="K210" t="str">
        <f>IF(F210="ASCII","string",IF($F210="","",IF(VLOOKUP($F210,'Data Types'!$A$2:$G$14,7,FALSE)="",VLOOKUP($F210,'Data Types'!$A$2:$G$14,4,FALSE)&amp;IF($G210=1,"","["&amp;$G210&amp;"]"),"["&amp;VLOOKUP($F210,'Data Types'!$A$2:$G$14,4,FALSE)&amp;IF($G210=1,"","["&amp;$G210&amp;"]")&amp;"]"&amp;VLOOKUP($F210,'Data Types'!$A$2:$G$14,7,FALSE))))</f>
        <v/>
      </c>
      <c r="L210" t="str">
        <f t="shared" si="22"/>
        <v>[ExifURationalArray](xref:ExifLibrary.ExifURationalArray)</v>
      </c>
      <c r="M210" t="str">
        <f t="shared" si="23"/>
        <v>[MathEx.UFraction32[3]](xref:ExifLibrary.MathEx.UFraction32)</v>
      </c>
      <c r="N210" t="b">
        <f>NOT( ISERROR(VLOOKUP($A210,'Custom Types'!$A$2:$A$997,1,FALSE)))</f>
        <v>0</v>
      </c>
      <c r="O210" t="str">
        <f t="shared" si="20"/>
        <v>[YCbCrCoefficients](xref:ExifLibrary.ExifTag.YCbCrCoefficients)</v>
      </c>
      <c r="P210" t="str">
        <f>IF($N210,VLOOKUP($A210,'Custom Types'!$A$2:$C$997,2,FALSE),L210)</f>
        <v>[ExifURationalArray](xref:ExifLibrary.ExifURationalArray)</v>
      </c>
      <c r="Q210" t="str">
        <f>IF($N210,VLOOKUP($A210,'Custom Types'!$A$2:$C$997,3,FALSE),M210)</f>
        <v>[MathEx.UFraction32[3]](xref:ExifLibrary.MathEx.UFraction32)</v>
      </c>
      <c r="R210" t="str">
        <f t="shared" si="21"/>
        <v>[YCbCrCoefficients](xref:ExifLibrary.ExifTag.YCbCrCoefficients) | 529 | 0x0211 | [ExifURationalArray](xref:ExifLibrary.ExifURationalArray) | [MathEx.UFraction32[3]](xref:ExifLibrary.MathEx.UFraction32)</v>
      </c>
    </row>
    <row r="211" spans="1:18" x14ac:dyDescent="0.25">
      <c r="A211" t="s">
        <v>11</v>
      </c>
      <c r="B211">
        <v>531</v>
      </c>
      <c r="C211" t="str">
        <f t="shared" si="24"/>
        <v>0x0213</v>
      </c>
      <c r="D211" t="s">
        <v>1</v>
      </c>
      <c r="E211">
        <v>1</v>
      </c>
      <c r="H211" t="str">
        <f>IF($E211=1,"["&amp;VLOOKUP($D211,'Data Types'!$A$2:$G$14,2,FALSE)&amp;"]"&amp;VLOOKUP($D211,'Data Types'!$A$2:$G$14,5,FALSE),"["&amp;VLOOKUP($D211,'Data Types'!$A$2:$G$14,3,FALSE)&amp;"]"&amp;VLOOKUP($D211,'Data Types'!$A$2:$G$14,6,FALSE))</f>
        <v>[ExifUShort](xref:ExifLibrary.ExifUShort)</v>
      </c>
      <c r="I211" t="str">
        <f>IF(D211="ASCII","string",IF(VLOOKUP($D211,'Data Types'!$A$2:$G$14,7,FALSE)="",VLOOKUP($D211,'Data Types'!$A$2:$G$14,4,FALSE)&amp;IF($E211=1,"","["&amp;$E211&amp;"]"),"["&amp;VLOOKUP($D211,'Data Types'!$A$2:$G$14,4,FALSE)&amp;IF($E211=1,"","["&amp;$E211&amp;"]")&amp;"]"&amp;VLOOKUP($D211,'Data Types'!$A$2:$G$14,7,FALSE)))</f>
        <v>ushort</v>
      </c>
      <c r="J211" t="str">
        <f>IF($F211="","",IF($G211=1,"["&amp;VLOOKUP($F211,'Data Types'!$A$2:$G$14,2,FALSE)&amp;"]"&amp;VLOOKUP($F211,'Data Types'!$A$2:$G$14,5,FALSE),"["&amp;VLOOKUP($F211,'Data Types'!$A$2:$G$14,3,FALSE)&amp;"]"&amp;VLOOKUP($F211,'Data Types'!$A$2:$G$14,6,FALSE)))</f>
        <v/>
      </c>
      <c r="K211" t="str">
        <f>IF(F211="ASCII","string",IF($F211="","",IF(VLOOKUP($F211,'Data Types'!$A$2:$G$14,7,FALSE)="",VLOOKUP($F211,'Data Types'!$A$2:$G$14,4,FALSE)&amp;IF($G211=1,"","["&amp;$G211&amp;"]"),"["&amp;VLOOKUP($F211,'Data Types'!$A$2:$G$14,4,FALSE)&amp;IF($G211=1,"","["&amp;$G211&amp;"]")&amp;"]"&amp;VLOOKUP($F211,'Data Types'!$A$2:$G$14,7,FALSE))))</f>
        <v/>
      </c>
      <c r="L211" t="str">
        <f t="shared" si="22"/>
        <v>[ExifUShort](xref:ExifLibrary.ExifUShort)</v>
      </c>
      <c r="M211" t="str">
        <f t="shared" si="23"/>
        <v>ushort</v>
      </c>
      <c r="N211" t="b">
        <f>NOT( ISERROR(VLOOKUP($A211,'Custom Types'!$A$2:$A$997,1,FALSE)))</f>
        <v>1</v>
      </c>
      <c r="O211" t="str">
        <f t="shared" si="20"/>
        <v>[YCbCrPositioning](xref:ExifLibrary.ExifTag.YCbCrPositioning)</v>
      </c>
      <c r="P211" t="str">
        <f>IF($N211,VLOOKUP($A211,'Custom Types'!$A$2:$C$997,2,FALSE),L211)</f>
        <v>[ExifEnumProperty\&lt;YCbCrPositioning&gt;](xref:ExifLibrary.ExifEnumProperty`1)</v>
      </c>
      <c r="Q211" t="str">
        <f>IF($N211,VLOOKUP($A211,'Custom Types'!$A$2:$C$997,3,FALSE),M211)</f>
        <v>enum [(YCbCrPositioning)](xref:ExifLibrary.YCbCrPositioning)</v>
      </c>
      <c r="R211" t="str">
        <f t="shared" si="21"/>
        <v>[YCbCrPositioning](xref:ExifLibrary.ExifTag.YCbCrPositioning) | 531 | 0x0213 | [ExifEnumProperty\&lt;YCbCrPositioning&gt;](xref:ExifLibrary.ExifEnumProperty`1) | enum [(YCbCrPositioning)](xref:ExifLibrary.YCbCrPositioning)</v>
      </c>
    </row>
    <row r="212" spans="1:18" x14ac:dyDescent="0.25">
      <c r="A212" t="s">
        <v>10</v>
      </c>
      <c r="B212">
        <v>530</v>
      </c>
      <c r="C212" t="str">
        <f t="shared" si="24"/>
        <v>0x0212</v>
      </c>
      <c r="D212" t="s">
        <v>1</v>
      </c>
      <c r="E212">
        <v>2</v>
      </c>
      <c r="H212" t="str">
        <f>IF($E212=1,"["&amp;VLOOKUP($D212,'Data Types'!$A$2:$G$14,2,FALSE)&amp;"]"&amp;VLOOKUP($D212,'Data Types'!$A$2:$G$14,5,FALSE),"["&amp;VLOOKUP($D212,'Data Types'!$A$2:$G$14,3,FALSE)&amp;"]"&amp;VLOOKUP($D212,'Data Types'!$A$2:$G$14,6,FALSE))</f>
        <v>[ExifUShortArray](xref:ExifLibrary.ExifUShortArray)</v>
      </c>
      <c r="I212" t="str">
        <f>IF(D212="ASCII","string",IF(VLOOKUP($D212,'Data Types'!$A$2:$G$14,7,FALSE)="",VLOOKUP($D212,'Data Types'!$A$2:$G$14,4,FALSE)&amp;IF($E212=1,"","["&amp;$E212&amp;"]"),"["&amp;VLOOKUP($D212,'Data Types'!$A$2:$G$14,4,FALSE)&amp;IF($E212=1,"","["&amp;$E212&amp;"]")&amp;"]"&amp;VLOOKUP($D212,'Data Types'!$A$2:$G$14,7,FALSE)))</f>
        <v>ushort[2]</v>
      </c>
      <c r="J212" t="str">
        <f>IF($F212="","",IF($G212=1,"["&amp;VLOOKUP($F212,'Data Types'!$A$2:$G$14,2,FALSE)&amp;"]"&amp;VLOOKUP($F212,'Data Types'!$A$2:$G$14,5,FALSE),"["&amp;VLOOKUP($F212,'Data Types'!$A$2:$G$14,3,FALSE)&amp;"]"&amp;VLOOKUP($F212,'Data Types'!$A$2:$G$14,6,FALSE)))</f>
        <v/>
      </c>
      <c r="K212" t="str">
        <f>IF(F212="ASCII","string",IF($F212="","",IF(VLOOKUP($F212,'Data Types'!$A$2:$G$14,7,FALSE)="",VLOOKUP($F212,'Data Types'!$A$2:$G$14,4,FALSE)&amp;IF($G212=1,"","["&amp;$G212&amp;"]"),"["&amp;VLOOKUP($F212,'Data Types'!$A$2:$G$14,4,FALSE)&amp;IF($G212=1,"","["&amp;$G212&amp;"]")&amp;"]"&amp;VLOOKUP($F212,'Data Types'!$A$2:$G$14,7,FALSE))))</f>
        <v/>
      </c>
      <c r="L212" t="str">
        <f t="shared" si="22"/>
        <v>[ExifUShortArray](xref:ExifLibrary.ExifUShortArray)</v>
      </c>
      <c r="M212" t="str">
        <f t="shared" si="23"/>
        <v>ushort[2]</v>
      </c>
      <c r="N212" t="b">
        <f>NOT( ISERROR(VLOOKUP($A212,'Custom Types'!$A$2:$A$997,1,FALSE)))</f>
        <v>0</v>
      </c>
      <c r="O212" t="str">
        <f t="shared" si="20"/>
        <v>[YCbCrSubSampling](xref:ExifLibrary.ExifTag.YCbCrSubSampling)</v>
      </c>
      <c r="P212" t="str">
        <f>IF($N212,VLOOKUP($A212,'Custom Types'!$A$2:$C$997,2,FALSE),L212)</f>
        <v>[ExifUShortArray](xref:ExifLibrary.ExifUShortArray)</v>
      </c>
      <c r="Q212" t="str">
        <f>IF($N212,VLOOKUP($A212,'Custom Types'!$A$2:$C$997,3,FALSE),M212)</f>
        <v>ushort[2]</v>
      </c>
      <c r="R212" t="str">
        <f t="shared" si="21"/>
        <v>[YCbCrSubSampling](xref:ExifLibrary.ExifTag.YCbCrSubSampling) | 530 | 0x0212 | [ExifUShortArray](xref:ExifLibrary.ExifUShortArray) | ushort[2]</v>
      </c>
    </row>
    <row r="213" spans="1:18" x14ac:dyDescent="0.25">
      <c r="A213" t="s">
        <v>136</v>
      </c>
      <c r="B213">
        <v>287</v>
      </c>
      <c r="C213" t="str">
        <f t="shared" si="24"/>
        <v>0x011F</v>
      </c>
      <c r="D213" t="s">
        <v>13</v>
      </c>
      <c r="H213" t="str">
        <f>IF($E213=1,"["&amp;VLOOKUP($D213,'Data Types'!$A$2:$G$14,2,FALSE)&amp;"]"&amp;VLOOKUP($D213,'Data Types'!$A$2:$G$14,5,FALSE),"["&amp;VLOOKUP($D213,'Data Types'!$A$2:$G$14,3,FALSE)&amp;"]"&amp;VLOOKUP($D213,'Data Types'!$A$2:$G$14,6,FALSE))</f>
        <v>[ExifURationalArray](xref:ExifLibrary.ExifURationalArray)</v>
      </c>
      <c r="I213" t="str">
        <f>IF(D213="ASCII","string",IF(VLOOKUP($D213,'Data Types'!$A$2:$G$14,7,FALSE)="",VLOOKUP($D213,'Data Types'!$A$2:$G$14,4,FALSE)&amp;IF($E213=1,"","["&amp;$E213&amp;"]"),"["&amp;VLOOKUP($D213,'Data Types'!$A$2:$G$14,4,FALSE)&amp;IF($E213=1,"","["&amp;$E213&amp;"]")&amp;"]"&amp;VLOOKUP($D213,'Data Types'!$A$2:$G$14,7,FALSE)))</f>
        <v>[MathEx.UFraction32[]](xref:ExifLibrary.MathEx.UFraction32)</v>
      </c>
      <c r="J213" t="str">
        <f>IF($F213="","",IF($G213=1,"["&amp;VLOOKUP($F213,'Data Types'!$A$2:$G$14,2,FALSE)&amp;"]"&amp;VLOOKUP($F213,'Data Types'!$A$2:$G$14,5,FALSE),"["&amp;VLOOKUP($F213,'Data Types'!$A$2:$G$14,3,FALSE)&amp;"]"&amp;VLOOKUP($F213,'Data Types'!$A$2:$G$14,6,FALSE)))</f>
        <v/>
      </c>
      <c r="K213" t="str">
        <f>IF(F213="ASCII","string",IF($F213="","",IF(VLOOKUP($F213,'Data Types'!$A$2:$G$14,7,FALSE)="",VLOOKUP($F213,'Data Types'!$A$2:$G$14,4,FALSE)&amp;IF($G213=1,"","["&amp;$G213&amp;"]"),"["&amp;VLOOKUP($F213,'Data Types'!$A$2:$G$14,4,FALSE)&amp;IF($G213=1,"","["&amp;$G213&amp;"]")&amp;"]"&amp;VLOOKUP($F213,'Data Types'!$A$2:$G$14,7,FALSE))))</f>
        <v/>
      </c>
      <c r="L213" t="str">
        <f t="shared" si="22"/>
        <v>[ExifURationalArray](xref:ExifLibrary.ExifURationalArray)</v>
      </c>
      <c r="M213" t="str">
        <f t="shared" si="23"/>
        <v>[MathEx.UFraction32[]](xref:ExifLibrary.MathEx.UFraction32)</v>
      </c>
      <c r="N213" t="b">
        <f>NOT( ISERROR(VLOOKUP($A213,'Custom Types'!$A$2:$A$997,1,FALSE)))</f>
        <v>0</v>
      </c>
      <c r="O213" t="str">
        <f t="shared" si="20"/>
        <v>[YPosition](xref:ExifLibrary.ExifTag.YPosition)</v>
      </c>
      <c r="P213" t="str">
        <f>IF($N213,VLOOKUP($A213,'Custom Types'!$A$2:$C$997,2,FALSE),L213)</f>
        <v>[ExifURationalArray](xref:ExifLibrary.ExifURationalArray)</v>
      </c>
      <c r="Q213" t="str">
        <f>IF($N213,VLOOKUP($A213,'Custom Types'!$A$2:$C$997,3,FALSE),M213)</f>
        <v>[MathEx.UFraction32[]](xref:ExifLibrary.MathEx.UFraction32)</v>
      </c>
      <c r="R213" t="str">
        <f t="shared" si="21"/>
        <v>[YPosition](xref:ExifLibrary.ExifTag.YPosition) | 287 | 0x011F | [ExifURationalArray](xref:ExifLibrary.ExifURationalArray) | [MathEx.UFraction32[]](xref:ExifLibrary.MathEx.UFraction32)</v>
      </c>
    </row>
    <row r="214" spans="1:18" x14ac:dyDescent="0.25">
      <c r="A214" t="s">
        <v>14</v>
      </c>
      <c r="B214">
        <v>283</v>
      </c>
      <c r="C214" t="str">
        <f t="shared" si="24"/>
        <v>0x011B</v>
      </c>
      <c r="D214" t="s">
        <v>13</v>
      </c>
      <c r="E214">
        <v>1</v>
      </c>
      <c r="H214" t="str">
        <f>IF($E214=1,"["&amp;VLOOKUP($D214,'Data Types'!$A$2:$G$14,2,FALSE)&amp;"]"&amp;VLOOKUP($D214,'Data Types'!$A$2:$G$14,5,FALSE),"["&amp;VLOOKUP($D214,'Data Types'!$A$2:$G$14,3,FALSE)&amp;"]"&amp;VLOOKUP($D214,'Data Types'!$A$2:$G$14,6,FALSE))</f>
        <v>[ExifURational](xref:ExifLibrary.ExifURational)</v>
      </c>
      <c r="I214" t="str">
        <f>IF(D214="ASCII","string",IF(VLOOKUP($D214,'Data Types'!$A$2:$G$14,7,FALSE)="",VLOOKUP($D214,'Data Types'!$A$2:$G$14,4,FALSE)&amp;IF($E214=1,"","["&amp;$E214&amp;"]"),"["&amp;VLOOKUP($D214,'Data Types'!$A$2:$G$14,4,FALSE)&amp;IF($E214=1,"","["&amp;$E214&amp;"]")&amp;"]"&amp;VLOOKUP($D214,'Data Types'!$A$2:$G$14,7,FALSE)))</f>
        <v>[MathEx.UFraction32](xref:ExifLibrary.MathEx.UFraction32)</v>
      </c>
      <c r="J214" t="str">
        <f>IF($F214="","",IF($G214=1,"["&amp;VLOOKUP($F214,'Data Types'!$A$2:$G$14,2,FALSE)&amp;"]"&amp;VLOOKUP($F214,'Data Types'!$A$2:$G$14,5,FALSE),"["&amp;VLOOKUP($F214,'Data Types'!$A$2:$G$14,3,FALSE)&amp;"]"&amp;VLOOKUP($F214,'Data Types'!$A$2:$G$14,6,FALSE)))</f>
        <v/>
      </c>
      <c r="K214" t="str">
        <f>IF(F214="ASCII","string",IF($F214="","",IF(VLOOKUP($F214,'Data Types'!$A$2:$G$14,7,FALSE)="",VLOOKUP($F214,'Data Types'!$A$2:$G$14,4,FALSE)&amp;IF($G214=1,"","["&amp;$G214&amp;"]"),"["&amp;VLOOKUP($F214,'Data Types'!$A$2:$G$14,4,FALSE)&amp;IF($G214=1,"","["&amp;$G214&amp;"]")&amp;"]"&amp;VLOOKUP($F214,'Data Types'!$A$2:$G$14,7,FALSE))))</f>
        <v/>
      </c>
      <c r="L214" t="str">
        <f t="shared" si="22"/>
        <v>[ExifURational](xref:ExifLibrary.ExifURational)</v>
      </c>
      <c r="M214" t="str">
        <f t="shared" si="23"/>
        <v>[MathEx.UFraction32](xref:ExifLibrary.MathEx.UFraction32)</v>
      </c>
      <c r="N214" t="b">
        <f>NOT( ISERROR(VLOOKUP($A214,'Custom Types'!$A$2:$A$997,1,FALSE)))</f>
        <v>0</v>
      </c>
      <c r="O214" t="str">
        <f t="shared" si="20"/>
        <v>[YResolution](xref:ExifLibrary.ExifTag.YResolution)</v>
      </c>
      <c r="P214" t="str">
        <f>IF($N214,VLOOKUP($A214,'Custom Types'!$A$2:$C$997,2,FALSE),L214)</f>
        <v>[ExifURational](xref:ExifLibrary.ExifURational)</v>
      </c>
      <c r="Q214" t="str">
        <f>IF($N214,VLOOKUP($A214,'Custom Types'!$A$2:$C$997,3,FALSE),M214)</f>
        <v>[MathEx.UFraction32](xref:ExifLibrary.MathEx.UFraction32)</v>
      </c>
      <c r="R214" t="str">
        <f t="shared" si="21"/>
        <v>[YResolution](xref:ExifLibrary.ExifTag.YResolution) | 283 | 0x011B | [ExifURational](xref:ExifLibrary.ExifURational) | [MathEx.UFraction32](xref:ExifLibrary.MathEx.UFraction32)</v>
      </c>
    </row>
    <row r="215" spans="1:18" x14ac:dyDescent="0.25">
      <c r="A215" t="s">
        <v>364</v>
      </c>
      <c r="B215">
        <v>59932</v>
      </c>
      <c r="C215" t="str">
        <f t="shared" si="24"/>
        <v>0xEA1C</v>
      </c>
      <c r="D215" t="s">
        <v>36</v>
      </c>
      <c r="H215" t="str">
        <f>IF($E215=1,"["&amp;VLOOKUP($D215,'Data Types'!$A$2:$G$14,2,FALSE)&amp;"]"&amp;VLOOKUP($D215,'Data Types'!$A$2:$G$14,5,FALSE),"["&amp;VLOOKUP($D215,'Data Types'!$A$2:$G$14,3,FALSE)&amp;"]"&amp;VLOOKUP($D215,'Data Types'!$A$2:$G$14,6,FALSE))</f>
        <v>[ExifUndefined](xref:ExifLibrary.ExifUndefined)</v>
      </c>
      <c r="I215" t="str">
        <f>IF(D215="ASCII","string",IF(VLOOKUP($D215,'Data Types'!$A$2:$G$14,7,FALSE)="",VLOOKUP($D215,'Data Types'!$A$2:$G$14,4,FALSE)&amp;IF($E215=1,"","["&amp;$E215&amp;"]"),"["&amp;VLOOKUP($D215,'Data Types'!$A$2:$G$14,4,FALSE)&amp;IF($E215=1,"","["&amp;$E215&amp;"]")&amp;"]"&amp;VLOOKUP($D215,'Data Types'!$A$2:$G$14,7,FALSE)))</f>
        <v>byte[]</v>
      </c>
      <c r="J215" t="str">
        <f>IF($F215="","",IF($G215=1,"["&amp;VLOOKUP($F215,'Data Types'!$A$2:$G$14,2,FALSE)&amp;"]"&amp;VLOOKUP($F215,'Data Types'!$A$2:$G$14,5,FALSE),"["&amp;VLOOKUP($F215,'Data Types'!$A$2:$G$14,3,FALSE)&amp;"]"&amp;VLOOKUP($F215,'Data Types'!$A$2:$G$14,6,FALSE)))</f>
        <v/>
      </c>
      <c r="K215" t="str">
        <f>IF(F215="ASCII","string",IF($F215="","",IF(VLOOKUP($F215,'Data Types'!$A$2:$G$14,7,FALSE)="",VLOOKUP($F215,'Data Types'!$A$2:$G$14,4,FALSE)&amp;IF($G215=1,"","["&amp;$G215&amp;"]"),"["&amp;VLOOKUP($F215,'Data Types'!$A$2:$G$14,4,FALSE)&amp;IF($G215=1,"","["&amp;$G215&amp;"]")&amp;"]"&amp;VLOOKUP($F215,'Data Types'!$A$2:$G$14,7,FALSE))))</f>
        <v/>
      </c>
      <c r="L215" t="str">
        <f t="shared" si="22"/>
        <v>[ExifUndefined](xref:ExifLibrary.ExifUndefined)</v>
      </c>
      <c r="M215" t="str">
        <f t="shared" si="23"/>
        <v>byte[]</v>
      </c>
      <c r="N215" t="b">
        <f>NOT( ISERROR(VLOOKUP($A215,'Custom Types'!$A$2:$A$997,1,FALSE)))</f>
        <v>0</v>
      </c>
      <c r="O215" t="str">
        <f t="shared" si="20"/>
        <v>[ZerothIFDPadding](xref:ExifLibrary.ExifTag.ZerothIFDPadding)</v>
      </c>
      <c r="P215" t="str">
        <f>IF($N215,VLOOKUP($A215,'Custom Types'!$A$2:$C$997,2,FALSE),L215)</f>
        <v>[ExifUndefined](xref:ExifLibrary.ExifUndefined)</v>
      </c>
      <c r="Q215" t="str">
        <f>IF($N215,VLOOKUP($A215,'Custom Types'!$A$2:$C$997,3,FALSE),M215)</f>
        <v>byte[]</v>
      </c>
      <c r="R215" t="str">
        <f t="shared" si="21"/>
        <v>[ZerothIFDPadding](xref:ExifLibrary.ExifTag.ZerothIFDPadding) | 59932 | 0xEA1C | [ExifUndefined](xref:ExifLibrary.ExifUndefined) | byte[]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Types</vt:lpstr>
      <vt:lpstr>Custom Types</vt:lpstr>
      <vt:lpstr>All Tags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Galyen</dc:creator>
  <cp:lastModifiedBy>Warren Galyen</cp:lastModifiedBy>
  <dcterms:created xsi:type="dcterms:W3CDTF">2019-09-09T12:35:38Z</dcterms:created>
  <dcterms:modified xsi:type="dcterms:W3CDTF">2020-06-27T19:52:14Z</dcterms:modified>
</cp:coreProperties>
</file>