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galy\Downloads\"/>
    </mc:Choice>
  </mc:AlternateContent>
  <xr:revisionPtr revIDLastSave="0" documentId="13_ncr:1_{6493EDDF-FA9A-4500-9580-DD8D9CEF624D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ata Types" sheetId="4" r:id="rId1"/>
    <sheet name="Custom Types" sheetId="2" r:id="rId2"/>
    <sheet name="All Tags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I3" i="3"/>
  <c r="J3" i="3"/>
  <c r="K3" i="3"/>
  <c r="I4" i="3"/>
  <c r="J4" i="3"/>
  <c r="K4" i="3"/>
  <c r="I5" i="3"/>
  <c r="M5" i="3" s="1"/>
  <c r="J5" i="3"/>
  <c r="K5" i="3"/>
  <c r="I6" i="3"/>
  <c r="M6" i="3" s="1"/>
  <c r="J6" i="3"/>
  <c r="K6" i="3"/>
  <c r="I7" i="3"/>
  <c r="J7" i="3"/>
  <c r="K7" i="3"/>
  <c r="I8" i="3"/>
  <c r="J8" i="3"/>
  <c r="K8" i="3"/>
  <c r="I9" i="3"/>
  <c r="M9" i="3" s="1"/>
  <c r="J9" i="3"/>
  <c r="K9" i="3"/>
  <c r="I10" i="3"/>
  <c r="M10" i="3" s="1"/>
  <c r="J10" i="3"/>
  <c r="K10" i="3"/>
  <c r="I11" i="3"/>
  <c r="J11" i="3"/>
  <c r="K11" i="3"/>
  <c r="I12" i="3"/>
  <c r="J12" i="3"/>
  <c r="K12" i="3"/>
  <c r="I13" i="3"/>
  <c r="M13" i="3" s="1"/>
  <c r="J13" i="3"/>
  <c r="K13" i="3"/>
  <c r="C3" i="3"/>
  <c r="C4" i="3"/>
  <c r="C5" i="3"/>
  <c r="C6" i="3"/>
  <c r="C7" i="3"/>
  <c r="C8" i="3"/>
  <c r="C9" i="3"/>
  <c r="C10" i="3"/>
  <c r="C11" i="3"/>
  <c r="C12" i="3"/>
  <c r="C13" i="3"/>
  <c r="C2" i="3"/>
  <c r="M12" i="3" l="1"/>
  <c r="M11" i="3"/>
  <c r="M8" i="3"/>
  <c r="M7" i="3"/>
  <c r="M4" i="3"/>
  <c r="M3" i="3"/>
  <c r="M2" i="3"/>
  <c r="O3" i="3"/>
  <c r="O4" i="3"/>
  <c r="O5" i="3"/>
  <c r="O6" i="3"/>
  <c r="O7" i="3"/>
  <c r="O8" i="3"/>
  <c r="O9" i="3"/>
  <c r="O10" i="3"/>
  <c r="O11" i="3"/>
  <c r="O12" i="3"/>
  <c r="O13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3" i="3"/>
  <c r="N4" i="3"/>
  <c r="N5" i="3"/>
  <c r="N6" i="3"/>
  <c r="N7" i="3"/>
  <c r="N8" i="3"/>
  <c r="N9" i="3"/>
  <c r="N10" i="3"/>
  <c r="N11" i="3"/>
  <c r="N12" i="3"/>
  <c r="N13" i="3"/>
  <c r="N2" i="3"/>
  <c r="H2" i="3" l="1"/>
  <c r="L2" i="3" s="1"/>
  <c r="H6" i="3"/>
  <c r="L6" i="3" s="1"/>
  <c r="H10" i="3"/>
  <c r="L10" i="3" s="1"/>
  <c r="H3" i="3"/>
  <c r="L3" i="3" s="1"/>
  <c r="H7" i="3"/>
  <c r="L7" i="3" s="1"/>
  <c r="H11" i="3"/>
  <c r="L11" i="3" s="1"/>
  <c r="H12" i="3"/>
  <c r="L12" i="3" s="1"/>
  <c r="H4" i="3"/>
  <c r="L4" i="3" s="1"/>
  <c r="H8" i="3"/>
  <c r="L8" i="3" s="1"/>
  <c r="H13" i="3"/>
  <c r="L13" i="3" s="1"/>
  <c r="H5" i="3"/>
  <c r="L5" i="3" s="1"/>
  <c r="H9" i="3"/>
  <c r="L9" i="3" s="1"/>
  <c r="P13" i="3"/>
  <c r="Q13" i="3"/>
  <c r="P5" i="3"/>
  <c r="Q5" i="3"/>
  <c r="P11" i="3"/>
  <c r="Q11" i="3"/>
  <c r="P12" i="3"/>
  <c r="Q12" i="3"/>
  <c r="P4" i="3"/>
  <c r="Q4" i="3"/>
  <c r="P10" i="3"/>
  <c r="Q10" i="3"/>
  <c r="P3" i="3"/>
  <c r="Q3" i="3"/>
  <c r="P9" i="3"/>
  <c r="Q9" i="3"/>
  <c r="P8" i="3"/>
  <c r="Q8" i="3"/>
  <c r="Q2" i="3"/>
  <c r="P2" i="3"/>
  <c r="P7" i="3"/>
  <c r="Q7" i="3"/>
  <c r="P6" i="3"/>
  <c r="Q6" i="3"/>
  <c r="R13" i="3" l="1"/>
  <c r="R10" i="3"/>
  <c r="R9" i="3"/>
  <c r="R5" i="3"/>
  <c r="R12" i="3"/>
  <c r="R11" i="3"/>
  <c r="R8" i="3"/>
  <c r="R3" i="3"/>
  <c r="R4" i="3"/>
  <c r="R6" i="3"/>
  <c r="R7" i="3"/>
  <c r="R2" i="3"/>
</calcChain>
</file>

<file path=xl/sharedStrings.xml><?xml version="1.0" encoding="utf-8"?>
<sst xmlns="http://schemas.openxmlformats.org/spreadsheetml/2006/main" count="142" uniqueCount="82">
  <si>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</si>
  <si>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</si>
  <si>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</si>
  <si>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</si>
  <si>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</si>
  <si>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</si>
  <si>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</si>
  <si>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</si>
  <si>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</si>
  <si>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</si>
  <si>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</si>
  <si>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</si>
  <si>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</si>
  <si>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</si>
  <si>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</si>
  <si>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</si>
  <si>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</si>
  <si>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</si>
  <si>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</si>
  <si>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</si>
  <si>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</si>
  <si>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</si>
  <si>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</si>
  <si>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</si>
  <si>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</si>
  <si>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</si>
  <si>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</si>
  <si>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</si>
  <si>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</si>
  <si>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</si>
  <si>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</si>
  <si>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</si>
  <si>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</si>
  <si>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</si>
  <si>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</si>
  <si>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</si>
  <si>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</si>
  <si>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</si>
  <si>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</si>
  <si>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</si>
  <si>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</si>
  <si>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</si>
  <si>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</si>
  <si>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</si>
  <si>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</si>
  <si>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</si>
  <si>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</si>
  <si>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</si>
  <si>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</si>
  <si>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</si>
  <si>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</si>
  <si>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</si>
  <si>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</si>
  <si>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</si>
  <si>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</si>
  <si>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</si>
  <si>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</si>
  <si>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</si>
  <si>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</si>
  <si>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</si>
  <si>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</si>
  <si>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</si>
  <si>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</si>
  <si>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</si>
  <si>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</si>
  <si>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</si>
  <si>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</si>
  <si>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PNGTitle</t>
  </si>
  <si>
    <t>PNGAuthor</t>
  </si>
  <si>
    <t>PNGDescription</t>
  </si>
  <si>
    <t>PNGCopyright</t>
  </si>
  <si>
    <t>PNGCreationTime</t>
  </si>
  <si>
    <t>PNGSoftware</t>
  </si>
  <si>
    <t>PNGDisclaimer</t>
  </si>
  <si>
    <t>PNGWarning</t>
  </si>
  <si>
    <t>PNGSource</t>
  </si>
  <si>
    <t>PNGComment</t>
  </si>
  <si>
    <t>PNGText</t>
  </si>
  <si>
    <t>PNGTimeStamp</t>
  </si>
  <si>
    <t xml:space="preserve">[PNGText](xref:ExifLibrary.PNGText) or [PNGInternationalText](xref:ExifLibrary.PNGInternationalText) </t>
  </si>
  <si>
    <t>[PNGTimeStamp](xref:ExifLibrary.PNGTimeStamp)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</si>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</sst>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B13" sqref="B13"/>
    </sheetView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2" spans="1:3" x14ac:dyDescent="0.25">
      <c r="A2" t="s">
        <v>67</v>
      </c>
      <c r="B2" t="s">
        <v>79</v>
      </c>
      <c r="C2" t="s">
        <v>48</v>
      </c>
    </row>
    <row r="3" spans="1:3" x14ac:dyDescent="0.25">
      <c r="A3" t="s">
        <v>68</v>
      </c>
      <c r="B3" t="s">
        <v>79</v>
      </c>
      <c r="C3" t="s">
        <v>48</v>
      </c>
    </row>
    <row r="4" spans="1:3" x14ac:dyDescent="0.25">
      <c r="A4" t="s">
        <v>69</v>
      </c>
      <c r="B4" t="s">
        <v>79</v>
      </c>
      <c r="C4" t="s">
        <v>48</v>
      </c>
    </row>
    <row r="5" spans="1:3" x14ac:dyDescent="0.25">
      <c r="A5" t="s">
        <v>70</v>
      </c>
      <c r="B5" t="s">
        <v>79</v>
      </c>
      <c r="C5" t="s">
        <v>48</v>
      </c>
    </row>
    <row r="6" spans="1:3" x14ac:dyDescent="0.25">
      <c r="A6" t="s">
        <v>71</v>
      </c>
      <c r="B6" t="s">
        <v>79</v>
      </c>
      <c r="C6" t="s">
        <v>48</v>
      </c>
    </row>
    <row r="7" spans="1:3" x14ac:dyDescent="0.25">
      <c r="A7" t="s">
        <v>72</v>
      </c>
      <c r="B7" t="s">
        <v>79</v>
      </c>
      <c r="C7" t="s">
        <v>48</v>
      </c>
    </row>
    <row r="8" spans="1:3" x14ac:dyDescent="0.25">
      <c r="A8" t="s">
        <v>73</v>
      </c>
      <c r="B8" t="s">
        <v>79</v>
      </c>
      <c r="C8" t="s">
        <v>48</v>
      </c>
    </row>
    <row r="9" spans="1:3" x14ac:dyDescent="0.25">
      <c r="A9" t="s">
        <v>74</v>
      </c>
      <c r="B9" t="s">
        <v>79</v>
      </c>
      <c r="C9" t="s">
        <v>48</v>
      </c>
    </row>
    <row r="10" spans="1:3" x14ac:dyDescent="0.25">
      <c r="A10" t="s">
        <v>75</v>
      </c>
      <c r="B10" t="s">
        <v>79</v>
      </c>
      <c r="C10" t="s">
        <v>48</v>
      </c>
    </row>
    <row r="11" spans="1:3" x14ac:dyDescent="0.25">
      <c r="A11" t="s">
        <v>76</v>
      </c>
      <c r="B11" t="s">
        <v>79</v>
      </c>
      <c r="C11" t="s">
        <v>48</v>
      </c>
    </row>
    <row r="12" spans="1:3" x14ac:dyDescent="0.25">
      <c r="A12" t="s">
        <v>77</v>
      </c>
      <c r="B12" t="s">
        <v>79</v>
      </c>
      <c r="C12" t="s">
        <v>48</v>
      </c>
    </row>
    <row r="13" spans="1:3" x14ac:dyDescent="0.25">
      <c r="A13" t="s">
        <v>78</v>
      </c>
      <c r="B13" t="s">
        <v>80</v>
      </c>
      <c r="C13" t="s">
        <v>81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xmlns:xlrd2="http://schemas.microsoft.com/office/spreadsheetml/2017/richdata2"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tabSelected="1" workbookViewId="0">
      <selection activeCell="U21" sqref="U21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t="s">
        <v>67</v>
      </c>
      <c r="B2">
        <v>0</v>
      </c>
      <c r="C2" t="str">
        <f>"0x"&amp;DEC2HEX(B2,4)</f>
        <v>0x0000</v>
      </c>
      <c r="D2" t="s">
        <v>7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[ExifByteArray](xref:ExifLibrary.ExifByteArray)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byte[]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13" si="0">IF(J2="",H2,H2&amp;" or "&amp;J2)</f>
        <v>[ExifByteArray](xref:ExifLibrary.ExifByteArray)</v>
      </c>
      <c r="M2" t="str">
        <f t="shared" ref="M2:M13" si="1">IF(K2="",I2,I2&amp;" or "&amp;K2)</f>
        <v>byte[]</v>
      </c>
      <c r="N2" t="b">
        <f>NOT( ISERROR(VLOOKUP($A2,'Custom Types'!$A$2:$A$997,1,FALSE)))</f>
        <v>1</v>
      </c>
      <c r="O2" t="str">
        <f t="shared" ref="O2:O13" si="2">"["&amp;A2&amp;"](xref:ExifLibrary.ExifTag."&amp;A2&amp;")"</f>
        <v>[PNGTitle](xref:ExifLibrary.ExifTag.PNGTitle)</v>
      </c>
      <c r="P2" t="str">
        <f>IF($N2,VLOOKUP($A2,'Custom Types'!$A$2:$C$997,2,FALSE),L2)</f>
        <v xml:space="preserve">[PNGText](xref:ExifLibrary.PNGText) or [PNGInternationalText](xref:ExifLibrary.PNGInternationalText) </v>
      </c>
      <c r="Q2" t="str">
        <f>IF($N2,VLOOKUP($A2,'Custom Types'!$A$2:$C$997,3,FALSE),M2)</f>
        <v>string</v>
      </c>
      <c r="R2" t="str">
        <f t="shared" ref="R2:R13" si="3">O2&amp;" | "&amp;B2&amp;" | "&amp;C2&amp;" | "&amp;P2&amp;" | "&amp;Q2</f>
        <v>[PNGTitle](xref:ExifLibrary.ExifTag.PNGTitle) | 0 | 0x0000 | [PNGText](xref:ExifLibrary.PNGText) or [PNGInternationalText](xref:ExifLibrary.PNGInternationalText)  | string</v>
      </c>
    </row>
    <row r="3" spans="1:18" x14ac:dyDescent="0.25">
      <c r="A3" t="s">
        <v>68</v>
      </c>
      <c r="B3">
        <v>1</v>
      </c>
      <c r="C3" t="str">
        <f t="shared" ref="C3:C13" si="4">"0x"&amp;DEC2HEX(B3,4)</f>
        <v>0x0001</v>
      </c>
      <c r="D3" t="s">
        <v>7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[ExifByteArray](xref:ExifLibrary.ExifByteArray)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byte[]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0"/>
        <v>[ExifByteArray](xref:ExifLibrary.ExifByteArray)</v>
      </c>
      <c r="M3" t="str">
        <f t="shared" si="1"/>
        <v>byte[]</v>
      </c>
      <c r="N3" t="b">
        <f>NOT( ISERROR(VLOOKUP($A3,'Custom Types'!$A$2:$A$997,1,FALSE)))</f>
        <v>1</v>
      </c>
      <c r="O3" t="str">
        <f t="shared" si="2"/>
        <v>[PNGAuthor](xref:ExifLibrary.ExifTag.PNGAuthor)</v>
      </c>
      <c r="P3" t="str">
        <f>IF($N3,VLOOKUP($A3,'Custom Types'!$A$2:$C$997,2,FALSE),L3)</f>
        <v xml:space="preserve">[PNGText](xref:ExifLibrary.PNGText) or [PNGInternationalText](xref:ExifLibrary.PNGInternationalText) </v>
      </c>
      <c r="Q3" t="str">
        <f>IF($N3,VLOOKUP($A3,'Custom Types'!$A$2:$C$997,3,FALSE),M3)</f>
        <v>string</v>
      </c>
      <c r="R3" t="str">
        <f t="shared" si="3"/>
        <v>[PNGAuthor](xref:ExifLibrary.ExifTag.PNGAuthor) | 1 | 0x0001 | [PNGText](xref:ExifLibrary.PNGText) or [PNGInternationalText](xref:ExifLibrary.PNGInternationalText)  | string</v>
      </c>
    </row>
    <row r="4" spans="1:18" x14ac:dyDescent="0.25">
      <c r="A4" t="s">
        <v>69</v>
      </c>
      <c r="B4">
        <v>2</v>
      </c>
      <c r="C4" t="str">
        <f t="shared" si="4"/>
        <v>0x0002</v>
      </c>
      <c r="D4" t="s">
        <v>7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[ExifByteArray](xref:ExifLibrary.ExifByteArray)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byte[]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0"/>
        <v>[ExifByteArray](xref:ExifLibrary.ExifByteArray)</v>
      </c>
      <c r="M4" t="str">
        <f t="shared" si="1"/>
        <v>byte[]</v>
      </c>
      <c r="N4" t="b">
        <f>NOT( ISERROR(VLOOKUP($A4,'Custom Types'!$A$2:$A$997,1,FALSE)))</f>
        <v>1</v>
      </c>
      <c r="O4" t="str">
        <f t="shared" si="2"/>
        <v>[PNGDescription](xref:ExifLibrary.ExifTag.PNGDescription)</v>
      </c>
      <c r="P4" t="str">
        <f>IF($N4,VLOOKUP($A4,'Custom Types'!$A$2:$C$997,2,FALSE),L4)</f>
        <v xml:space="preserve">[PNGText](xref:ExifLibrary.PNGText) or [PNGInternationalText](xref:ExifLibrary.PNGInternationalText) </v>
      </c>
      <c r="Q4" t="str">
        <f>IF($N4,VLOOKUP($A4,'Custom Types'!$A$2:$C$997,3,FALSE),M4)</f>
        <v>string</v>
      </c>
      <c r="R4" t="str">
        <f t="shared" si="3"/>
        <v>[PNGDescription](xref:ExifLibrary.ExifTag.PNGDescription) | 2 | 0x0002 | [PNGText](xref:ExifLibrary.PNGText) or [PNGInternationalText](xref:ExifLibrary.PNGInternationalText)  | string</v>
      </c>
    </row>
    <row r="5" spans="1:18" x14ac:dyDescent="0.25">
      <c r="A5" t="s">
        <v>70</v>
      </c>
      <c r="B5">
        <v>3</v>
      </c>
      <c r="C5" t="str">
        <f t="shared" si="4"/>
        <v>0x0003</v>
      </c>
      <c r="D5" t="s">
        <v>7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[ExifByteArray](xref:ExifLibrary.ExifByteArray)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byte[]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0"/>
        <v>[ExifByteArray](xref:ExifLibrary.ExifByteArray)</v>
      </c>
      <c r="M5" t="str">
        <f t="shared" si="1"/>
        <v>byte[]</v>
      </c>
      <c r="N5" t="b">
        <f>NOT( ISERROR(VLOOKUP($A5,'Custom Types'!$A$2:$A$997,1,FALSE)))</f>
        <v>1</v>
      </c>
      <c r="O5" t="str">
        <f t="shared" si="2"/>
        <v>[PNGCopyright](xref:ExifLibrary.ExifTag.PNGCopyright)</v>
      </c>
      <c r="P5" t="str">
        <f>IF($N5,VLOOKUP($A5,'Custom Types'!$A$2:$C$997,2,FALSE),L5)</f>
        <v xml:space="preserve">[PNGText](xref:ExifLibrary.PNGText) or [PNGInternationalText](xref:ExifLibrary.PNGInternationalText) </v>
      </c>
      <c r="Q5" t="str">
        <f>IF($N5,VLOOKUP($A5,'Custom Types'!$A$2:$C$997,3,FALSE),M5)</f>
        <v>string</v>
      </c>
      <c r="R5" t="str">
        <f t="shared" si="3"/>
        <v>[PNGCopyright](xref:ExifLibrary.ExifTag.PNGCopyright) | 3 | 0x0003 | [PNGText](xref:ExifLibrary.PNGText) or [PNGInternationalText](xref:ExifLibrary.PNGInternationalText)  | string</v>
      </c>
    </row>
    <row r="6" spans="1:18" x14ac:dyDescent="0.25">
      <c r="A6" t="s">
        <v>71</v>
      </c>
      <c r="B6">
        <v>4</v>
      </c>
      <c r="C6" t="str">
        <f t="shared" si="4"/>
        <v>0x0004</v>
      </c>
      <c r="D6" t="s">
        <v>7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[ExifByteArray](xref:ExifLibrary.ExifByteArray)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byte[]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0"/>
        <v>[ExifByteArray](xref:ExifLibrary.ExifByteArray)</v>
      </c>
      <c r="M6" t="str">
        <f t="shared" si="1"/>
        <v>byte[]</v>
      </c>
      <c r="N6" t="b">
        <f>NOT( ISERROR(VLOOKUP($A6,'Custom Types'!$A$2:$A$997,1,FALSE)))</f>
        <v>1</v>
      </c>
      <c r="O6" t="str">
        <f t="shared" si="2"/>
        <v>[PNGCreationTime](xref:ExifLibrary.ExifTag.PNGCreationTime)</v>
      </c>
      <c r="P6" t="str">
        <f>IF($N6,VLOOKUP($A6,'Custom Types'!$A$2:$C$997,2,FALSE),L6)</f>
        <v xml:space="preserve">[PNGText](xref:ExifLibrary.PNGText) or [PNGInternationalText](xref:ExifLibrary.PNGInternationalText) </v>
      </c>
      <c r="Q6" t="str">
        <f>IF($N6,VLOOKUP($A6,'Custom Types'!$A$2:$C$997,3,FALSE),M6)</f>
        <v>string</v>
      </c>
      <c r="R6" t="str">
        <f t="shared" si="3"/>
        <v>[PNGCreationTime](xref:ExifLibrary.ExifTag.PNGCreationTime) | 4 | 0x0004 | [PNGText](xref:ExifLibrary.PNGText) or [PNGInternationalText](xref:ExifLibrary.PNGInternationalText)  | string</v>
      </c>
    </row>
    <row r="7" spans="1:18" x14ac:dyDescent="0.25">
      <c r="A7" t="s">
        <v>72</v>
      </c>
      <c r="B7">
        <v>5</v>
      </c>
      <c r="C7" t="str">
        <f t="shared" si="4"/>
        <v>0x0005</v>
      </c>
      <c r="D7" t="s">
        <v>7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[ExifByteArray](xref:ExifLibrary.ExifByteArray)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byte[]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0"/>
        <v>[ExifByteArray](xref:ExifLibrary.ExifByteArray)</v>
      </c>
      <c r="M7" t="str">
        <f t="shared" si="1"/>
        <v>byte[]</v>
      </c>
      <c r="N7" t="b">
        <f>NOT( ISERROR(VLOOKUP($A7,'Custom Types'!$A$2:$A$997,1,FALSE)))</f>
        <v>1</v>
      </c>
      <c r="O7" t="str">
        <f t="shared" si="2"/>
        <v>[PNGSoftware](xref:ExifLibrary.ExifTag.PNGSoftware)</v>
      </c>
      <c r="P7" t="str">
        <f>IF($N7,VLOOKUP($A7,'Custom Types'!$A$2:$C$997,2,FALSE),L7)</f>
        <v xml:space="preserve">[PNGText](xref:ExifLibrary.PNGText) or [PNGInternationalText](xref:ExifLibrary.PNGInternationalText) </v>
      </c>
      <c r="Q7" t="str">
        <f>IF($N7,VLOOKUP($A7,'Custom Types'!$A$2:$C$997,3,FALSE),M7)</f>
        <v>string</v>
      </c>
      <c r="R7" t="str">
        <f t="shared" si="3"/>
        <v>[PNGSoftware](xref:ExifLibrary.ExifTag.PNGSoftware) | 5 | 0x0005 | [PNGText](xref:ExifLibrary.PNGText) or [PNGInternationalText](xref:ExifLibrary.PNGInternationalText)  | string</v>
      </c>
    </row>
    <row r="8" spans="1:18" x14ac:dyDescent="0.25">
      <c r="A8" t="s">
        <v>73</v>
      </c>
      <c r="B8">
        <v>6</v>
      </c>
      <c r="C8" t="str">
        <f t="shared" si="4"/>
        <v>0x0006</v>
      </c>
      <c r="D8" t="s">
        <v>7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[ExifByteArray](xref:ExifLibrary.ExifByteArray)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byte[]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0"/>
        <v>[ExifByteArray](xref:ExifLibrary.ExifByteArray)</v>
      </c>
      <c r="M8" t="str">
        <f t="shared" si="1"/>
        <v>byte[]</v>
      </c>
      <c r="N8" t="b">
        <f>NOT( ISERROR(VLOOKUP($A8,'Custom Types'!$A$2:$A$997,1,FALSE)))</f>
        <v>1</v>
      </c>
      <c r="O8" t="str">
        <f t="shared" si="2"/>
        <v>[PNGDisclaimer](xref:ExifLibrary.ExifTag.PNGDisclaimer)</v>
      </c>
      <c r="P8" t="str">
        <f>IF($N8,VLOOKUP($A8,'Custom Types'!$A$2:$C$997,2,FALSE),L8)</f>
        <v xml:space="preserve">[PNGText](xref:ExifLibrary.PNGText) or [PNGInternationalText](xref:ExifLibrary.PNGInternationalText) </v>
      </c>
      <c r="Q8" t="str">
        <f>IF($N8,VLOOKUP($A8,'Custom Types'!$A$2:$C$997,3,FALSE),M8)</f>
        <v>string</v>
      </c>
      <c r="R8" t="str">
        <f t="shared" si="3"/>
        <v>[PNGDisclaimer](xref:ExifLibrary.ExifTag.PNGDisclaimer) | 6 | 0x0006 | [PNGText](xref:ExifLibrary.PNGText) or [PNGInternationalText](xref:ExifLibrary.PNGInternationalText)  | string</v>
      </c>
    </row>
    <row r="9" spans="1:18" x14ac:dyDescent="0.25">
      <c r="A9" t="s">
        <v>74</v>
      </c>
      <c r="B9">
        <v>7</v>
      </c>
      <c r="C9" t="str">
        <f t="shared" si="4"/>
        <v>0x0007</v>
      </c>
      <c r="D9" t="s">
        <v>7</v>
      </c>
      <c r="H9" t="str">
        <f>IF($E9=1,"["&amp;VLOOKUP($D9,'Data Types'!$A$2:$G$14,2,FALSE)&amp;"]"&amp;VLOOKUP($D9,'Data Types'!$A$2:$G$14,5,FALSE),"["&amp;VLOOKUP($D9,'Data Types'!$A$2:$G$14,3,FALSE)&amp;"]"&amp;VLOOKUP($D9,'Data Types'!$A$2:$G$14,6,FALSE))</f>
        <v>[ExifByteArray](xref:ExifLibrary.ExifByteArray)</v>
      </c>
      <c r="I9" t="str">
        <f>IF(D9="ASCII","string",IF(VLOOKUP($D9,'Data Types'!$A$2:$G$14,7,FALSE)="",VLOOKUP($D9,'Data Types'!$A$2:$G$14,4,FALSE)&amp;IF($E9=1,"","["&amp;$E9&amp;"]"),"["&amp;VLOOKUP($D9,'Data Types'!$A$2:$G$14,4,FALSE)&amp;IF($E9=1,"","["&amp;$E9&amp;"]")&amp;"]"&amp;VLOOKUP($D9,'Data Types'!$A$2:$G$14,7,FALSE)))</f>
        <v>byte[]</v>
      </c>
      <c r="J9" t="str">
        <f>IF($F9="","",IF($G9=1,"["&amp;VLOOKUP($F9,'Data Types'!$A$2:$G$14,2,FALSE)&amp;"]"&amp;VLOOKUP($F9,'Data Types'!$A$2:$G$14,5,FALSE),"["&amp;VLOOKUP($F9,'Data Types'!$A$2:$G$14,3,FALSE)&amp;"]"&amp;VLOOKUP($F9,'Data Types'!$A$2:$G$14,6,FALSE)))</f>
        <v/>
      </c>
      <c r="K9" t="str">
        <f>IF(F9="ASCII","string",IF($F9="","",IF(VLOOKUP($F9,'Data Types'!$A$2:$G$14,7,FALSE)="",VLOOKUP($F9,'Data Types'!$A$2:$G$14,4,FALSE)&amp;IF($G9=1,"","["&amp;$G9&amp;"]"),"["&amp;VLOOKUP($F9,'Data Types'!$A$2:$G$14,4,FALSE)&amp;IF($G9=1,"","["&amp;$G9&amp;"]")&amp;"]"&amp;VLOOKUP($F9,'Data Types'!$A$2:$G$14,7,FALSE))))</f>
        <v/>
      </c>
      <c r="L9" t="str">
        <f t="shared" si="0"/>
        <v>[ExifByteArray](xref:ExifLibrary.ExifByteArray)</v>
      </c>
      <c r="M9" t="str">
        <f t="shared" si="1"/>
        <v>byte[]</v>
      </c>
      <c r="N9" t="b">
        <f>NOT( ISERROR(VLOOKUP($A9,'Custom Types'!$A$2:$A$997,1,FALSE)))</f>
        <v>1</v>
      </c>
      <c r="O9" t="str">
        <f t="shared" si="2"/>
        <v>[PNGWarning](xref:ExifLibrary.ExifTag.PNGWarning)</v>
      </c>
      <c r="P9" t="str">
        <f>IF($N9,VLOOKUP($A9,'Custom Types'!$A$2:$C$997,2,FALSE),L9)</f>
        <v xml:space="preserve">[PNGText](xref:ExifLibrary.PNGText) or [PNGInternationalText](xref:ExifLibrary.PNGInternationalText) </v>
      </c>
      <c r="Q9" t="str">
        <f>IF($N9,VLOOKUP($A9,'Custom Types'!$A$2:$C$997,3,FALSE),M9)</f>
        <v>string</v>
      </c>
      <c r="R9" t="str">
        <f t="shared" si="3"/>
        <v>[PNGWarning](xref:ExifLibrary.ExifTag.PNGWarning) | 7 | 0x0007 | [PNGText](xref:ExifLibrary.PNGText) or [PNGInternationalText](xref:ExifLibrary.PNGInternationalText)  | string</v>
      </c>
    </row>
    <row r="10" spans="1:18" x14ac:dyDescent="0.25">
      <c r="A10" t="s">
        <v>75</v>
      </c>
      <c r="B10">
        <v>8</v>
      </c>
      <c r="C10" t="str">
        <f t="shared" si="4"/>
        <v>0x0008</v>
      </c>
      <c r="D10" t="s">
        <v>7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[ExifByteArray](xref:ExifLibrary.ExifByteArray)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byte[]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0"/>
        <v>[ExifByteArray](xref:ExifLibrary.ExifByteArray)</v>
      </c>
      <c r="M10" t="str">
        <f t="shared" si="1"/>
        <v>byte[]</v>
      </c>
      <c r="N10" t="b">
        <f>NOT( ISERROR(VLOOKUP($A10,'Custom Types'!$A$2:$A$997,1,FALSE)))</f>
        <v>1</v>
      </c>
      <c r="O10" t="str">
        <f t="shared" si="2"/>
        <v>[PNGSource](xref:ExifLibrary.ExifTag.PNGSource)</v>
      </c>
      <c r="P10" t="str">
        <f>IF($N10,VLOOKUP($A10,'Custom Types'!$A$2:$C$997,2,FALSE),L10)</f>
        <v xml:space="preserve">[PNGText](xref:ExifLibrary.PNGText) or [PNGInternationalText](xref:ExifLibrary.PNGInternationalText) </v>
      </c>
      <c r="Q10" t="str">
        <f>IF($N10,VLOOKUP($A10,'Custom Types'!$A$2:$C$997,3,FALSE),M10)</f>
        <v>string</v>
      </c>
      <c r="R10" t="str">
        <f t="shared" si="3"/>
        <v>[PNGSource](xref:ExifLibrary.ExifTag.PNGSource) | 8 | 0x0008 | [PNGText](xref:ExifLibrary.PNGText) or [PNGInternationalText](xref:ExifLibrary.PNGInternationalText)  | string</v>
      </c>
    </row>
    <row r="11" spans="1:18" x14ac:dyDescent="0.25">
      <c r="A11" t="s">
        <v>76</v>
      </c>
      <c r="B11">
        <v>9</v>
      </c>
      <c r="C11" t="str">
        <f t="shared" si="4"/>
        <v>0x0009</v>
      </c>
      <c r="D11" t="s">
        <v>7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[ExifByteArray](xref:ExifLibrary.ExifByteArray)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byte[]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/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/>
      </c>
      <c r="L11" t="str">
        <f t="shared" si="0"/>
        <v>[ExifByteArray](xref:ExifLibrary.ExifByteArray)</v>
      </c>
      <c r="M11" t="str">
        <f t="shared" si="1"/>
        <v>byte[]</v>
      </c>
      <c r="N11" t="b">
        <f>NOT( ISERROR(VLOOKUP($A11,'Custom Types'!$A$2:$A$997,1,FALSE)))</f>
        <v>1</v>
      </c>
      <c r="O11" t="str">
        <f t="shared" si="2"/>
        <v>[PNGComment](xref:ExifLibrary.ExifTag.PNGComment)</v>
      </c>
      <c r="P11" t="str">
        <f>IF($N11,VLOOKUP($A11,'Custom Types'!$A$2:$C$997,2,FALSE),L11)</f>
        <v xml:space="preserve">[PNGText](xref:ExifLibrary.PNGText) or [PNGInternationalText](xref:ExifLibrary.PNGInternationalText) </v>
      </c>
      <c r="Q11" t="str">
        <f>IF($N11,VLOOKUP($A11,'Custom Types'!$A$2:$C$997,3,FALSE),M11)</f>
        <v>string</v>
      </c>
      <c r="R11" t="str">
        <f t="shared" si="3"/>
        <v>[PNGComment](xref:ExifLibrary.ExifTag.PNGComment) | 9 | 0x0009 | [PNGText](xref:ExifLibrary.PNGText) or [PNGInternationalText](xref:ExifLibrary.PNGInternationalText)  | string</v>
      </c>
    </row>
    <row r="12" spans="1:18" x14ac:dyDescent="0.25">
      <c r="A12" t="s">
        <v>77</v>
      </c>
      <c r="B12">
        <v>100</v>
      </c>
      <c r="C12" t="str">
        <f t="shared" si="4"/>
        <v>0x0064</v>
      </c>
      <c r="D12" t="s">
        <v>7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[ExifByteArray](xref:ExifLibrary.ExifByteArray)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byte[]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0"/>
        <v>[ExifByteArray](xref:ExifLibrary.ExifByteArray)</v>
      </c>
      <c r="M12" t="str">
        <f t="shared" si="1"/>
        <v>byte[]</v>
      </c>
      <c r="N12" t="b">
        <f>NOT( ISERROR(VLOOKUP($A12,'Custom Types'!$A$2:$A$997,1,FALSE)))</f>
        <v>1</v>
      </c>
      <c r="O12" t="str">
        <f t="shared" si="2"/>
        <v>[PNGText](xref:ExifLibrary.ExifTag.PNGText)</v>
      </c>
      <c r="P12" t="str">
        <f>IF($N12,VLOOKUP($A12,'Custom Types'!$A$2:$C$997,2,FALSE),L12)</f>
        <v xml:space="preserve">[PNGText](xref:ExifLibrary.PNGText) or [PNGInternationalText](xref:ExifLibrary.PNGInternationalText) </v>
      </c>
      <c r="Q12" t="str">
        <f>IF($N12,VLOOKUP($A12,'Custom Types'!$A$2:$C$997,3,FALSE),M12)</f>
        <v>string</v>
      </c>
      <c r="R12" t="str">
        <f t="shared" si="3"/>
        <v>[PNGText](xref:ExifLibrary.ExifTag.PNGText) | 100 | 0x0064 | [PNGText](xref:ExifLibrary.PNGText) or [PNGInternationalText](xref:ExifLibrary.PNGInternationalText)  | string</v>
      </c>
    </row>
    <row r="13" spans="1:18" x14ac:dyDescent="0.25">
      <c r="A13" t="s">
        <v>78</v>
      </c>
      <c r="B13">
        <v>200</v>
      </c>
      <c r="C13" t="str">
        <f t="shared" si="4"/>
        <v>0x00C8</v>
      </c>
      <c r="D13" t="s">
        <v>7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[ExifByteArray](xref:ExifLibrary.ExifByteArray)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byte[]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0"/>
        <v>[ExifByteArray](xref:ExifLibrary.ExifByteArray)</v>
      </c>
      <c r="M13" t="str">
        <f t="shared" si="1"/>
        <v>byte[]</v>
      </c>
      <c r="N13" t="b">
        <f>NOT( ISERROR(VLOOKUP($A13,'Custom Types'!$A$2:$A$997,1,FALSE)))</f>
        <v>1</v>
      </c>
      <c r="O13" t="str">
        <f t="shared" si="2"/>
        <v>[PNGTimeStamp](xref:ExifLibrary.ExifTag.PNGTimeStamp)</v>
      </c>
      <c r="P13" t="str">
        <f>IF($N13,VLOOKUP($A13,'Custom Types'!$A$2:$C$997,2,FALSE),L13)</f>
        <v>[PNGTimeStamp](xref:ExifLibrary.PNGTimeStamp)</v>
      </c>
      <c r="Q13" t="str">
        <f>IF($N13,VLOOKUP($A13,'Custom Types'!$A$2:$C$997,3,FALSE),M13)</f>
        <v>DateTime</v>
      </c>
      <c r="R13" t="str">
        <f t="shared" si="3"/>
        <v>[PNGTimeStamp](xref:ExifLibrary.ExifTag.PNGTimeStamp) | 200 | 0x00C8 | [PNGTimeStamp](xref:ExifLibrary.PNGTimeStamp) | DateTime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Galyen</dc:creator>
  <cp:lastModifiedBy>Warren Galyen</cp:lastModifiedBy>
  <dcterms:created xsi:type="dcterms:W3CDTF">2019-09-09T12:35:38Z</dcterms:created>
  <dcterms:modified xsi:type="dcterms:W3CDTF">2020-06-27T19:55:31Z</dcterms:modified>
</cp:coreProperties>
</file>