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Desktop\Sisfundacion v9\mod_DocSena\FASE 2\"/>
    </mc:Choice>
  </mc:AlternateContent>
  <bookViews>
    <workbookView xWindow="285" yWindow="30" windowWidth="15870" windowHeight="5310" activeTab="4"/>
  </bookViews>
  <sheets>
    <sheet name="Hoja1" sheetId="1" r:id="rId1"/>
    <sheet name="Hoja2" sheetId="2" r:id="rId2"/>
    <sheet name="Hoja3" sheetId="3" r:id="rId3"/>
    <sheet name="presupuesto" sheetId="4" r:id="rId4"/>
    <sheet name="detalle presupuesto" sheetId="5" r:id="rId5"/>
  </sheets>
  <externalReferences>
    <externalReference r:id="rId6"/>
  </externalReferences>
  <definedNames>
    <definedName name="_xlnm.Print_Area" localSheetId="0">Hoja1!$A$1:$BV$52</definedName>
  </definedNames>
  <calcPr calcId="152511"/>
</workbook>
</file>

<file path=xl/calcChain.xml><?xml version="1.0" encoding="utf-8"?>
<calcChain xmlns="http://schemas.openxmlformats.org/spreadsheetml/2006/main">
  <c r="C18" i="5" l="1"/>
  <c r="D16" i="5"/>
  <c r="C16" i="5"/>
  <c r="D15" i="5"/>
  <c r="C15" i="5"/>
  <c r="D14" i="5"/>
  <c r="D13" i="5"/>
  <c r="D12" i="5"/>
  <c r="C4" i="5"/>
  <c r="D4" i="5" s="1"/>
  <c r="D3" i="5"/>
  <c r="D23" i="4"/>
  <c r="V22" i="4"/>
  <c r="R21" i="4"/>
  <c r="S21" i="4" s="1"/>
  <c r="T21" i="4" s="1"/>
  <c r="U21" i="4" s="1"/>
  <c r="Q21" i="4"/>
  <c r="V20" i="4"/>
  <c r="E20" i="4"/>
  <c r="R19" i="4"/>
  <c r="S19" i="4" s="1"/>
  <c r="T19" i="4" s="1"/>
  <c r="U19" i="4" s="1"/>
  <c r="P19" i="4"/>
  <c r="Q19" i="4" s="1"/>
  <c r="F19" i="4"/>
  <c r="G19" i="4" s="1"/>
  <c r="H19" i="4" s="1"/>
  <c r="I19" i="4" s="1"/>
  <c r="J19" i="4" s="1"/>
  <c r="K19" i="4" s="1"/>
  <c r="L19" i="4" s="1"/>
  <c r="M19" i="4" s="1"/>
  <c r="N19" i="4" s="1"/>
  <c r="O19" i="4" s="1"/>
  <c r="E19" i="4"/>
  <c r="E18" i="4"/>
  <c r="E17" i="4"/>
  <c r="E16" i="4"/>
  <c r="Q15" i="4"/>
  <c r="R15" i="4" s="1"/>
  <c r="S15" i="4" s="1"/>
  <c r="T15" i="4" s="1"/>
  <c r="U15" i="4" s="1"/>
  <c r="P15" i="4"/>
  <c r="E15" i="4"/>
  <c r="Q14" i="4"/>
  <c r="R14" i="4" s="1"/>
  <c r="S14" i="4" s="1"/>
  <c r="T14" i="4" s="1"/>
  <c r="U14" i="4" s="1"/>
  <c r="P14" i="4"/>
  <c r="E14" i="4"/>
  <c r="Q13" i="4"/>
  <c r="R13" i="4" s="1"/>
  <c r="S13" i="4" s="1"/>
  <c r="T13" i="4" s="1"/>
  <c r="U13" i="4" s="1"/>
  <c r="P13" i="4"/>
  <c r="E13" i="4"/>
  <c r="Q12" i="4"/>
  <c r="P12" i="4"/>
  <c r="E12" i="4"/>
  <c r="V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D10" i="4"/>
  <c r="V9" i="4"/>
  <c r="V8" i="4"/>
  <c r="E7" i="4"/>
  <c r="F6" i="4"/>
  <c r="V6" i="4" s="1"/>
  <c r="V5" i="4"/>
  <c r="E10" i="4" l="1"/>
  <c r="V7" i="4"/>
  <c r="V10" i="4" s="1"/>
  <c r="F10" i="4"/>
  <c r="E23" i="4"/>
  <c r="E24" i="4" s="1"/>
  <c r="R12" i="4"/>
  <c r="F17" i="4"/>
  <c r="G17" i="4" s="1"/>
  <c r="H17" i="4" s="1"/>
  <c r="I17" i="4" s="1"/>
  <c r="J17" i="4" s="1"/>
  <c r="K17" i="4" s="1"/>
  <c r="L17" i="4" s="1"/>
  <c r="M17" i="4" s="1"/>
  <c r="N17" i="4" s="1"/>
  <c r="O17" i="4" s="1"/>
  <c r="P17" i="4" s="1"/>
  <c r="Q17" i="4" s="1"/>
  <c r="R17" i="4" s="1"/>
  <c r="S17" i="4" s="1"/>
  <c r="T17" i="4" s="1"/>
  <c r="U17" i="4" s="1"/>
  <c r="V19" i="4"/>
  <c r="V21" i="4"/>
  <c r="D24" i="4"/>
  <c r="F12" i="4"/>
  <c r="F13" i="4"/>
  <c r="G13" i="4" s="1"/>
  <c r="H13" i="4" s="1"/>
  <c r="I13" i="4" s="1"/>
  <c r="J13" i="4" s="1"/>
  <c r="K13" i="4" s="1"/>
  <c r="L13" i="4" s="1"/>
  <c r="M13" i="4" s="1"/>
  <c r="N13" i="4" s="1"/>
  <c r="O13" i="4" s="1"/>
  <c r="F14" i="4"/>
  <c r="G14" i="4" s="1"/>
  <c r="H14" i="4" s="1"/>
  <c r="I14" i="4" s="1"/>
  <c r="J14" i="4" s="1"/>
  <c r="K14" i="4" s="1"/>
  <c r="L14" i="4" s="1"/>
  <c r="M14" i="4" s="1"/>
  <c r="N14" i="4" s="1"/>
  <c r="O14" i="4" s="1"/>
  <c r="F15" i="4"/>
  <c r="G15" i="4" s="1"/>
  <c r="H15" i="4" s="1"/>
  <c r="I15" i="4" s="1"/>
  <c r="J15" i="4" s="1"/>
  <c r="K15" i="4" s="1"/>
  <c r="L15" i="4" s="1"/>
  <c r="M15" i="4" s="1"/>
  <c r="N15" i="4" s="1"/>
  <c r="O15" i="4" s="1"/>
  <c r="F16" i="4"/>
  <c r="G16" i="4" s="1"/>
  <c r="H16" i="4" s="1"/>
  <c r="I16" i="4" s="1"/>
  <c r="J16" i="4" s="1"/>
  <c r="K16" i="4" s="1"/>
  <c r="L16" i="4" s="1"/>
  <c r="M16" i="4" s="1"/>
  <c r="N16" i="4" s="1"/>
  <c r="O16" i="4" s="1"/>
  <c r="P16" i="4" s="1"/>
  <c r="T18" i="4"/>
  <c r="I18" i="4"/>
  <c r="J18" i="4" s="1"/>
  <c r="K18" i="4" s="1"/>
  <c r="L18" i="4" s="1"/>
  <c r="M18" i="4" s="1"/>
  <c r="N18" i="4" s="1"/>
  <c r="O18" i="4" s="1"/>
  <c r="P18" i="4" s="1"/>
  <c r="Q18" i="4" s="1"/>
  <c r="R18" i="4" s="1"/>
  <c r="F18" i="4"/>
  <c r="Q16" i="4" l="1"/>
  <c r="P23" i="4"/>
  <c r="P24" i="4" s="1"/>
  <c r="S12" i="4"/>
  <c r="F23" i="4"/>
  <c r="F24" i="4" s="1"/>
  <c r="G12" i="4"/>
  <c r="V18" i="4"/>
  <c r="G18" i="4"/>
  <c r="V15" i="4"/>
  <c r="V14" i="4"/>
  <c r="V13" i="4"/>
  <c r="V17" i="4"/>
  <c r="R16" i="4" l="1"/>
  <c r="Q23" i="4"/>
  <c r="Q24" i="4" s="1"/>
  <c r="G23" i="4"/>
  <c r="G24" i="4" s="1"/>
  <c r="H12" i="4"/>
  <c r="T12" i="4"/>
  <c r="U12" i="4" l="1"/>
  <c r="I12" i="4"/>
  <c r="H23" i="4"/>
  <c r="H24" i="4" s="1"/>
  <c r="S16" i="4"/>
  <c r="R23" i="4"/>
  <c r="R24" i="4" s="1"/>
  <c r="T16" i="4" l="1"/>
  <c r="S23" i="4"/>
  <c r="S24" i="4" s="1"/>
  <c r="I23" i="4"/>
  <c r="I24" i="4" s="1"/>
  <c r="J12" i="4"/>
  <c r="J23" i="4" l="1"/>
  <c r="J24" i="4" s="1"/>
  <c r="K12" i="4"/>
  <c r="U16" i="4"/>
  <c r="U23" i="4" s="1"/>
  <c r="U24" i="4" s="1"/>
  <c r="T23" i="4"/>
  <c r="T24" i="4" s="1"/>
  <c r="V16" i="4"/>
  <c r="K23" i="4" l="1"/>
  <c r="K24" i="4" s="1"/>
  <c r="L12" i="4"/>
  <c r="M12" i="4" l="1"/>
  <c r="L23" i="4"/>
  <c r="L24" i="4" s="1"/>
  <c r="M23" i="4" l="1"/>
  <c r="M24" i="4" s="1"/>
  <c r="N12" i="4"/>
  <c r="N23" i="4" l="1"/>
  <c r="N24" i="4" s="1"/>
  <c r="O12" i="4"/>
  <c r="O23" i="4" l="1"/>
  <c r="O24" i="4" s="1"/>
  <c r="V12" i="4"/>
  <c r="V23" i="4" s="1"/>
  <c r="V24" i="4" s="1"/>
</calcChain>
</file>

<file path=xl/sharedStrings.xml><?xml version="1.0" encoding="utf-8"?>
<sst xmlns="http://schemas.openxmlformats.org/spreadsheetml/2006/main" count="254" uniqueCount="152">
  <si>
    <t>Etapa</t>
  </si>
  <si>
    <t>Actividades</t>
  </si>
  <si>
    <t>Lluvia de ideas proyectos</t>
  </si>
  <si>
    <t xml:space="preserve">Selección del proyecto a ejecutar </t>
  </si>
  <si>
    <t>Entendimiento de la necesidad</t>
  </si>
  <si>
    <t>Sesiones de Recolección de información</t>
  </si>
  <si>
    <t>Formulación del proyecto: Plantilla y doc. IEEE830</t>
  </si>
  <si>
    <t>Pre sustentación</t>
  </si>
  <si>
    <t>FASE II</t>
  </si>
  <si>
    <t>FASE III</t>
  </si>
  <si>
    <t>FASE IV (a)</t>
  </si>
  <si>
    <t>FASE IV (b)</t>
  </si>
  <si>
    <t>FASE V</t>
  </si>
  <si>
    <t>Inicio selección del proyecto</t>
  </si>
  <si>
    <t>Sustentación del proyecto Fase 1</t>
  </si>
  <si>
    <t>Diseño del sistema</t>
  </si>
  <si>
    <t>S1</t>
  </si>
  <si>
    <t>S2</t>
  </si>
  <si>
    <t>S3</t>
  </si>
  <si>
    <t>S4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</si>
  <si>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</si>
  <si>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</si>
  <si>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</si>
  <si>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</si>
  <si>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</si>
  <si>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</si>
  <si>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</si>
  <si>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</si>
  <si>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</si>
  <si>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Mes 13</t>
  </si>
  <si>
    <t>Mes 14</t>
  </si>
  <si>
    <t>Mes 15</t>
  </si>
  <si>
    <t>Mes 16</t>
  </si>
  <si>
    <t>Mes 17</t>
  </si>
  <si>
    <t>Mes 18</t>
  </si>
  <si>
    <t>Primera reunión con empresa - Planteamiento proyecto</t>
  </si>
  <si>
    <t>Mes1</t>
  </si>
  <si>
    <t>Mes2</t>
  </si>
  <si>
    <t>Mes3</t>
  </si>
  <si>
    <t>Documentación del análisis y modelado UML de la solución</t>
  </si>
  <si>
    <t>Documentación casos de uso</t>
  </si>
  <si>
    <t>Elaboración de diseños y selección para el S.I.</t>
  </si>
  <si>
    <t>Reunión con cliente final para aprobación del diseño del sistema</t>
  </si>
  <si>
    <t>Documento de Especificación de Requisitos del sistema y caracterización de procesos</t>
  </si>
  <si>
    <t xml:space="preserve">Diagramacion de: DFD, MER,  Clases y Estado </t>
  </si>
  <si>
    <t>Verificación y correción de los requerimientos funcionales y no funcionales del S.I.</t>
  </si>
  <si>
    <t>Actividades de formación</t>
  </si>
  <si>
    <t>Actividad</t>
  </si>
  <si>
    <t>FEBRERO</t>
  </si>
  <si>
    <t>MARZO</t>
  </si>
  <si>
    <t>ABRIL</t>
  </si>
  <si>
    <t>Inicio selección de proyecto</t>
  </si>
  <si>
    <t>Selección del proyecto a ejecutar</t>
  </si>
  <si>
    <t>Primera reunión con empresa</t>
  </si>
  <si>
    <t>Sustentación del proyecto</t>
  </si>
  <si>
    <t>Análisis</t>
  </si>
  <si>
    <t>Documentación del análisis y modelado UML de la solución propuesta con base en las necesidades de la empresa</t>
  </si>
  <si>
    <t>Planeación</t>
  </si>
  <si>
    <t>Diseño de la arquitectura software del sistema de información propuesto</t>
  </si>
  <si>
    <t>Ejecución</t>
  </si>
  <si>
    <t>Módulos codificados del sistema de información de acuerdo a la plataforma tecnológica seleccionada</t>
  </si>
  <si>
    <t>Plan de Pruebas</t>
  </si>
  <si>
    <t>de acuerdo a las técnicas y herramientas seleccionadas para aseguramiento de la calidad del sistema</t>
  </si>
  <si>
    <t>Evaluación</t>
  </si>
  <si>
    <t>Plan de implantación y documentación técnica del sistema de información funcional y Sistema de información completo en un ambiente de producción</t>
  </si>
  <si>
    <t>Pre Sustentación</t>
  </si>
  <si>
    <t>Ejecutar los módulos codificados del sistema de información de acuerdo a la plataforma tecnológica seleccionada</t>
  </si>
  <si>
    <t>Correcciones documentos Fase 1</t>
  </si>
  <si>
    <t>Correcciones para sustentación</t>
  </si>
  <si>
    <t>Sustentación Fase 2</t>
  </si>
  <si>
    <t>Correcciones documentos Fase 2</t>
  </si>
  <si>
    <t>FASE I</t>
  </si>
  <si>
    <t>FASE I -Identificar las necesidades de información</t>
  </si>
  <si>
    <t>FASE II - Analizar el Sistema de Información</t>
  </si>
  <si>
    <t>FASE III - Diseñar el sistema de acuerdo a los requerimientos del cliente</t>
  </si>
  <si>
    <t>RECESO</t>
  </si>
  <si>
    <t>FASE IV - Construir la el sistema que cumpla con la solución del problema</t>
  </si>
  <si>
    <t>FASE V - Implementar la solución que cumpla con los requisitos para su operación.</t>
  </si>
  <si>
    <t>Sustentación</t>
  </si>
  <si>
    <t>Observacion y análisis páginas web de otras fundaciones</t>
  </si>
  <si>
    <t>Diseñar la arquitectura de software del sistema de información propuesto</t>
  </si>
  <si>
    <t>Dieño base de datos del sistema</t>
  </si>
  <si>
    <t>Crear la base de datos de sistema</t>
  </si>
  <si>
    <t>Documentación</t>
  </si>
  <si>
    <t>Pre sustentacón</t>
  </si>
  <si>
    <t>De acuerdo a las técnicas y herramientas seleccionadas para aseguramiento de la calidad del sistema</t>
  </si>
  <si>
    <t>Correcciones sustentación</t>
  </si>
  <si>
    <t>Correcciones pre sustentación</t>
  </si>
  <si>
    <t>Presentación final al cliente</t>
  </si>
  <si>
    <t>PROYECTO:</t>
  </si>
  <si>
    <t>SISFUNDACION</t>
  </si>
  <si>
    <t>PRESUPUESTO MAESTRO</t>
  </si>
  <si>
    <t>RUBROS</t>
  </si>
  <si>
    <t>Descripción (Ver detalle)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</si>
  <si>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</si>
  <si>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</si>
  <si>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</si>
  <si>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</si>
  <si>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</si>
  <si>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</si>
  <si>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</si>
  <si>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</si>
  <si>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</si>
  <si>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</si>
  <si>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</si>
  <si>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</si>
  <si>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mes 13</t>
  </si>
  <si>
    <t>mes 14</t>
  </si>
  <si>
    <t>mes 15</t>
  </si>
  <si>
    <t>mes 16</t>
  </si>
  <si>
    <t>mes 17</t>
  </si>
  <si>
    <t>mes 18</t>
  </si>
  <si>
    <t>Gastos de Inversión</t>
  </si>
  <si>
    <t>Equipos</t>
  </si>
  <si>
    <t>Computadores</t>
  </si>
  <si>
    <t>Muebles y Enseres</t>
  </si>
  <si>
    <t>Escritorios y sillas</t>
  </si>
  <si>
    <t>Subtotal:</t>
  </si>
  <si>
    <t>Gastos de Funcionamiento</t>
  </si>
  <si>
    <t>Honorarios del Personal</t>
  </si>
  <si>
    <t>Director del proyecto</t>
  </si>
  <si>
    <t>Analista</t>
  </si>
  <si>
    <t>Diseñador Web</t>
  </si>
  <si>
    <t>Desarrollador</t>
  </si>
  <si>
    <t>Energía</t>
  </si>
  <si>
    <t>Internet</t>
  </si>
  <si>
    <t>Papeleria, Utiles</t>
  </si>
  <si>
    <t>Transporte</t>
  </si>
  <si>
    <t>Imprevistos</t>
  </si>
  <si>
    <t>Hosting para el sistema</t>
  </si>
  <si>
    <t>TOTAL</t>
  </si>
  <si>
    <t>Cant.</t>
  </si>
  <si>
    <t>Valor Unitario</t>
  </si>
  <si>
    <t>Total</t>
  </si>
  <si>
    <t>Comentarios Fuente</t>
  </si>
  <si>
    <t>Computador</t>
  </si>
  <si>
    <t>Promedio de un buen equipo</t>
  </si>
  <si>
    <t>Muebles y enseres</t>
  </si>
  <si>
    <t>Homecenter: 350$ silla + 180 escritorio</t>
  </si>
  <si>
    <t>Personal</t>
  </si>
  <si>
    <t>Valor mensual</t>
  </si>
  <si>
    <t>Director del Proyecto</t>
  </si>
  <si>
    <t>Conocimiento del mercado de compañera + incremento por IPC a partir del mes 13 (0,51% mes)</t>
  </si>
  <si>
    <t>Diseñador web</t>
  </si>
  <si>
    <t>Promedio de pago de internet mensual</t>
  </si>
  <si>
    <t>Impresión de hojas y carpetas por mes para sustentaciones, en mes 15 y mes 18 adicionales</t>
  </si>
  <si>
    <t>Transporte 2016</t>
  </si>
  <si>
    <t xml:space="preserve">Por fase aprox. 3 visitas o reuniones a la fundación </t>
  </si>
  <si>
    <t>Transporte 2017</t>
  </si>
  <si>
    <t>Por fase aprox. 4 visitas o reuniones a la fundación  + IPC 0,51% mes</t>
  </si>
  <si>
    <t>Hosting del sistema</t>
  </si>
  <si>
    <t>Ref: ColHost 2: https://www.colombiahosting.com.co/hosting/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</si>
</sst>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0"/>
      <color rgb="FFFFFFFF"/>
      <name val="Calibri"/>
      <family val="2"/>
    </font>
    <font>
      <b/>
      <sz val="9"/>
      <color rgb="FFFFFFFF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366092"/>
        <bgColor indexed="64"/>
      </patternFill>
    </fill>
    <fill>
      <patternFill patternType="solid">
        <fgColor rgb="FF1F4E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9" fillId="0" borderId="0" applyFont="0" applyFill="0" applyBorder="0" applyAlignment="0" applyProtection="0"/>
  </cellStyleXfs>
  <cellXfs count="10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/>
    </xf>
    <xf numFmtId="0" fontId="1" fillId="9" borderId="6" xfId="0" applyFont="1" applyFill="1" applyBorder="1" applyAlignment="1">
      <alignment vertical="center"/>
    </xf>
    <xf numFmtId="0" fontId="1" fillId="10" borderId="6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9" xfId="0" applyFont="1" applyFill="1" applyBorder="1" applyAlignment="1">
      <alignment horizontal="left" vertical="center" wrapText="1"/>
    </xf>
    <xf numFmtId="0" fontId="6" fillId="4" borderId="9" xfId="0" applyFont="1" applyFill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9" xfId="0" applyFont="1" applyFill="1" applyBorder="1" applyAlignment="1">
      <alignment vertical="center"/>
    </xf>
    <xf numFmtId="0" fontId="7" fillId="0" borderId="9" xfId="0" applyFont="1" applyFill="1" applyBorder="1" applyAlignment="1">
      <alignment horizontal="left" vertical="center"/>
    </xf>
    <xf numFmtId="0" fontId="7" fillId="4" borderId="9" xfId="0" applyFont="1" applyFill="1" applyBorder="1" applyAlignment="1">
      <alignment horizontal="left" vertical="center"/>
    </xf>
    <xf numFmtId="0" fontId="8" fillId="0" borderId="9" xfId="0" applyFont="1" applyBorder="1" applyAlignment="1">
      <alignment vertical="center" wrapText="1"/>
    </xf>
    <xf numFmtId="0" fontId="7" fillId="0" borderId="9" xfId="0" applyFont="1" applyBorder="1" applyAlignment="1">
      <alignment vertical="center"/>
    </xf>
    <xf numFmtId="0" fontId="7" fillId="11" borderId="9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center" vertical="center" wrapText="1"/>
    </xf>
    <xf numFmtId="0" fontId="3" fillId="8" borderId="18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/>
    </xf>
    <xf numFmtId="0" fontId="6" fillId="0" borderId="17" xfId="0" applyFont="1" applyBorder="1" applyAlignment="1">
      <alignment vertical="center" wrapText="1"/>
    </xf>
    <xf numFmtId="0" fontId="8" fillId="0" borderId="17" xfId="0" applyFont="1" applyBorder="1" applyAlignment="1">
      <alignment vertical="center" wrapText="1"/>
    </xf>
    <xf numFmtId="0" fontId="7" fillId="11" borderId="17" xfId="0" applyFont="1" applyFill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8" fillId="0" borderId="23" xfId="0" applyFont="1" applyBorder="1" applyAlignment="1">
      <alignment vertical="center" wrapText="1"/>
    </xf>
    <xf numFmtId="0" fontId="8" fillId="0" borderId="24" xfId="0" applyFont="1" applyBorder="1" applyAlignment="1">
      <alignment vertical="center" wrapText="1"/>
    </xf>
    <xf numFmtId="0" fontId="7" fillId="0" borderId="24" xfId="0" applyFont="1" applyBorder="1" applyAlignment="1">
      <alignment horizontal="left" vertical="center"/>
    </xf>
    <xf numFmtId="0" fontId="7" fillId="0" borderId="24" xfId="0" applyFont="1" applyFill="1" applyBorder="1" applyAlignment="1">
      <alignment horizontal="left" vertical="center"/>
    </xf>
    <xf numFmtId="0" fontId="7" fillId="4" borderId="25" xfId="0" applyFont="1" applyFill="1" applyBorder="1" applyAlignment="1">
      <alignment horizontal="left" vertical="center"/>
    </xf>
    <xf numFmtId="0" fontId="12" fillId="0" borderId="0" xfId="0" applyFont="1" applyAlignment="1">
      <alignment horizontal="right"/>
    </xf>
    <xf numFmtId="0" fontId="11" fillId="0" borderId="0" xfId="0" applyFont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0" fillId="7" borderId="12" xfId="0" quotePrefix="1" applyFont="1" applyFill="1" applyBorder="1" applyAlignment="1">
      <alignment horizontal="center"/>
    </xf>
    <xf numFmtId="0" fontId="10" fillId="7" borderId="12" xfId="0" applyFont="1" applyFill="1" applyBorder="1" applyAlignment="1">
      <alignment horizontal="center"/>
    </xf>
    <xf numFmtId="0" fontId="10" fillId="7" borderId="16" xfId="0" applyFont="1" applyFill="1" applyBorder="1" applyAlignment="1">
      <alignment horizontal="center"/>
    </xf>
    <xf numFmtId="0" fontId="11" fillId="0" borderId="17" xfId="0" applyFont="1" applyBorder="1"/>
    <xf numFmtId="0" fontId="11" fillId="0" borderId="9" xfId="0" applyFont="1" applyBorder="1"/>
    <xf numFmtId="164" fontId="0" fillId="0" borderId="9" xfId="1" applyNumberFormat="1" applyFont="1" applyBorder="1"/>
    <xf numFmtId="164" fontId="0" fillId="0" borderId="18" xfId="1" applyNumberFormat="1" applyFont="1" applyBorder="1"/>
    <xf numFmtId="0" fontId="0" fillId="0" borderId="17" xfId="0" applyBorder="1"/>
    <xf numFmtId="0" fontId="0" fillId="0" borderId="9" xfId="0" applyBorder="1"/>
    <xf numFmtId="0" fontId="11" fillId="12" borderId="17" xfId="0" quotePrefix="1" applyFont="1" applyFill="1" applyBorder="1" applyAlignment="1">
      <alignment horizontal="right"/>
    </xf>
    <xf numFmtId="0" fontId="11" fillId="12" borderId="9" xfId="0" applyFont="1" applyFill="1" applyBorder="1"/>
    <xf numFmtId="164" fontId="11" fillId="12" borderId="9" xfId="1" applyNumberFormat="1" applyFont="1" applyFill="1" applyBorder="1"/>
    <xf numFmtId="164" fontId="11" fillId="12" borderId="18" xfId="1" applyNumberFormat="1" applyFont="1" applyFill="1" applyBorder="1"/>
    <xf numFmtId="0" fontId="11" fillId="0" borderId="17" xfId="0" quotePrefix="1" applyFont="1" applyBorder="1" applyAlignment="1">
      <alignment horizontal="left"/>
    </xf>
    <xf numFmtId="0" fontId="11" fillId="0" borderId="9" xfId="0" quotePrefix="1" applyFont="1" applyBorder="1" applyAlignment="1">
      <alignment horizontal="left"/>
    </xf>
    <xf numFmtId="0" fontId="11" fillId="7" borderId="17" xfId="0" applyFont="1" applyFill="1" applyBorder="1" applyAlignment="1">
      <alignment horizontal="center"/>
    </xf>
    <xf numFmtId="0" fontId="0" fillId="7" borderId="9" xfId="0" applyFill="1" applyBorder="1"/>
    <xf numFmtId="164" fontId="0" fillId="7" borderId="9" xfId="1" applyNumberFormat="1" applyFont="1" applyFill="1" applyBorder="1"/>
    <xf numFmtId="164" fontId="0" fillId="7" borderId="18" xfId="1" applyNumberFormat="1" applyFont="1" applyFill="1" applyBorder="1"/>
    <xf numFmtId="0" fontId="0" fillId="0" borderId="23" xfId="0" applyBorder="1"/>
    <xf numFmtId="0" fontId="0" fillId="0" borderId="24" xfId="0" applyBorder="1"/>
    <xf numFmtId="164" fontId="0" fillId="0" borderId="24" xfId="1" applyNumberFormat="1" applyFont="1" applyBorder="1"/>
    <xf numFmtId="164" fontId="0" fillId="0" borderId="25" xfId="1" applyNumberFormat="1" applyFont="1" applyBorder="1"/>
    <xf numFmtId="164" fontId="11" fillId="0" borderId="0" xfId="1" applyNumberFormat="1" applyFont="1"/>
    <xf numFmtId="164" fontId="0" fillId="0" borderId="0" xfId="1" applyNumberFormat="1" applyFont="1" applyAlignment="1">
      <alignment horizontal="center"/>
    </xf>
    <xf numFmtId="164" fontId="0" fillId="0" borderId="0" xfId="1" applyNumberFormat="1" applyFont="1"/>
    <xf numFmtId="164" fontId="14" fillId="0" borderId="0" xfId="1" applyNumberFormat="1" applyFont="1"/>
    <xf numFmtId="164" fontId="14" fillId="0" borderId="26" xfId="1" applyNumberFormat="1" applyFont="1" applyBorder="1"/>
    <xf numFmtId="164" fontId="0" fillId="0" borderId="26" xfId="1" applyNumberFormat="1" applyFont="1" applyBorder="1" applyAlignment="1">
      <alignment horizontal="center"/>
    </xf>
    <xf numFmtId="164" fontId="0" fillId="0" borderId="26" xfId="1" applyNumberFormat="1" applyFont="1" applyBorder="1"/>
    <xf numFmtId="0" fontId="3" fillId="2" borderId="12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8" borderId="9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8" borderId="18" xfId="0" applyFont="1" applyFill="1" applyBorder="1" applyAlignment="1">
      <alignment horizontal="center" vertical="center" wrapText="1"/>
    </xf>
    <xf numFmtId="0" fontId="3" fillId="7" borderId="17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4" fillId="6" borderId="13" xfId="0" applyFont="1" applyFill="1" applyBorder="1" applyAlignment="1">
      <alignment horizontal="center" vertical="center" wrapText="1"/>
    </xf>
    <xf numFmtId="0" fontId="4" fillId="6" borderId="14" xfId="0" applyFont="1" applyFill="1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7" borderId="22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 wrapText="1"/>
    </xf>
    <xf numFmtId="0" fontId="7" fillId="0" borderId="19" xfId="0" applyFont="1" applyBorder="1" applyAlignment="1">
      <alignment vertical="center"/>
    </xf>
    <xf numFmtId="0" fontId="7" fillId="0" borderId="20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3" fillId="6" borderId="12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vertical="center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3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supues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supuesto"/>
      <sheetName val="Detalle"/>
    </sheetNames>
    <sheetDataSet>
      <sheetData sheetId="0" refreshError="1"/>
      <sheetData sheetId="1">
        <row r="4">
          <cell r="E4">
            <v>8000000</v>
          </cell>
        </row>
        <row r="5">
          <cell r="E5">
            <v>2120000</v>
          </cell>
        </row>
        <row r="9">
          <cell r="E9">
            <v>3500000</v>
          </cell>
        </row>
        <row r="10">
          <cell r="E10">
            <v>2500000</v>
          </cell>
        </row>
        <row r="11">
          <cell r="E11">
            <v>2500000</v>
          </cell>
        </row>
        <row r="12">
          <cell r="E12">
            <v>2500000</v>
          </cell>
        </row>
        <row r="13">
          <cell r="D13">
            <v>10000</v>
          </cell>
        </row>
        <row r="14">
          <cell r="E14">
            <v>60000</v>
          </cell>
        </row>
        <row r="15">
          <cell r="E15">
            <v>4000</v>
          </cell>
        </row>
        <row r="16">
          <cell r="E16">
            <v>16000</v>
          </cell>
        </row>
        <row r="17">
          <cell r="E17">
            <v>16816</v>
          </cell>
        </row>
        <row r="18">
          <cell r="E18">
            <v>20000</v>
          </cell>
        </row>
        <row r="19">
          <cell r="D19">
            <v>260999.99999999997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52"/>
  <sheetViews>
    <sheetView workbookViewId="0">
      <selection activeCell="U4" sqref="U4"/>
    </sheetView>
  </sheetViews>
  <sheetFormatPr baseColWidth="10" defaultColWidth="11.5703125" defaultRowHeight="12" x14ac:dyDescent="0.25"/>
  <cols>
    <col min="1" max="1" width="18.7109375" style="17" customWidth="1"/>
    <col min="2" max="2" width="25.7109375" style="17" customWidth="1"/>
    <col min="3" max="74" width="2.5703125" style="17" customWidth="1"/>
    <col min="75" max="16384" width="11.5703125" style="17"/>
  </cols>
  <sheetData>
    <row r="1" spans="1:74" s="8" customFormat="1" ht="14.45" customHeight="1" x14ac:dyDescent="0.25">
      <c r="A1" s="77" t="s">
        <v>0</v>
      </c>
      <c r="B1" s="70" t="s">
        <v>1</v>
      </c>
      <c r="C1" s="79" t="s">
        <v>71</v>
      </c>
      <c r="D1" s="80"/>
      <c r="E1" s="80"/>
      <c r="F1" s="80"/>
      <c r="G1" s="80"/>
      <c r="H1" s="80"/>
      <c r="I1" s="80"/>
      <c r="J1" s="80"/>
      <c r="K1" s="80"/>
      <c r="L1" s="80"/>
      <c r="M1" s="80"/>
      <c r="N1" s="81"/>
      <c r="O1" s="70" t="s">
        <v>8</v>
      </c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90" t="s">
        <v>9</v>
      </c>
      <c r="AB1" s="90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70" t="s">
        <v>10</v>
      </c>
      <c r="AN1" s="70"/>
      <c r="AO1" s="70"/>
      <c r="AP1" s="70"/>
      <c r="AQ1" s="70"/>
      <c r="AR1" s="70"/>
      <c r="AS1" s="70"/>
      <c r="AT1" s="70"/>
      <c r="AU1" s="70"/>
      <c r="AV1" s="70"/>
      <c r="AW1" s="70"/>
      <c r="AX1" s="70"/>
      <c r="AY1" s="90" t="s">
        <v>11</v>
      </c>
      <c r="AZ1" s="90"/>
      <c r="BA1" s="90"/>
      <c r="BB1" s="90"/>
      <c r="BC1" s="90"/>
      <c r="BD1" s="90"/>
      <c r="BE1" s="90"/>
      <c r="BF1" s="90"/>
      <c r="BG1" s="90"/>
      <c r="BH1" s="90"/>
      <c r="BI1" s="90"/>
      <c r="BJ1" s="90"/>
      <c r="BK1" s="70" t="s">
        <v>12</v>
      </c>
      <c r="BL1" s="70"/>
      <c r="BM1" s="70"/>
      <c r="BN1" s="70"/>
      <c r="BO1" s="70"/>
      <c r="BP1" s="70"/>
      <c r="BQ1" s="70"/>
      <c r="BR1" s="70"/>
      <c r="BS1" s="70"/>
      <c r="BT1" s="70"/>
      <c r="BU1" s="70"/>
      <c r="BV1" s="71"/>
    </row>
    <row r="2" spans="1:74" s="8" customFormat="1" ht="15" customHeight="1" x14ac:dyDescent="0.25">
      <c r="A2" s="78"/>
      <c r="B2" s="83"/>
      <c r="C2" s="73" t="s">
        <v>36</v>
      </c>
      <c r="D2" s="73"/>
      <c r="E2" s="73"/>
      <c r="F2" s="73"/>
      <c r="G2" s="72" t="s">
        <v>37</v>
      </c>
      <c r="H2" s="72"/>
      <c r="I2" s="72"/>
      <c r="J2" s="72"/>
      <c r="K2" s="73" t="s">
        <v>38</v>
      </c>
      <c r="L2" s="73"/>
      <c r="M2" s="73"/>
      <c r="N2" s="73"/>
      <c r="O2" s="72" t="s">
        <v>20</v>
      </c>
      <c r="P2" s="72"/>
      <c r="Q2" s="72"/>
      <c r="R2" s="72"/>
      <c r="S2" s="73" t="s">
        <v>21</v>
      </c>
      <c r="T2" s="73"/>
      <c r="U2" s="73"/>
      <c r="V2" s="73"/>
      <c r="W2" s="72" t="s">
        <v>22</v>
      </c>
      <c r="X2" s="72"/>
      <c r="Y2" s="72"/>
      <c r="Z2" s="72"/>
      <c r="AA2" s="73" t="s">
        <v>23</v>
      </c>
      <c r="AB2" s="73"/>
      <c r="AC2" s="73"/>
      <c r="AD2" s="73"/>
      <c r="AE2" s="72" t="s">
        <v>24</v>
      </c>
      <c r="AF2" s="72"/>
      <c r="AG2" s="72"/>
      <c r="AH2" s="72"/>
      <c r="AI2" s="73" t="s">
        <v>25</v>
      </c>
      <c r="AJ2" s="73"/>
      <c r="AK2" s="73"/>
      <c r="AL2" s="73"/>
      <c r="AM2" s="72" t="s">
        <v>26</v>
      </c>
      <c r="AN2" s="72"/>
      <c r="AO2" s="72"/>
      <c r="AP2" s="72"/>
      <c r="AQ2" s="73" t="s">
        <v>27</v>
      </c>
      <c r="AR2" s="73"/>
      <c r="AS2" s="73"/>
      <c r="AT2" s="73"/>
      <c r="AU2" s="72" t="s">
        <v>28</v>
      </c>
      <c r="AV2" s="72"/>
      <c r="AW2" s="72"/>
      <c r="AX2" s="72"/>
      <c r="AY2" s="73" t="s">
        <v>29</v>
      </c>
      <c r="AZ2" s="73"/>
      <c r="BA2" s="73"/>
      <c r="BB2" s="73"/>
      <c r="BC2" s="91" t="s">
        <v>30</v>
      </c>
      <c r="BD2" s="91"/>
      <c r="BE2" s="91"/>
      <c r="BF2" s="91"/>
      <c r="BG2" s="73" t="s">
        <v>31</v>
      </c>
      <c r="BH2" s="73"/>
      <c r="BI2" s="73"/>
      <c r="BJ2" s="73"/>
      <c r="BK2" s="72" t="s">
        <v>32</v>
      </c>
      <c r="BL2" s="72"/>
      <c r="BM2" s="72"/>
      <c r="BN2" s="72"/>
      <c r="BO2" s="73" t="s">
        <v>33</v>
      </c>
      <c r="BP2" s="73"/>
      <c r="BQ2" s="73"/>
      <c r="BR2" s="73"/>
      <c r="BS2" s="72" t="s">
        <v>34</v>
      </c>
      <c r="BT2" s="72"/>
      <c r="BU2" s="72"/>
      <c r="BV2" s="74"/>
    </row>
    <row r="3" spans="1:74" s="8" customFormat="1" ht="24" x14ac:dyDescent="0.25">
      <c r="A3" s="75" t="s">
        <v>72</v>
      </c>
      <c r="B3" s="76"/>
      <c r="C3" s="9" t="s">
        <v>16</v>
      </c>
      <c r="D3" s="9" t="s">
        <v>17</v>
      </c>
      <c r="E3" s="9" t="s">
        <v>18</v>
      </c>
      <c r="F3" s="9" t="s">
        <v>19</v>
      </c>
      <c r="G3" s="10" t="s">
        <v>16</v>
      </c>
      <c r="H3" s="10" t="s">
        <v>17</v>
      </c>
      <c r="I3" s="10" t="s">
        <v>18</v>
      </c>
      <c r="J3" s="10" t="s">
        <v>19</v>
      </c>
      <c r="K3" s="9" t="s">
        <v>16</v>
      </c>
      <c r="L3" s="9" t="s">
        <v>17</v>
      </c>
      <c r="M3" s="9" t="s">
        <v>18</v>
      </c>
      <c r="N3" s="9" t="s">
        <v>19</v>
      </c>
      <c r="O3" s="10" t="s">
        <v>16</v>
      </c>
      <c r="P3" s="10" t="s">
        <v>17</v>
      </c>
      <c r="Q3" s="10" t="s">
        <v>18</v>
      </c>
      <c r="R3" s="10" t="s">
        <v>19</v>
      </c>
      <c r="S3" s="9" t="s">
        <v>16</v>
      </c>
      <c r="T3" s="9" t="s">
        <v>17</v>
      </c>
      <c r="U3" s="9" t="s">
        <v>18</v>
      </c>
      <c r="V3" s="9" t="s">
        <v>19</v>
      </c>
      <c r="W3" s="10" t="s">
        <v>16</v>
      </c>
      <c r="X3" s="10" t="s">
        <v>17</v>
      </c>
      <c r="Y3" s="10" t="s">
        <v>18</v>
      </c>
      <c r="Z3" s="10" t="s">
        <v>19</v>
      </c>
      <c r="AA3" s="9" t="s">
        <v>16</v>
      </c>
      <c r="AB3" s="9" t="s">
        <v>17</v>
      </c>
      <c r="AC3" s="9" t="s">
        <v>18</v>
      </c>
      <c r="AD3" s="9" t="s">
        <v>19</v>
      </c>
      <c r="AE3" s="10" t="s">
        <v>16</v>
      </c>
      <c r="AF3" s="10" t="s">
        <v>17</v>
      </c>
      <c r="AG3" s="10" t="s">
        <v>18</v>
      </c>
      <c r="AH3" s="10" t="s">
        <v>19</v>
      </c>
      <c r="AI3" s="9" t="s">
        <v>16</v>
      </c>
      <c r="AJ3" s="9" t="s">
        <v>17</v>
      </c>
      <c r="AK3" s="9" t="s">
        <v>18</v>
      </c>
      <c r="AL3" s="9" t="s">
        <v>19</v>
      </c>
      <c r="AM3" s="10" t="s">
        <v>16</v>
      </c>
      <c r="AN3" s="10" t="s">
        <v>17</v>
      </c>
      <c r="AO3" s="10" t="s">
        <v>18</v>
      </c>
      <c r="AP3" s="10" t="s">
        <v>19</v>
      </c>
      <c r="AQ3" s="9" t="s">
        <v>16</v>
      </c>
      <c r="AR3" s="9" t="s">
        <v>17</v>
      </c>
      <c r="AS3" s="9" t="s">
        <v>18</v>
      </c>
      <c r="AT3" s="9" t="s">
        <v>19</v>
      </c>
      <c r="AU3" s="10" t="s">
        <v>16</v>
      </c>
      <c r="AV3" s="10" t="s">
        <v>17</v>
      </c>
      <c r="AW3" s="10" t="s">
        <v>18</v>
      </c>
      <c r="AX3" s="10" t="s">
        <v>19</v>
      </c>
      <c r="AY3" s="9" t="s">
        <v>16</v>
      </c>
      <c r="AZ3" s="9" t="s">
        <v>17</v>
      </c>
      <c r="BA3" s="9" t="s">
        <v>18</v>
      </c>
      <c r="BB3" s="9" t="s">
        <v>19</v>
      </c>
      <c r="BC3" s="11" t="s">
        <v>16</v>
      </c>
      <c r="BD3" s="11" t="s">
        <v>17</v>
      </c>
      <c r="BE3" s="11" t="s">
        <v>18</v>
      </c>
      <c r="BF3" s="11" t="s">
        <v>19</v>
      </c>
      <c r="BG3" s="9" t="s">
        <v>16</v>
      </c>
      <c r="BH3" s="9" t="s">
        <v>17</v>
      </c>
      <c r="BI3" s="9" t="s">
        <v>18</v>
      </c>
      <c r="BJ3" s="9" t="s">
        <v>19</v>
      </c>
      <c r="BK3" s="10" t="s">
        <v>16</v>
      </c>
      <c r="BL3" s="10" t="s">
        <v>17</v>
      </c>
      <c r="BM3" s="10" t="s">
        <v>18</v>
      </c>
      <c r="BN3" s="10" t="s">
        <v>19</v>
      </c>
      <c r="BO3" s="9" t="s">
        <v>16</v>
      </c>
      <c r="BP3" s="9" t="s">
        <v>17</v>
      </c>
      <c r="BQ3" s="9" t="s">
        <v>18</v>
      </c>
      <c r="BR3" s="9" t="s">
        <v>19</v>
      </c>
      <c r="BS3" s="10" t="s">
        <v>16</v>
      </c>
      <c r="BT3" s="10" t="s">
        <v>17</v>
      </c>
      <c r="BU3" s="10" t="s">
        <v>18</v>
      </c>
      <c r="BV3" s="25" t="s">
        <v>19</v>
      </c>
    </row>
    <row r="4" spans="1:74" x14ac:dyDescent="0.25">
      <c r="A4" s="82" t="s">
        <v>13</v>
      </c>
      <c r="B4" s="12" t="s">
        <v>2</v>
      </c>
      <c r="C4" s="13"/>
      <c r="D4" s="13"/>
      <c r="E4" s="13"/>
      <c r="F4" s="13"/>
      <c r="G4" s="13"/>
      <c r="H4" s="14"/>
      <c r="I4" s="15"/>
      <c r="J4" s="14"/>
      <c r="K4" s="14"/>
      <c r="L4" s="14"/>
      <c r="M4" s="14"/>
      <c r="N4" s="14"/>
      <c r="O4" s="13"/>
      <c r="P4" s="13"/>
      <c r="Q4" s="13"/>
      <c r="R4" s="13"/>
      <c r="S4" s="13"/>
      <c r="T4" s="14"/>
      <c r="U4" s="14"/>
      <c r="V4" s="14"/>
      <c r="W4" s="14"/>
      <c r="X4" s="14"/>
      <c r="Y4" s="14"/>
      <c r="Z4" s="14"/>
      <c r="AA4" s="13"/>
      <c r="AB4" s="13"/>
      <c r="AC4" s="13"/>
      <c r="AD4" s="13"/>
      <c r="AE4" s="13"/>
      <c r="AF4" s="14"/>
      <c r="AG4" s="14"/>
      <c r="AH4" s="14"/>
      <c r="AI4" s="14"/>
      <c r="AJ4" s="14"/>
      <c r="AK4" s="14"/>
      <c r="AL4" s="14"/>
      <c r="AM4" s="13"/>
      <c r="AN4" s="13"/>
      <c r="AO4" s="13"/>
      <c r="AP4" s="13"/>
      <c r="AQ4" s="13"/>
      <c r="AR4" s="14"/>
      <c r="AS4" s="14"/>
      <c r="AT4" s="14"/>
      <c r="AU4" s="14"/>
      <c r="AV4" s="14"/>
      <c r="AW4" s="14"/>
      <c r="AX4" s="14"/>
      <c r="AY4" s="13"/>
      <c r="AZ4" s="13"/>
      <c r="BA4" s="13"/>
      <c r="BB4" s="13"/>
      <c r="BC4" s="13"/>
      <c r="BD4" s="14"/>
      <c r="BE4" s="14"/>
      <c r="BF4" s="14"/>
      <c r="BG4" s="14"/>
      <c r="BH4" s="14"/>
      <c r="BI4" s="14"/>
      <c r="BJ4" s="14"/>
      <c r="BK4" s="13"/>
      <c r="BL4" s="13"/>
      <c r="BM4" s="13"/>
      <c r="BN4" s="13"/>
      <c r="BO4" s="13"/>
      <c r="BP4" s="14"/>
      <c r="BQ4" s="14"/>
      <c r="BR4" s="14"/>
      <c r="BS4" s="14"/>
      <c r="BT4" s="14"/>
      <c r="BU4" s="14"/>
      <c r="BV4" s="26"/>
    </row>
    <row r="5" spans="1:74" ht="24" x14ac:dyDescent="0.25">
      <c r="A5" s="82"/>
      <c r="B5" s="12" t="s">
        <v>3</v>
      </c>
      <c r="C5" s="13"/>
      <c r="D5" s="13"/>
      <c r="E5" s="13"/>
      <c r="F5" s="13"/>
      <c r="G5" s="13"/>
      <c r="H5" s="14"/>
      <c r="I5" s="14"/>
      <c r="J5" s="15"/>
      <c r="K5" s="14"/>
      <c r="L5" s="14"/>
      <c r="M5" s="14"/>
      <c r="N5" s="14"/>
      <c r="O5" s="13"/>
      <c r="P5" s="13"/>
      <c r="Q5" s="13"/>
      <c r="R5" s="13"/>
      <c r="S5" s="13"/>
      <c r="T5" s="14"/>
      <c r="U5" s="14"/>
      <c r="V5" s="14"/>
      <c r="W5" s="14"/>
      <c r="X5" s="14"/>
      <c r="Y5" s="14"/>
      <c r="Z5" s="14"/>
      <c r="AA5" s="13"/>
      <c r="AB5" s="13"/>
      <c r="AC5" s="13"/>
      <c r="AD5" s="13"/>
      <c r="AE5" s="13"/>
      <c r="AF5" s="14"/>
      <c r="AG5" s="14"/>
      <c r="AH5" s="14"/>
      <c r="AI5" s="14"/>
      <c r="AJ5" s="14"/>
      <c r="AK5" s="14"/>
      <c r="AL5" s="14"/>
      <c r="AM5" s="13"/>
      <c r="AN5" s="13"/>
      <c r="AO5" s="13"/>
      <c r="AP5" s="13"/>
      <c r="AQ5" s="13"/>
      <c r="AR5" s="14"/>
      <c r="AS5" s="14"/>
      <c r="AT5" s="14"/>
      <c r="AU5" s="14"/>
      <c r="AV5" s="14"/>
      <c r="AW5" s="14"/>
      <c r="AX5" s="14"/>
      <c r="AY5" s="13"/>
      <c r="AZ5" s="13"/>
      <c r="BA5" s="13"/>
      <c r="BB5" s="13"/>
      <c r="BC5" s="13"/>
      <c r="BD5" s="14"/>
      <c r="BE5" s="14"/>
      <c r="BF5" s="14"/>
      <c r="BG5" s="14"/>
      <c r="BH5" s="14"/>
      <c r="BI5" s="14"/>
      <c r="BJ5" s="14"/>
      <c r="BK5" s="13"/>
      <c r="BL5" s="13"/>
      <c r="BM5" s="13"/>
      <c r="BN5" s="13"/>
      <c r="BO5" s="13"/>
      <c r="BP5" s="14"/>
      <c r="BQ5" s="14"/>
      <c r="BR5" s="14"/>
      <c r="BS5" s="14"/>
      <c r="BT5" s="14"/>
      <c r="BU5" s="14"/>
      <c r="BV5" s="26"/>
    </row>
    <row r="6" spans="1:74" ht="24" x14ac:dyDescent="0.25">
      <c r="A6" s="86" t="s">
        <v>4</v>
      </c>
      <c r="B6" s="12" t="s">
        <v>35</v>
      </c>
      <c r="C6" s="13"/>
      <c r="D6" s="13"/>
      <c r="E6" s="13"/>
      <c r="F6" s="13"/>
      <c r="G6" s="13"/>
      <c r="H6" s="14"/>
      <c r="I6" s="14"/>
      <c r="J6" s="14"/>
      <c r="K6" s="15"/>
      <c r="L6" s="14"/>
      <c r="M6" s="14"/>
      <c r="N6" s="14"/>
      <c r="O6" s="13"/>
      <c r="P6" s="13"/>
      <c r="Q6" s="13"/>
      <c r="R6" s="13"/>
      <c r="S6" s="13"/>
      <c r="T6" s="14"/>
      <c r="U6" s="14"/>
      <c r="V6" s="14"/>
      <c r="W6" s="14"/>
      <c r="X6" s="14"/>
      <c r="Y6" s="14"/>
      <c r="Z6" s="14"/>
      <c r="AA6" s="13"/>
      <c r="AB6" s="13"/>
      <c r="AC6" s="13"/>
      <c r="AD6" s="13"/>
      <c r="AE6" s="13"/>
      <c r="AF6" s="14"/>
      <c r="AG6" s="14"/>
      <c r="AH6" s="14"/>
      <c r="AI6" s="14"/>
      <c r="AJ6" s="14"/>
      <c r="AK6" s="14"/>
      <c r="AL6" s="14"/>
      <c r="AM6" s="13"/>
      <c r="AN6" s="13"/>
      <c r="AO6" s="13"/>
      <c r="AP6" s="13"/>
      <c r="AQ6" s="13"/>
      <c r="AR6" s="14"/>
      <c r="AS6" s="14"/>
      <c r="AT6" s="14"/>
      <c r="AU6" s="14"/>
      <c r="AV6" s="14"/>
      <c r="AW6" s="14"/>
      <c r="AX6" s="14"/>
      <c r="AY6" s="13"/>
      <c r="AZ6" s="13"/>
      <c r="BA6" s="13"/>
      <c r="BB6" s="13"/>
      <c r="BC6" s="13"/>
      <c r="BD6" s="14"/>
      <c r="BE6" s="14"/>
      <c r="BF6" s="14"/>
      <c r="BG6" s="14"/>
      <c r="BH6" s="14"/>
      <c r="BI6" s="14"/>
      <c r="BJ6" s="14"/>
      <c r="BK6" s="13"/>
      <c r="BL6" s="13"/>
      <c r="BM6" s="13"/>
      <c r="BN6" s="13"/>
      <c r="BO6" s="13"/>
      <c r="BP6" s="14"/>
      <c r="BQ6" s="14"/>
      <c r="BR6" s="14"/>
      <c r="BS6" s="14"/>
      <c r="BT6" s="14"/>
      <c r="BU6" s="14"/>
      <c r="BV6" s="26"/>
    </row>
    <row r="7" spans="1:74" ht="24" x14ac:dyDescent="0.25">
      <c r="A7" s="86"/>
      <c r="B7" s="12" t="s">
        <v>5</v>
      </c>
      <c r="C7" s="13"/>
      <c r="D7" s="13"/>
      <c r="E7" s="13"/>
      <c r="F7" s="13"/>
      <c r="G7" s="13"/>
      <c r="H7" s="14"/>
      <c r="I7" s="14"/>
      <c r="J7" s="14"/>
      <c r="K7" s="14"/>
      <c r="L7" s="15"/>
      <c r="M7" s="15"/>
      <c r="N7" s="14"/>
      <c r="O7" s="13"/>
      <c r="P7" s="13"/>
      <c r="Q7" s="13"/>
      <c r="R7" s="13"/>
      <c r="S7" s="13"/>
      <c r="T7" s="14"/>
      <c r="U7" s="14"/>
      <c r="V7" s="14"/>
      <c r="W7" s="14"/>
      <c r="X7" s="14"/>
      <c r="Y7" s="14"/>
      <c r="Z7" s="14"/>
      <c r="AA7" s="13"/>
      <c r="AB7" s="13"/>
      <c r="AC7" s="13"/>
      <c r="AD7" s="13"/>
      <c r="AE7" s="13"/>
      <c r="AF7" s="14"/>
      <c r="AG7" s="14"/>
      <c r="AH7" s="14"/>
      <c r="AI7" s="14"/>
      <c r="AJ7" s="14"/>
      <c r="AK7" s="14"/>
      <c r="AL7" s="14"/>
      <c r="AM7" s="13"/>
      <c r="AN7" s="13"/>
      <c r="AO7" s="13"/>
      <c r="AP7" s="13"/>
      <c r="AQ7" s="13"/>
      <c r="AR7" s="14"/>
      <c r="AS7" s="14"/>
      <c r="AT7" s="14"/>
      <c r="AU7" s="14"/>
      <c r="AV7" s="14"/>
      <c r="AW7" s="14"/>
      <c r="AX7" s="14"/>
      <c r="AY7" s="13"/>
      <c r="AZ7" s="13"/>
      <c r="BA7" s="13"/>
      <c r="BB7" s="13"/>
      <c r="BC7" s="13"/>
      <c r="BD7" s="14"/>
      <c r="BE7" s="14"/>
      <c r="BF7" s="14"/>
      <c r="BG7" s="14"/>
      <c r="BH7" s="14"/>
      <c r="BI7" s="14"/>
      <c r="BJ7" s="14"/>
      <c r="BK7" s="13"/>
      <c r="BL7" s="13"/>
      <c r="BM7" s="13"/>
      <c r="BN7" s="13"/>
      <c r="BO7" s="13"/>
      <c r="BP7" s="14"/>
      <c r="BQ7" s="14"/>
      <c r="BR7" s="14"/>
      <c r="BS7" s="14"/>
      <c r="BT7" s="14"/>
      <c r="BU7" s="14"/>
      <c r="BV7" s="26"/>
    </row>
    <row r="8" spans="1:74" ht="24" x14ac:dyDescent="0.25">
      <c r="A8" s="86"/>
      <c r="B8" s="12" t="s">
        <v>6</v>
      </c>
      <c r="C8" s="13"/>
      <c r="D8" s="13"/>
      <c r="E8" s="13"/>
      <c r="F8" s="13"/>
      <c r="G8" s="13"/>
      <c r="H8" s="14"/>
      <c r="I8" s="14"/>
      <c r="J8" s="14"/>
      <c r="K8" s="14"/>
      <c r="L8" s="15"/>
      <c r="M8" s="15"/>
      <c r="N8" s="15"/>
      <c r="O8" s="13"/>
      <c r="P8" s="13"/>
      <c r="Q8" s="13"/>
      <c r="R8" s="13"/>
      <c r="S8" s="13"/>
      <c r="T8" s="14"/>
      <c r="U8" s="14"/>
      <c r="V8" s="14"/>
      <c r="W8" s="14"/>
      <c r="X8" s="14"/>
      <c r="Y8" s="14"/>
      <c r="Z8" s="14"/>
      <c r="AA8" s="13"/>
      <c r="AB8" s="13"/>
      <c r="AC8" s="13"/>
      <c r="AD8" s="13"/>
      <c r="AE8" s="13"/>
      <c r="AF8" s="14"/>
      <c r="AG8" s="14"/>
      <c r="AH8" s="14"/>
      <c r="AI8" s="14"/>
      <c r="AJ8" s="14"/>
      <c r="AK8" s="14"/>
      <c r="AL8" s="14"/>
      <c r="AM8" s="13"/>
      <c r="AN8" s="13"/>
      <c r="AO8" s="13"/>
      <c r="AP8" s="13"/>
      <c r="AQ8" s="13"/>
      <c r="AR8" s="14"/>
      <c r="AS8" s="14"/>
      <c r="AT8" s="14"/>
      <c r="AU8" s="14"/>
      <c r="AV8" s="14"/>
      <c r="AW8" s="14"/>
      <c r="AX8" s="14"/>
      <c r="AY8" s="13"/>
      <c r="AZ8" s="13"/>
      <c r="BA8" s="13"/>
      <c r="BB8" s="13"/>
      <c r="BC8" s="13"/>
      <c r="BD8" s="14"/>
      <c r="BE8" s="14"/>
      <c r="BF8" s="14"/>
      <c r="BG8" s="14"/>
      <c r="BH8" s="14"/>
      <c r="BI8" s="14"/>
      <c r="BJ8" s="14"/>
      <c r="BK8" s="13"/>
      <c r="BL8" s="13"/>
      <c r="BM8" s="13"/>
      <c r="BN8" s="13"/>
      <c r="BO8" s="13"/>
      <c r="BP8" s="14"/>
      <c r="BQ8" s="14"/>
      <c r="BR8" s="14"/>
      <c r="BS8" s="14"/>
      <c r="BT8" s="14"/>
      <c r="BU8" s="14"/>
      <c r="BV8" s="26"/>
    </row>
    <row r="9" spans="1:74" x14ac:dyDescent="0.25">
      <c r="A9" s="86"/>
      <c r="B9" s="12" t="s">
        <v>7</v>
      </c>
      <c r="C9" s="13"/>
      <c r="D9" s="13"/>
      <c r="E9" s="13"/>
      <c r="F9" s="13"/>
      <c r="G9" s="13"/>
      <c r="H9" s="14"/>
      <c r="I9" s="14"/>
      <c r="J9" s="14"/>
      <c r="K9" s="14"/>
      <c r="L9" s="14"/>
      <c r="M9" s="14"/>
      <c r="N9" s="15"/>
      <c r="O9" s="13"/>
      <c r="P9" s="13"/>
      <c r="Q9" s="13"/>
      <c r="R9" s="13"/>
      <c r="S9" s="13"/>
      <c r="T9" s="14"/>
      <c r="U9" s="14"/>
      <c r="V9" s="14"/>
      <c r="W9" s="14"/>
      <c r="X9" s="14"/>
      <c r="Y9" s="14"/>
      <c r="Z9" s="14"/>
      <c r="AA9" s="13"/>
      <c r="AB9" s="13"/>
      <c r="AC9" s="13"/>
      <c r="AD9" s="13"/>
      <c r="AE9" s="13"/>
      <c r="AF9" s="14"/>
      <c r="AG9" s="14"/>
      <c r="AH9" s="14"/>
      <c r="AI9" s="14"/>
      <c r="AJ9" s="14"/>
      <c r="AK9" s="14"/>
      <c r="AL9" s="14"/>
      <c r="AM9" s="13"/>
      <c r="AN9" s="13"/>
      <c r="AO9" s="13"/>
      <c r="AP9" s="13"/>
      <c r="AQ9" s="13"/>
      <c r="AR9" s="14"/>
      <c r="AS9" s="14"/>
      <c r="AT9" s="14"/>
      <c r="AU9" s="14"/>
      <c r="AV9" s="14"/>
      <c r="AW9" s="14"/>
      <c r="AX9" s="14"/>
      <c r="AY9" s="13"/>
      <c r="AZ9" s="13"/>
      <c r="BA9" s="13"/>
      <c r="BB9" s="13"/>
      <c r="BC9" s="13"/>
      <c r="BD9" s="14"/>
      <c r="BE9" s="14"/>
      <c r="BF9" s="14"/>
      <c r="BG9" s="14"/>
      <c r="BH9" s="14"/>
      <c r="BI9" s="14"/>
      <c r="BJ9" s="14"/>
      <c r="BK9" s="13"/>
      <c r="BL9" s="13"/>
      <c r="BM9" s="13"/>
      <c r="BN9" s="13"/>
      <c r="BO9" s="13"/>
      <c r="BP9" s="14"/>
      <c r="BQ9" s="14"/>
      <c r="BR9" s="14"/>
      <c r="BS9" s="14"/>
      <c r="BT9" s="14"/>
      <c r="BU9" s="14"/>
      <c r="BV9" s="26"/>
    </row>
    <row r="10" spans="1:74" ht="36" x14ac:dyDescent="0.25">
      <c r="A10" s="86"/>
      <c r="B10" s="12" t="s">
        <v>45</v>
      </c>
      <c r="C10" s="13"/>
      <c r="D10" s="13"/>
      <c r="E10" s="13"/>
      <c r="F10" s="13"/>
      <c r="G10" s="13"/>
      <c r="H10" s="14"/>
      <c r="I10" s="14"/>
      <c r="J10" s="14"/>
      <c r="K10" s="14"/>
      <c r="L10" s="14"/>
      <c r="M10" s="14"/>
      <c r="N10" s="14"/>
      <c r="O10" s="15"/>
      <c r="P10" s="13"/>
      <c r="Q10" s="13"/>
      <c r="R10" s="13"/>
      <c r="S10" s="13"/>
      <c r="T10" s="14"/>
      <c r="U10" s="14"/>
      <c r="V10" s="14"/>
      <c r="W10" s="14"/>
      <c r="X10" s="14"/>
      <c r="Y10" s="14"/>
      <c r="Z10" s="14"/>
      <c r="AA10" s="13"/>
      <c r="AB10" s="13"/>
      <c r="AC10" s="13"/>
      <c r="AD10" s="13"/>
      <c r="AE10" s="13"/>
      <c r="AF10" s="14"/>
      <c r="AG10" s="14"/>
      <c r="AH10" s="14"/>
      <c r="AI10" s="14"/>
      <c r="AJ10" s="14"/>
      <c r="AK10" s="14"/>
      <c r="AL10" s="14"/>
      <c r="AM10" s="13"/>
      <c r="AN10" s="13"/>
      <c r="AO10" s="13"/>
      <c r="AP10" s="13"/>
      <c r="AQ10" s="13"/>
      <c r="AR10" s="14"/>
      <c r="AS10" s="14"/>
      <c r="AT10" s="14"/>
      <c r="AU10" s="14"/>
      <c r="AV10" s="14"/>
      <c r="AW10" s="14"/>
      <c r="AX10" s="14"/>
      <c r="AY10" s="13"/>
      <c r="AZ10" s="13"/>
      <c r="BA10" s="13"/>
      <c r="BB10" s="13"/>
      <c r="BC10" s="13"/>
      <c r="BD10" s="14"/>
      <c r="BE10" s="14"/>
      <c r="BF10" s="14"/>
      <c r="BG10" s="14"/>
      <c r="BH10" s="14"/>
      <c r="BI10" s="14"/>
      <c r="BJ10" s="14"/>
      <c r="BK10" s="13"/>
      <c r="BL10" s="13"/>
      <c r="BM10" s="13"/>
      <c r="BN10" s="13"/>
      <c r="BO10" s="13"/>
      <c r="BP10" s="14"/>
      <c r="BQ10" s="14"/>
      <c r="BR10" s="14"/>
      <c r="BS10" s="14"/>
      <c r="BT10" s="14"/>
      <c r="BU10" s="14"/>
      <c r="BV10" s="26"/>
    </row>
    <row r="11" spans="1:74" ht="24" x14ac:dyDescent="0.25">
      <c r="A11" s="86" t="s">
        <v>78</v>
      </c>
      <c r="B11" s="12" t="s">
        <v>14</v>
      </c>
      <c r="C11" s="13"/>
      <c r="D11" s="13"/>
      <c r="E11" s="13"/>
      <c r="F11" s="13"/>
      <c r="G11" s="13"/>
      <c r="H11" s="14"/>
      <c r="I11" s="14"/>
      <c r="J11" s="14"/>
      <c r="K11" s="14"/>
      <c r="L11" s="14"/>
      <c r="M11" s="14"/>
      <c r="N11" s="14"/>
      <c r="O11" s="15"/>
      <c r="P11" s="13"/>
      <c r="Q11" s="13"/>
      <c r="R11" s="13"/>
      <c r="S11" s="13"/>
      <c r="T11" s="14"/>
      <c r="U11" s="14"/>
      <c r="V11" s="14"/>
      <c r="W11" s="14"/>
      <c r="X11" s="14"/>
      <c r="Y11" s="14"/>
      <c r="Z11" s="14"/>
      <c r="AA11" s="13"/>
      <c r="AB11" s="13"/>
      <c r="AC11" s="13"/>
      <c r="AD11" s="13"/>
      <c r="AE11" s="13"/>
      <c r="AF11" s="14"/>
      <c r="AG11" s="14"/>
      <c r="AH11" s="14"/>
      <c r="AI11" s="14"/>
      <c r="AJ11" s="14"/>
      <c r="AK11" s="14"/>
      <c r="AL11" s="14"/>
      <c r="AM11" s="13"/>
      <c r="AN11" s="13"/>
      <c r="AO11" s="13"/>
      <c r="AP11" s="13"/>
      <c r="AQ11" s="13"/>
      <c r="AR11" s="14"/>
      <c r="AS11" s="14"/>
      <c r="AT11" s="14"/>
      <c r="AU11" s="14"/>
      <c r="AV11" s="14"/>
      <c r="AW11" s="14"/>
      <c r="AX11" s="14"/>
      <c r="AY11" s="13"/>
      <c r="AZ11" s="13"/>
      <c r="BA11" s="13"/>
      <c r="BB11" s="13"/>
      <c r="BC11" s="13"/>
      <c r="BD11" s="14"/>
      <c r="BE11" s="14"/>
      <c r="BF11" s="14"/>
      <c r="BG11" s="14"/>
      <c r="BH11" s="14"/>
      <c r="BI11" s="14"/>
      <c r="BJ11" s="14"/>
      <c r="BK11" s="13"/>
      <c r="BL11" s="13"/>
      <c r="BM11" s="13"/>
      <c r="BN11" s="13"/>
      <c r="BO11" s="13"/>
      <c r="BP11" s="14"/>
      <c r="BQ11" s="14"/>
      <c r="BR11" s="14"/>
      <c r="BS11" s="14"/>
      <c r="BT11" s="14"/>
      <c r="BU11" s="14"/>
      <c r="BV11" s="26"/>
    </row>
    <row r="12" spans="1:74" ht="24" x14ac:dyDescent="0.25">
      <c r="A12" s="86"/>
      <c r="B12" s="12" t="s">
        <v>67</v>
      </c>
      <c r="C12" s="13"/>
      <c r="D12" s="13"/>
      <c r="E12" s="13"/>
      <c r="F12" s="13"/>
      <c r="G12" s="13"/>
      <c r="H12" s="14"/>
      <c r="I12" s="14"/>
      <c r="J12" s="14"/>
      <c r="K12" s="14"/>
      <c r="L12" s="14"/>
      <c r="M12" s="14"/>
      <c r="N12" s="14"/>
      <c r="O12" s="13"/>
      <c r="P12" s="15"/>
      <c r="Q12" s="13"/>
      <c r="R12" s="13"/>
      <c r="S12" s="13"/>
      <c r="T12" s="14"/>
      <c r="U12" s="14"/>
      <c r="V12" s="14"/>
      <c r="W12" s="14"/>
      <c r="X12" s="14"/>
      <c r="Y12" s="14"/>
      <c r="Z12" s="14"/>
      <c r="AA12" s="13"/>
      <c r="AB12" s="13"/>
      <c r="AC12" s="13"/>
      <c r="AD12" s="13"/>
      <c r="AE12" s="13"/>
      <c r="AF12" s="14"/>
      <c r="AG12" s="14"/>
      <c r="AH12" s="14"/>
      <c r="AI12" s="14"/>
      <c r="AJ12" s="14"/>
      <c r="AK12" s="14"/>
      <c r="AL12" s="14"/>
      <c r="AM12" s="13"/>
      <c r="AN12" s="13"/>
      <c r="AO12" s="13"/>
      <c r="AP12" s="13"/>
      <c r="AQ12" s="13"/>
      <c r="AR12" s="14"/>
      <c r="AS12" s="14"/>
      <c r="AT12" s="14"/>
      <c r="AU12" s="14"/>
      <c r="AV12" s="14"/>
      <c r="AW12" s="14"/>
      <c r="AX12" s="14"/>
      <c r="AY12" s="13"/>
      <c r="AZ12" s="13"/>
      <c r="BA12" s="13"/>
      <c r="BB12" s="13"/>
      <c r="BC12" s="13"/>
      <c r="BD12" s="14"/>
      <c r="BE12" s="14"/>
      <c r="BF12" s="14"/>
      <c r="BG12" s="14"/>
      <c r="BH12" s="14"/>
      <c r="BI12" s="14"/>
      <c r="BJ12" s="14"/>
      <c r="BK12" s="13"/>
      <c r="BL12" s="13"/>
      <c r="BM12" s="13"/>
      <c r="BN12" s="13"/>
      <c r="BO12" s="13"/>
      <c r="BP12" s="14"/>
      <c r="BQ12" s="14"/>
      <c r="BR12" s="14"/>
      <c r="BS12" s="14"/>
      <c r="BT12" s="14"/>
      <c r="BU12" s="14"/>
      <c r="BV12" s="26"/>
    </row>
    <row r="13" spans="1:74" x14ac:dyDescent="0.25">
      <c r="A13" s="75" t="s">
        <v>73</v>
      </c>
      <c r="B13" s="7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  <c r="AS13" s="16"/>
      <c r="AT13" s="16"/>
      <c r="AU13" s="16"/>
      <c r="AV13" s="16"/>
      <c r="AW13" s="16"/>
      <c r="AX13" s="16"/>
      <c r="AY13" s="16"/>
      <c r="AZ13" s="16"/>
      <c r="BA13" s="16"/>
      <c r="BB13" s="16"/>
      <c r="BC13" s="16"/>
      <c r="BD13" s="16"/>
      <c r="BE13" s="16"/>
      <c r="BF13" s="16"/>
      <c r="BG13" s="16"/>
      <c r="BH13" s="16"/>
      <c r="BI13" s="16"/>
      <c r="BJ13" s="16"/>
      <c r="BK13" s="16"/>
      <c r="BL13" s="16"/>
      <c r="BM13" s="16"/>
      <c r="BN13" s="16"/>
      <c r="BO13" s="16"/>
      <c r="BP13" s="16"/>
      <c r="BQ13" s="16"/>
      <c r="BR13" s="16"/>
      <c r="BS13" s="16"/>
      <c r="BT13" s="16"/>
      <c r="BU13" s="16"/>
      <c r="BV13" s="27"/>
    </row>
    <row r="14" spans="1:74" ht="24" x14ac:dyDescent="0.25">
      <c r="A14" s="28" t="s">
        <v>46</v>
      </c>
      <c r="B14" s="18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9"/>
      <c r="Q14" s="20"/>
      <c r="R14" s="20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6"/>
      <c r="BJ14" s="16"/>
      <c r="BK14" s="16"/>
      <c r="BL14" s="16"/>
      <c r="BM14" s="16"/>
      <c r="BN14" s="16"/>
      <c r="BO14" s="16"/>
      <c r="BP14" s="16"/>
      <c r="BQ14" s="16"/>
      <c r="BR14" s="16"/>
      <c r="BS14" s="16"/>
      <c r="BT14" s="16"/>
      <c r="BU14" s="16"/>
      <c r="BV14" s="27"/>
    </row>
    <row r="15" spans="1:74" ht="36" x14ac:dyDescent="0.25">
      <c r="A15" s="28" t="s">
        <v>39</v>
      </c>
      <c r="B15" s="18" t="s">
        <v>40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20"/>
      <c r="T15" s="20"/>
      <c r="U15" s="20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27"/>
    </row>
    <row r="16" spans="1:74" ht="72" x14ac:dyDescent="0.25">
      <c r="A16" s="29" t="s">
        <v>43</v>
      </c>
      <c r="B16" s="12" t="s">
        <v>44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20"/>
      <c r="U16" s="20"/>
      <c r="V16" s="20"/>
      <c r="W16" s="20"/>
      <c r="X16" s="20"/>
      <c r="Y16" s="20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16"/>
      <c r="BK16" s="16"/>
      <c r="BL16" s="16"/>
      <c r="BM16" s="16"/>
      <c r="BN16" s="16"/>
      <c r="BO16" s="16"/>
      <c r="BP16" s="16"/>
      <c r="BQ16" s="16"/>
      <c r="BR16" s="16"/>
      <c r="BS16" s="16"/>
      <c r="BT16" s="16"/>
      <c r="BU16" s="16"/>
      <c r="BV16" s="27"/>
    </row>
    <row r="17" spans="1:74" ht="24" x14ac:dyDescent="0.25">
      <c r="A17" s="92" t="s">
        <v>15</v>
      </c>
      <c r="B17" s="12" t="s">
        <v>79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9"/>
      <c r="U17" s="20"/>
      <c r="V17" s="20"/>
      <c r="W17" s="20"/>
      <c r="X17" s="20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  <c r="BE17" s="16"/>
      <c r="BF17" s="16"/>
      <c r="BG17" s="16"/>
      <c r="BH17" s="16"/>
      <c r="BI17" s="16"/>
      <c r="BJ17" s="16"/>
      <c r="BK17" s="16"/>
      <c r="BL17" s="16"/>
      <c r="BM17" s="16"/>
      <c r="BN17" s="16"/>
      <c r="BO17" s="16"/>
      <c r="BP17" s="16"/>
      <c r="BQ17" s="16"/>
      <c r="BR17" s="16"/>
      <c r="BS17" s="16"/>
      <c r="BT17" s="16"/>
      <c r="BU17" s="16"/>
      <c r="BV17" s="27"/>
    </row>
    <row r="18" spans="1:74" ht="24" x14ac:dyDescent="0.25">
      <c r="A18" s="92"/>
      <c r="B18" s="12" t="s">
        <v>41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9"/>
      <c r="U18" s="20"/>
      <c r="V18" s="20"/>
      <c r="W18" s="20"/>
      <c r="X18" s="20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6"/>
      <c r="BF18" s="16"/>
      <c r="BG18" s="16"/>
      <c r="BH18" s="16"/>
      <c r="BI18" s="16"/>
      <c r="BJ18" s="16"/>
      <c r="BK18" s="16"/>
      <c r="BL18" s="16"/>
      <c r="BM18" s="16"/>
      <c r="BN18" s="16"/>
      <c r="BO18" s="16"/>
      <c r="BP18" s="16"/>
      <c r="BQ18" s="16"/>
      <c r="BR18" s="16"/>
      <c r="BS18" s="16"/>
      <c r="BT18" s="16"/>
      <c r="BU18" s="16"/>
      <c r="BV18" s="27"/>
    </row>
    <row r="19" spans="1:74" ht="36" x14ac:dyDescent="0.25">
      <c r="A19" s="92"/>
      <c r="B19" s="12" t="s">
        <v>42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20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6"/>
      <c r="BJ19" s="16"/>
      <c r="BK19" s="16"/>
      <c r="BL19" s="16"/>
      <c r="BM19" s="16"/>
      <c r="BN19" s="16"/>
      <c r="BO19" s="16"/>
      <c r="BP19" s="16"/>
      <c r="BQ19" s="16"/>
      <c r="BR19" s="16"/>
      <c r="BS19" s="16"/>
      <c r="BT19" s="16"/>
      <c r="BU19" s="16"/>
      <c r="BV19" s="27"/>
    </row>
    <row r="20" spans="1:74" x14ac:dyDescent="0.25">
      <c r="A20" s="87" t="s">
        <v>78</v>
      </c>
      <c r="B20" s="22" t="s">
        <v>65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20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  <c r="BE20" s="16"/>
      <c r="BF20" s="16"/>
      <c r="BG20" s="16"/>
      <c r="BH20" s="16"/>
      <c r="BI20" s="16"/>
      <c r="BJ20" s="16"/>
      <c r="BK20" s="16"/>
      <c r="BL20" s="16"/>
      <c r="BM20" s="16"/>
      <c r="BN20" s="16"/>
      <c r="BO20" s="16"/>
      <c r="BP20" s="16"/>
      <c r="BQ20" s="16"/>
      <c r="BR20" s="16"/>
      <c r="BS20" s="16"/>
      <c r="BT20" s="16"/>
      <c r="BU20" s="16"/>
      <c r="BV20" s="27"/>
    </row>
    <row r="21" spans="1:74" x14ac:dyDescent="0.25">
      <c r="A21" s="88"/>
      <c r="B21" s="22" t="s">
        <v>68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20"/>
      <c r="Z21" s="19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  <c r="BE21" s="16"/>
      <c r="BF21" s="16"/>
      <c r="BG21" s="16"/>
      <c r="BH21" s="16"/>
      <c r="BI21" s="16"/>
      <c r="BJ21" s="16"/>
      <c r="BK21" s="16"/>
      <c r="BL21" s="16"/>
      <c r="BM21" s="16"/>
      <c r="BN21" s="16"/>
      <c r="BO21" s="16"/>
      <c r="BP21" s="16"/>
      <c r="BQ21" s="16"/>
      <c r="BR21" s="16"/>
      <c r="BS21" s="16"/>
      <c r="BT21" s="16"/>
      <c r="BU21" s="16"/>
      <c r="BV21" s="27"/>
    </row>
    <row r="22" spans="1:74" x14ac:dyDescent="0.25">
      <c r="A22" s="88"/>
      <c r="B22" s="22" t="s">
        <v>69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20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  <c r="BE22" s="16"/>
      <c r="BF22" s="16"/>
      <c r="BG22" s="16"/>
      <c r="BH22" s="16"/>
      <c r="BI22" s="16"/>
      <c r="BJ22" s="16"/>
      <c r="BK22" s="16"/>
      <c r="BL22" s="16"/>
      <c r="BM22" s="16"/>
      <c r="BN22" s="16"/>
      <c r="BO22" s="16"/>
      <c r="BP22" s="16"/>
      <c r="BQ22" s="16"/>
      <c r="BR22" s="16"/>
      <c r="BS22" s="16"/>
      <c r="BT22" s="16"/>
      <c r="BU22" s="16"/>
      <c r="BV22" s="27"/>
    </row>
    <row r="23" spans="1:74" x14ac:dyDescent="0.25">
      <c r="A23" s="89"/>
      <c r="B23" s="22" t="s">
        <v>70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20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27"/>
    </row>
    <row r="24" spans="1:74" x14ac:dyDescent="0.25">
      <c r="A24" s="75" t="s">
        <v>74</v>
      </c>
      <c r="B24" s="7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  <c r="BE24" s="16"/>
      <c r="BF24" s="16"/>
      <c r="BG24" s="16"/>
      <c r="BH24" s="16"/>
      <c r="BI24" s="16"/>
      <c r="BJ24" s="16"/>
      <c r="BK24" s="16"/>
      <c r="BL24" s="16"/>
      <c r="BM24" s="16"/>
      <c r="BN24" s="16"/>
      <c r="BO24" s="16"/>
      <c r="BP24" s="16"/>
      <c r="BQ24" s="16"/>
      <c r="BR24" s="16"/>
      <c r="BS24" s="16"/>
      <c r="BT24" s="16"/>
      <c r="BU24" s="16"/>
      <c r="BV24" s="27"/>
    </row>
    <row r="25" spans="1:74" x14ac:dyDescent="0.25">
      <c r="A25" s="30" t="s">
        <v>75</v>
      </c>
      <c r="B25" s="23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20"/>
      <c r="AB25" s="20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  <c r="BE25" s="16"/>
      <c r="BF25" s="16"/>
      <c r="BG25" s="16"/>
      <c r="BH25" s="16"/>
      <c r="BI25" s="16"/>
      <c r="BJ25" s="16"/>
      <c r="BK25" s="16"/>
      <c r="BL25" s="16"/>
      <c r="BM25" s="16"/>
      <c r="BN25" s="16"/>
      <c r="BO25" s="16"/>
      <c r="BP25" s="16"/>
      <c r="BQ25" s="16"/>
      <c r="BR25" s="16"/>
      <c r="BS25" s="16"/>
      <c r="BT25" s="16"/>
      <c r="BU25" s="16"/>
      <c r="BV25" s="27"/>
    </row>
    <row r="26" spans="1:74" x14ac:dyDescent="0.25">
      <c r="A26" s="31" t="s">
        <v>46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20"/>
      <c r="AD26" s="20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16"/>
      <c r="BI26" s="16"/>
      <c r="BJ26" s="16"/>
      <c r="BK26" s="16"/>
      <c r="BL26" s="16"/>
      <c r="BM26" s="16"/>
      <c r="BN26" s="16"/>
      <c r="BO26" s="16"/>
      <c r="BP26" s="16"/>
      <c r="BQ26" s="16"/>
      <c r="BR26" s="16"/>
      <c r="BS26" s="16"/>
      <c r="BT26" s="16"/>
      <c r="BU26" s="16"/>
      <c r="BV26" s="27"/>
    </row>
    <row r="27" spans="1:74" ht="60" x14ac:dyDescent="0.25">
      <c r="A27" s="29" t="s">
        <v>80</v>
      </c>
      <c r="B27" s="21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20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  <c r="BE27" s="16"/>
      <c r="BF27" s="16"/>
      <c r="BG27" s="16"/>
      <c r="BH27" s="16"/>
      <c r="BI27" s="16"/>
      <c r="BJ27" s="16"/>
      <c r="BK27" s="16"/>
      <c r="BL27" s="16"/>
      <c r="BM27" s="16"/>
      <c r="BN27" s="16"/>
      <c r="BO27" s="16"/>
      <c r="BP27" s="16"/>
      <c r="BQ27" s="16"/>
      <c r="BR27" s="16"/>
      <c r="BS27" s="16"/>
      <c r="BT27" s="16"/>
      <c r="BU27" s="16"/>
      <c r="BV27" s="27"/>
    </row>
    <row r="28" spans="1:74" ht="24" x14ac:dyDescent="0.25">
      <c r="A28" s="29" t="s">
        <v>81</v>
      </c>
      <c r="B28" s="21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9"/>
      <c r="AD28" s="19"/>
      <c r="AE28" s="19"/>
      <c r="AF28" s="20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  <c r="BE28" s="16"/>
      <c r="BF28" s="16"/>
      <c r="BG28" s="16"/>
      <c r="BH28" s="16"/>
      <c r="BI28" s="16"/>
      <c r="BJ28" s="16"/>
      <c r="BK28" s="16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27"/>
    </row>
    <row r="29" spans="1:74" ht="24" x14ac:dyDescent="0.25">
      <c r="A29" s="29" t="s">
        <v>82</v>
      </c>
      <c r="B29" s="21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9"/>
      <c r="AF29" s="20"/>
      <c r="AG29" s="20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  <c r="BE29" s="16"/>
      <c r="BF29" s="16"/>
      <c r="BG29" s="16"/>
      <c r="BH29" s="16"/>
      <c r="BI29" s="16"/>
      <c r="BJ29" s="16"/>
      <c r="BK29" s="16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27"/>
    </row>
    <row r="30" spans="1:74" x14ac:dyDescent="0.25">
      <c r="A30" s="29" t="s">
        <v>83</v>
      </c>
      <c r="B30" s="21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20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  <c r="BE30" s="16"/>
      <c r="BF30" s="16"/>
      <c r="BG30" s="16"/>
      <c r="BH30" s="16"/>
      <c r="BI30" s="16"/>
      <c r="BJ30" s="16"/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27"/>
    </row>
    <row r="31" spans="1:74" x14ac:dyDescent="0.25">
      <c r="A31" s="29" t="s">
        <v>7</v>
      </c>
      <c r="B31" s="21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20"/>
      <c r="AJ31" s="16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  <c r="BE31" s="16"/>
      <c r="BF31" s="16"/>
      <c r="BG31" s="16"/>
      <c r="BH31" s="16"/>
      <c r="BI31" s="16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27"/>
    </row>
    <row r="32" spans="1:74" ht="24" x14ac:dyDescent="0.25">
      <c r="A32" s="29" t="s">
        <v>87</v>
      </c>
      <c r="B32" s="21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20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  <c r="BE32" s="16"/>
      <c r="BF32" s="16"/>
      <c r="BG32" s="16"/>
      <c r="BH32" s="16"/>
      <c r="BI32" s="16"/>
      <c r="BJ32" s="16"/>
      <c r="BK32" s="16"/>
      <c r="BL32" s="16"/>
      <c r="BM32" s="16"/>
      <c r="BN32" s="16"/>
      <c r="BO32" s="16"/>
      <c r="BP32" s="16"/>
      <c r="BQ32" s="16"/>
      <c r="BR32" s="16"/>
      <c r="BS32" s="16"/>
      <c r="BT32" s="16"/>
      <c r="BU32" s="16"/>
      <c r="BV32" s="27"/>
    </row>
    <row r="33" spans="1:74" x14ac:dyDescent="0.25">
      <c r="A33" s="29" t="s">
        <v>78</v>
      </c>
      <c r="B33" s="21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20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  <c r="BE33" s="16"/>
      <c r="BF33" s="16"/>
      <c r="BG33" s="16"/>
      <c r="BH33" s="16"/>
      <c r="BI33" s="16"/>
      <c r="BJ33" s="16"/>
      <c r="BK33" s="16"/>
      <c r="BL33" s="16"/>
      <c r="BM33" s="16"/>
      <c r="BN33" s="16"/>
      <c r="BO33" s="16"/>
      <c r="BP33" s="16"/>
      <c r="BQ33" s="16"/>
      <c r="BR33" s="16"/>
      <c r="BS33" s="16"/>
      <c r="BT33" s="16"/>
      <c r="BU33" s="16"/>
      <c r="BV33" s="27"/>
    </row>
    <row r="34" spans="1:74" ht="24" x14ac:dyDescent="0.25">
      <c r="A34" s="29" t="s">
        <v>86</v>
      </c>
      <c r="B34" s="21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20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  <c r="BE34" s="16"/>
      <c r="BF34" s="16"/>
      <c r="BG34" s="16"/>
      <c r="BH34" s="16"/>
      <c r="BI34" s="16"/>
      <c r="BJ34" s="16"/>
      <c r="BK34" s="16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27"/>
    </row>
    <row r="35" spans="1:74" x14ac:dyDescent="0.25">
      <c r="A35" s="75" t="s">
        <v>76</v>
      </c>
      <c r="B35" s="7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  <c r="BE35" s="16"/>
      <c r="BF35" s="16"/>
      <c r="BG35" s="16"/>
      <c r="BH35" s="16"/>
      <c r="BI35" s="16"/>
      <c r="BJ35" s="16"/>
      <c r="BK35" s="16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27"/>
    </row>
    <row r="36" spans="1:74" ht="24" x14ac:dyDescent="0.25">
      <c r="A36" s="28" t="s">
        <v>46</v>
      </c>
      <c r="B36" s="24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20"/>
      <c r="AN36" s="20"/>
      <c r="AO36" s="16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  <c r="BE36" s="16"/>
      <c r="BF36" s="16"/>
      <c r="BG36" s="16"/>
      <c r="BH36" s="16"/>
      <c r="BI36" s="16"/>
      <c r="BJ36" s="16"/>
      <c r="BK36" s="16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27"/>
    </row>
    <row r="37" spans="1:74" ht="96" x14ac:dyDescent="0.25">
      <c r="A37" s="29" t="s">
        <v>66</v>
      </c>
      <c r="B37" s="21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20"/>
      <c r="AP37" s="20"/>
      <c r="AQ37" s="20"/>
      <c r="AR37" s="20"/>
      <c r="AS37" s="20"/>
      <c r="AT37" s="20"/>
      <c r="AU37" s="19"/>
      <c r="AV37" s="16"/>
      <c r="AW37" s="16"/>
      <c r="AX37" s="16"/>
      <c r="AY37" s="16"/>
      <c r="AZ37" s="16"/>
      <c r="BA37" s="16"/>
      <c r="BB37" s="16"/>
      <c r="BC37" s="16"/>
      <c r="BD37" s="16"/>
      <c r="BE37" s="16"/>
      <c r="BF37" s="16"/>
      <c r="BG37" s="16"/>
      <c r="BH37" s="16"/>
      <c r="BI37" s="16"/>
      <c r="BJ37" s="16"/>
      <c r="BK37" s="16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27"/>
    </row>
    <row r="38" spans="1:74" x14ac:dyDescent="0.25">
      <c r="A38" s="29" t="s">
        <v>83</v>
      </c>
      <c r="B38" s="21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  <c r="AS38" s="16"/>
      <c r="AT38" s="16"/>
      <c r="AU38" s="20"/>
      <c r="AV38" s="20"/>
      <c r="AW38" s="19"/>
      <c r="AX38" s="16"/>
      <c r="AY38" s="16"/>
      <c r="AZ38" s="16"/>
      <c r="BA38" s="16"/>
      <c r="BB38" s="16"/>
      <c r="BC38" s="16"/>
      <c r="BD38" s="16"/>
      <c r="BE38" s="16"/>
      <c r="BF38" s="16"/>
      <c r="BG38" s="16"/>
      <c r="BH38" s="16"/>
      <c r="BI38" s="16"/>
      <c r="BJ38" s="16"/>
      <c r="BK38" s="16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27"/>
    </row>
    <row r="39" spans="1:74" x14ac:dyDescent="0.25">
      <c r="A39" s="29" t="s">
        <v>7</v>
      </c>
      <c r="B39" s="21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  <c r="AS39" s="16"/>
      <c r="AT39" s="16"/>
      <c r="AU39" s="16"/>
      <c r="AV39" s="16"/>
      <c r="AW39" s="20"/>
      <c r="AX39" s="16"/>
      <c r="AY39" s="16"/>
      <c r="AZ39" s="16"/>
      <c r="BA39" s="16"/>
      <c r="BB39" s="16"/>
      <c r="BC39" s="16"/>
      <c r="BD39" s="16"/>
      <c r="BE39" s="16"/>
      <c r="BF39" s="16"/>
      <c r="BG39" s="16"/>
      <c r="BH39" s="16"/>
      <c r="BI39" s="16"/>
      <c r="BJ39" s="16"/>
      <c r="BK39" s="16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27"/>
    </row>
    <row r="40" spans="1:74" ht="24" x14ac:dyDescent="0.25">
      <c r="A40" s="29" t="s">
        <v>87</v>
      </c>
      <c r="B40" s="21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  <c r="AS40" s="16"/>
      <c r="AT40" s="16"/>
      <c r="AU40" s="16"/>
      <c r="AV40" s="16"/>
      <c r="AW40" s="20"/>
      <c r="AX40" s="16"/>
      <c r="AY40" s="16"/>
      <c r="AZ40" s="16"/>
      <c r="BA40" s="16"/>
      <c r="BB40" s="16"/>
      <c r="BC40" s="16"/>
      <c r="BD40" s="16"/>
      <c r="BE40" s="16"/>
      <c r="BF40" s="16"/>
      <c r="BG40" s="16"/>
      <c r="BH40" s="16"/>
      <c r="BI40" s="16"/>
      <c r="BJ40" s="16"/>
      <c r="BK40" s="16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27"/>
    </row>
    <row r="41" spans="1:74" x14ac:dyDescent="0.25">
      <c r="A41" s="29" t="s">
        <v>78</v>
      </c>
      <c r="B41" s="21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  <c r="AS41" s="16"/>
      <c r="AT41" s="16"/>
      <c r="AU41" s="16"/>
      <c r="AV41" s="16"/>
      <c r="AW41" s="16"/>
      <c r="AX41" s="20"/>
      <c r="AY41" s="16"/>
      <c r="AZ41" s="16"/>
      <c r="BA41" s="16"/>
      <c r="BB41" s="16"/>
      <c r="BC41" s="16"/>
      <c r="BD41" s="16"/>
      <c r="BE41" s="16"/>
      <c r="BF41" s="16"/>
      <c r="BG41" s="16"/>
      <c r="BH41" s="16"/>
      <c r="BI41" s="16"/>
      <c r="BJ41" s="16"/>
      <c r="BK41" s="16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27"/>
    </row>
    <row r="42" spans="1:74" ht="24" x14ac:dyDescent="0.25">
      <c r="A42" s="29" t="s">
        <v>86</v>
      </c>
      <c r="B42" s="21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  <c r="AS42" s="16"/>
      <c r="AT42" s="16"/>
      <c r="AU42" s="16"/>
      <c r="AV42" s="16"/>
      <c r="AW42" s="16"/>
      <c r="AX42" s="20"/>
      <c r="AY42" s="16"/>
      <c r="AZ42" s="16"/>
      <c r="BA42" s="16"/>
      <c r="BB42" s="16"/>
      <c r="BC42" s="16"/>
      <c r="BD42" s="16"/>
      <c r="BE42" s="16"/>
      <c r="BF42" s="16"/>
      <c r="BG42" s="16"/>
      <c r="BH42" s="16"/>
      <c r="BI42" s="16"/>
      <c r="BJ42" s="16"/>
      <c r="BK42" s="16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27"/>
    </row>
    <row r="43" spans="1:74" ht="31.15" customHeight="1" x14ac:dyDescent="0.25">
      <c r="A43" s="84" t="s">
        <v>77</v>
      </c>
      <c r="B43" s="85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  <c r="BE43" s="16"/>
      <c r="BF43" s="16"/>
      <c r="BG43" s="16"/>
      <c r="BH43" s="16"/>
      <c r="BI43" s="16"/>
      <c r="BJ43" s="16"/>
      <c r="BK43" s="16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27"/>
    </row>
    <row r="44" spans="1:74" ht="31.15" customHeight="1" x14ac:dyDescent="0.25">
      <c r="A44" s="29" t="s">
        <v>46</v>
      </c>
      <c r="B44" s="21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Y44" s="20"/>
      <c r="AZ44" s="20"/>
      <c r="BA44" s="20"/>
      <c r="BB44" s="16"/>
      <c r="BC44" s="16"/>
      <c r="BD44" s="16"/>
      <c r="BE44" s="16"/>
      <c r="BF44" s="16"/>
      <c r="BG44" s="16"/>
      <c r="BH44" s="16"/>
      <c r="BI44" s="16"/>
      <c r="BJ44" s="16"/>
      <c r="BK44" s="16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27"/>
    </row>
    <row r="45" spans="1:74" ht="48" x14ac:dyDescent="0.25">
      <c r="A45" s="29" t="s">
        <v>61</v>
      </c>
      <c r="B45" s="21" t="s">
        <v>85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20"/>
      <c r="BC45" s="20"/>
      <c r="BD45" s="20"/>
      <c r="BE45" s="20"/>
      <c r="BF45" s="20"/>
      <c r="BG45" s="20"/>
      <c r="BH45" s="20"/>
      <c r="BI45" s="16"/>
      <c r="BJ45" s="16"/>
      <c r="BK45" s="19"/>
      <c r="BL45" s="19"/>
      <c r="BM45" s="19"/>
      <c r="BN45" s="19"/>
      <c r="BO45" s="19"/>
      <c r="BP45" s="19"/>
      <c r="BQ45" s="19"/>
      <c r="BR45" s="16"/>
      <c r="BS45" s="16"/>
      <c r="BT45" s="16"/>
      <c r="BU45" s="16"/>
      <c r="BV45" s="27"/>
    </row>
    <row r="46" spans="1:74" ht="72" x14ac:dyDescent="0.25">
      <c r="A46" s="29" t="s">
        <v>63</v>
      </c>
      <c r="B46" s="21" t="s">
        <v>64</v>
      </c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  <c r="BE46" s="16"/>
      <c r="BF46" s="16"/>
      <c r="BG46" s="16"/>
      <c r="BH46" s="16"/>
      <c r="BI46" s="20"/>
      <c r="BJ46" s="20"/>
      <c r="BK46" s="20"/>
      <c r="BL46" s="20"/>
      <c r="BM46" s="20"/>
      <c r="BN46" s="20"/>
      <c r="BO46" s="20"/>
      <c r="BP46" s="20"/>
      <c r="BQ46" s="16"/>
      <c r="BR46" s="16"/>
      <c r="BS46" s="16"/>
      <c r="BT46" s="16"/>
      <c r="BU46" s="16"/>
      <c r="BV46" s="27"/>
    </row>
    <row r="47" spans="1:74" x14ac:dyDescent="0.25">
      <c r="A47" s="29" t="s">
        <v>83</v>
      </c>
      <c r="B47" s="21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  <c r="BE47" s="16"/>
      <c r="BF47" s="16"/>
      <c r="BG47" s="16"/>
      <c r="BH47" s="16"/>
      <c r="BI47" s="16"/>
      <c r="BJ47" s="16"/>
      <c r="BK47" s="16"/>
      <c r="BL47" s="16"/>
      <c r="BM47" s="16"/>
      <c r="BN47" s="16"/>
      <c r="BO47" s="16"/>
      <c r="BP47" s="16"/>
      <c r="BQ47" s="20"/>
      <c r="BR47" s="20"/>
      <c r="BS47" s="16"/>
      <c r="BT47" s="16"/>
      <c r="BU47" s="16"/>
      <c r="BV47" s="27"/>
    </row>
    <row r="48" spans="1:74" x14ac:dyDescent="0.25">
      <c r="A48" s="29" t="s">
        <v>84</v>
      </c>
      <c r="B48" s="21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  <c r="BE48" s="16"/>
      <c r="BF48" s="16"/>
      <c r="BG48" s="16"/>
      <c r="BH48" s="16"/>
      <c r="BI48" s="16"/>
      <c r="BJ48" s="16"/>
      <c r="BK48" s="16"/>
      <c r="BL48" s="16"/>
      <c r="BM48" s="16"/>
      <c r="BN48" s="16"/>
      <c r="BO48" s="16"/>
      <c r="BP48" s="16"/>
      <c r="BQ48" s="16"/>
      <c r="BR48" s="16"/>
      <c r="BS48" s="20"/>
      <c r="BT48" s="16"/>
      <c r="BU48" s="16"/>
      <c r="BV48" s="27"/>
    </row>
    <row r="49" spans="1:74" ht="24" x14ac:dyDescent="0.25">
      <c r="A49" s="29" t="s">
        <v>87</v>
      </c>
      <c r="B49" s="21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20"/>
      <c r="BT49" s="16"/>
      <c r="BU49" s="16"/>
      <c r="BV49" s="27"/>
    </row>
    <row r="50" spans="1:74" x14ac:dyDescent="0.25">
      <c r="A50" s="29" t="s">
        <v>78</v>
      </c>
      <c r="B50" s="21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  <c r="BE50" s="16"/>
      <c r="BF50" s="16"/>
      <c r="BG50" s="16"/>
      <c r="BH50" s="16"/>
      <c r="BI50" s="16"/>
      <c r="BJ50" s="16"/>
      <c r="BK50" s="16"/>
      <c r="BL50" s="16"/>
      <c r="BM50" s="16"/>
      <c r="BN50" s="16"/>
      <c r="BO50" s="16"/>
      <c r="BP50" s="16"/>
      <c r="BQ50" s="16"/>
      <c r="BR50" s="16"/>
      <c r="BS50" s="16"/>
      <c r="BT50" s="20"/>
      <c r="BU50" s="16"/>
      <c r="BV50" s="27"/>
    </row>
    <row r="51" spans="1:74" ht="24" x14ac:dyDescent="0.25">
      <c r="A51" s="29" t="s">
        <v>86</v>
      </c>
      <c r="B51" s="21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  <c r="BE51" s="16"/>
      <c r="BF51" s="16"/>
      <c r="BG51" s="16"/>
      <c r="BH51" s="16"/>
      <c r="BI51" s="16"/>
      <c r="BJ51" s="16"/>
      <c r="BK51" s="16"/>
      <c r="BL51" s="16"/>
      <c r="BM51" s="16"/>
      <c r="BN51" s="16"/>
      <c r="BO51" s="16"/>
      <c r="BP51" s="16"/>
      <c r="BQ51" s="16"/>
      <c r="BR51" s="16"/>
      <c r="BS51" s="16"/>
      <c r="BT51" s="16"/>
      <c r="BU51" s="20"/>
      <c r="BV51" s="27"/>
    </row>
    <row r="52" spans="1:74" ht="24.75" thickBot="1" x14ac:dyDescent="0.3">
      <c r="A52" s="32" t="s">
        <v>88</v>
      </c>
      <c r="B52" s="33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5"/>
      <c r="BV52" s="36"/>
    </row>
  </sheetData>
  <mergeCells count="36">
    <mergeCell ref="AY2:BB2"/>
    <mergeCell ref="BC2:BF2"/>
    <mergeCell ref="BG2:BJ2"/>
    <mergeCell ref="O1:Z1"/>
    <mergeCell ref="O2:R2"/>
    <mergeCell ref="S2:V2"/>
    <mergeCell ref="W2:Z2"/>
    <mergeCell ref="AA1:AL1"/>
    <mergeCell ref="AA2:AD2"/>
    <mergeCell ref="AE2:AH2"/>
    <mergeCell ref="AI2:AL2"/>
    <mergeCell ref="AM1:AX1"/>
    <mergeCell ref="AU2:AX2"/>
    <mergeCell ref="A24:B24"/>
    <mergeCell ref="A43:B43"/>
    <mergeCell ref="A6:A10"/>
    <mergeCell ref="A11:A12"/>
    <mergeCell ref="A20:A23"/>
    <mergeCell ref="A35:B35"/>
    <mergeCell ref="A17:A19"/>
    <mergeCell ref="BK1:BV1"/>
    <mergeCell ref="BK2:BN2"/>
    <mergeCell ref="BO2:BR2"/>
    <mergeCell ref="BS2:BV2"/>
    <mergeCell ref="A13:B13"/>
    <mergeCell ref="C2:F2"/>
    <mergeCell ref="G2:J2"/>
    <mergeCell ref="K2:N2"/>
    <mergeCell ref="A1:A2"/>
    <mergeCell ref="C1:N1"/>
    <mergeCell ref="AM2:AP2"/>
    <mergeCell ref="AQ2:AT2"/>
    <mergeCell ref="A4:A5"/>
    <mergeCell ref="B1:B2"/>
    <mergeCell ref="A3:B3"/>
    <mergeCell ref="AY1:B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workbookViewId="0">
      <selection activeCell="A9" sqref="A9:B14"/>
    </sheetView>
  </sheetViews>
  <sheetFormatPr baseColWidth="10" defaultRowHeight="15" x14ac:dyDescent="0.25"/>
  <sheetData>
    <row r="1" spans="1:14" thickBot="1" x14ac:dyDescent="0.35">
      <c r="A1" s="1" t="s">
        <v>0</v>
      </c>
      <c r="B1" s="2" t="s">
        <v>47</v>
      </c>
      <c r="C1" s="95" t="s">
        <v>48</v>
      </c>
      <c r="D1" s="96"/>
      <c r="E1" s="96"/>
      <c r="F1" s="97"/>
      <c r="G1" s="95" t="s">
        <v>49</v>
      </c>
      <c r="H1" s="96"/>
      <c r="I1" s="96"/>
      <c r="J1" s="97"/>
      <c r="K1" s="95" t="s">
        <v>50</v>
      </c>
      <c r="L1" s="96"/>
      <c r="M1" s="96"/>
      <c r="N1" s="97"/>
    </row>
    <row r="2" spans="1:14" ht="39" thickBot="1" x14ac:dyDescent="0.3">
      <c r="A2" s="93" t="s">
        <v>51</v>
      </c>
      <c r="B2" s="3" t="s">
        <v>2</v>
      </c>
      <c r="C2" s="4"/>
      <c r="D2" s="4"/>
      <c r="E2" s="5"/>
      <c r="F2" s="4"/>
      <c r="G2" s="4"/>
      <c r="H2" s="4"/>
      <c r="I2" s="4"/>
      <c r="J2" s="4"/>
      <c r="K2" s="4"/>
      <c r="L2" s="4"/>
      <c r="M2" s="4"/>
      <c r="N2" s="4"/>
    </row>
    <row r="3" spans="1:14" ht="39" thickBot="1" x14ac:dyDescent="0.3">
      <c r="A3" s="94"/>
      <c r="B3" s="3" t="s">
        <v>52</v>
      </c>
      <c r="C3" s="4"/>
      <c r="D3" s="4"/>
      <c r="E3" s="4"/>
      <c r="F3" s="5"/>
      <c r="G3" s="4"/>
      <c r="H3" s="4"/>
      <c r="I3" s="4"/>
      <c r="J3" s="4"/>
      <c r="K3" s="4"/>
      <c r="L3" s="4"/>
      <c r="M3" s="4"/>
      <c r="N3" s="4"/>
    </row>
    <row r="4" spans="1:14" ht="39" thickBot="1" x14ac:dyDescent="0.3">
      <c r="A4" s="93" t="s">
        <v>4</v>
      </c>
      <c r="B4" s="3" t="s">
        <v>53</v>
      </c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</row>
    <row r="5" spans="1:14" ht="51.75" thickBot="1" x14ac:dyDescent="0.3">
      <c r="A5" s="98"/>
      <c r="B5" s="3" t="s">
        <v>5</v>
      </c>
      <c r="C5" s="4"/>
      <c r="D5" s="4"/>
      <c r="E5" s="4"/>
      <c r="F5" s="4"/>
      <c r="G5" s="4"/>
      <c r="H5" s="5"/>
      <c r="I5" s="5"/>
      <c r="J5" s="4"/>
      <c r="K5" s="4"/>
      <c r="L5" s="4"/>
      <c r="M5" s="4"/>
      <c r="N5" s="4"/>
    </row>
    <row r="6" spans="1:14" ht="51.75" thickBot="1" x14ac:dyDescent="0.3">
      <c r="A6" s="98"/>
      <c r="B6" s="3" t="s">
        <v>6</v>
      </c>
      <c r="C6" s="4"/>
      <c r="D6" s="4"/>
      <c r="E6" s="4"/>
      <c r="F6" s="4"/>
      <c r="G6" s="4"/>
      <c r="H6" s="5"/>
      <c r="I6" s="5"/>
      <c r="J6" s="5"/>
      <c r="K6" s="4"/>
      <c r="L6" s="4"/>
      <c r="M6" s="4"/>
      <c r="N6" s="4"/>
    </row>
    <row r="7" spans="1:14" ht="26.25" thickBot="1" x14ac:dyDescent="0.3">
      <c r="A7" s="98"/>
      <c r="B7" s="3" t="s">
        <v>7</v>
      </c>
      <c r="C7" s="4"/>
      <c r="D7" s="4"/>
      <c r="E7" s="4"/>
      <c r="F7" s="4"/>
      <c r="G7" s="4"/>
      <c r="H7" s="4"/>
      <c r="I7" s="4"/>
      <c r="J7" s="4"/>
      <c r="K7" s="5"/>
      <c r="L7" s="4"/>
      <c r="M7" s="4"/>
      <c r="N7" s="4"/>
    </row>
    <row r="8" spans="1:14" ht="26.25" thickBot="1" x14ac:dyDescent="0.3">
      <c r="A8" s="94"/>
      <c r="B8" s="3" t="s">
        <v>54</v>
      </c>
      <c r="C8" s="4"/>
      <c r="D8" s="4"/>
      <c r="E8" s="4"/>
      <c r="F8" s="4"/>
      <c r="G8" s="4"/>
      <c r="H8" s="4"/>
      <c r="I8" s="4"/>
      <c r="J8" s="4"/>
      <c r="K8" s="4"/>
      <c r="L8" s="5"/>
      <c r="M8" s="4"/>
      <c r="N8" s="4"/>
    </row>
    <row r="9" spans="1:14" ht="115.5" thickBot="1" x14ac:dyDescent="0.3">
      <c r="A9" s="93" t="s">
        <v>55</v>
      </c>
      <c r="B9" s="3" t="s">
        <v>43</v>
      </c>
      <c r="C9" s="4"/>
      <c r="D9" s="4"/>
      <c r="E9" s="4"/>
      <c r="F9" s="4"/>
      <c r="G9" s="4"/>
      <c r="H9" s="4"/>
      <c r="I9" s="4"/>
      <c r="J9" s="6"/>
      <c r="K9" s="6"/>
      <c r="L9" s="6"/>
      <c r="M9" s="6"/>
      <c r="N9" s="6"/>
    </row>
    <row r="10" spans="1:14" ht="153.75" thickBot="1" x14ac:dyDescent="0.3">
      <c r="A10" s="94"/>
      <c r="B10" s="3" t="s">
        <v>56</v>
      </c>
      <c r="C10" s="4"/>
      <c r="D10" s="4"/>
      <c r="E10" s="4"/>
      <c r="F10" s="4"/>
      <c r="G10" s="4"/>
      <c r="H10" s="4"/>
      <c r="I10" s="4"/>
      <c r="J10" s="6"/>
      <c r="K10" s="6"/>
      <c r="L10" s="6"/>
      <c r="M10" s="6"/>
      <c r="N10" s="6"/>
    </row>
    <row r="11" spans="1:14" ht="77.25" thickBot="1" x14ac:dyDescent="0.3">
      <c r="A11" s="7" t="s">
        <v>57</v>
      </c>
      <c r="B11" s="3" t="s">
        <v>58</v>
      </c>
      <c r="C11" s="4"/>
      <c r="D11" s="4"/>
      <c r="E11" s="4"/>
      <c r="F11" s="4"/>
      <c r="G11" s="4"/>
      <c r="H11" s="4"/>
      <c r="I11" s="4"/>
      <c r="J11" s="6"/>
      <c r="K11" s="6"/>
      <c r="L11" s="6"/>
      <c r="M11" s="6"/>
      <c r="N11" s="6"/>
    </row>
    <row r="12" spans="1:14" ht="128.25" thickBot="1" x14ac:dyDescent="0.3">
      <c r="A12" s="7" t="s">
        <v>59</v>
      </c>
      <c r="B12" s="3" t="s">
        <v>60</v>
      </c>
      <c r="C12" s="4"/>
      <c r="D12" s="4"/>
      <c r="E12" s="4"/>
      <c r="F12" s="4"/>
      <c r="G12" s="4"/>
      <c r="H12" s="4"/>
      <c r="I12" s="4"/>
      <c r="J12" s="6"/>
      <c r="K12" s="6"/>
      <c r="L12" s="6"/>
      <c r="M12" s="6"/>
      <c r="N12" s="6"/>
    </row>
    <row r="13" spans="1:14" ht="141" thickBot="1" x14ac:dyDescent="0.3">
      <c r="A13" s="7" t="s">
        <v>61</v>
      </c>
      <c r="B13" s="3" t="s">
        <v>62</v>
      </c>
      <c r="C13" s="4"/>
      <c r="D13" s="4"/>
      <c r="E13" s="4"/>
      <c r="F13" s="4"/>
      <c r="G13" s="4"/>
      <c r="H13" s="4"/>
      <c r="I13" s="4"/>
      <c r="J13" s="6"/>
      <c r="K13" s="6"/>
      <c r="L13" s="6"/>
      <c r="M13" s="6"/>
      <c r="N13" s="6"/>
    </row>
    <row r="14" spans="1:14" ht="192" thickBot="1" x14ac:dyDescent="0.3">
      <c r="A14" s="7" t="s">
        <v>63</v>
      </c>
      <c r="B14" s="3" t="s">
        <v>64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</sheetData>
  <mergeCells count="6">
    <mergeCell ref="A9:A10"/>
    <mergeCell ref="C1:F1"/>
    <mergeCell ref="G1:J1"/>
    <mergeCell ref="K1:N1"/>
    <mergeCell ref="A2:A3"/>
    <mergeCell ref="A4:A8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topLeftCell="B1" workbookViewId="0">
      <selection activeCell="B2" sqref="B2:V2"/>
    </sheetView>
  </sheetViews>
  <sheetFormatPr baseColWidth="10" defaultRowHeight="15" x14ac:dyDescent="0.25"/>
  <cols>
    <col min="1" max="1" width="2.42578125" customWidth="1"/>
    <col min="2" max="2" width="24.85546875" bestFit="1" customWidth="1"/>
    <col min="3" max="3" width="24.85546875" customWidth="1"/>
    <col min="4" max="4" width="12.28515625" customWidth="1"/>
    <col min="5" max="5" width="11.42578125" customWidth="1"/>
    <col min="6" max="21" width="11.5703125" bestFit="1" customWidth="1"/>
    <col min="22" max="22" width="13.140625" bestFit="1" customWidth="1"/>
  </cols>
  <sheetData>
    <row r="1" spans="1:22" ht="15.75" x14ac:dyDescent="0.25">
      <c r="B1" s="37" t="s">
        <v>89</v>
      </c>
      <c r="C1" s="38" t="s">
        <v>90</v>
      </c>
    </row>
    <row r="2" spans="1:22" ht="18.75" x14ac:dyDescent="0.3">
      <c r="B2" s="99" t="s">
        <v>91</v>
      </c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</row>
    <row r="3" spans="1:22" ht="15.75" thickBot="1" x14ac:dyDescent="0.3"/>
    <row r="4" spans="1:22" x14ac:dyDescent="0.25">
      <c r="A4" s="38"/>
      <c r="B4" s="39" t="s">
        <v>92</v>
      </c>
      <c r="C4" s="40" t="s">
        <v>93</v>
      </c>
      <c r="D4" s="41" t="s">
        <v>94</v>
      </c>
      <c r="E4" s="41" t="s">
        <v>95</v>
      </c>
      <c r="F4" s="41" t="s">
        <v>96</v>
      </c>
      <c r="G4" s="41" t="s">
        <v>97</v>
      </c>
      <c r="H4" s="41" t="s">
        <v>98</v>
      </c>
      <c r="I4" s="41" t="s">
        <v>99</v>
      </c>
      <c r="J4" s="41" t="s">
        <v>100</v>
      </c>
      <c r="K4" s="41" t="s">
        <v>101</v>
      </c>
      <c r="L4" s="41" t="s">
        <v>102</v>
      </c>
      <c r="M4" s="41" t="s">
        <v>103</v>
      </c>
      <c r="N4" s="41" t="s">
        <v>104</v>
      </c>
      <c r="O4" s="41" t="s">
        <v>105</v>
      </c>
      <c r="P4" s="41" t="s">
        <v>106</v>
      </c>
      <c r="Q4" s="41" t="s">
        <v>107</v>
      </c>
      <c r="R4" s="41" t="s">
        <v>108</v>
      </c>
      <c r="S4" s="41" t="s">
        <v>109</v>
      </c>
      <c r="T4" s="41" t="s">
        <v>110</v>
      </c>
      <c r="U4" s="41" t="s">
        <v>111</v>
      </c>
      <c r="V4" s="42"/>
    </row>
    <row r="5" spans="1:22" x14ac:dyDescent="0.25">
      <c r="B5" s="43" t="s">
        <v>112</v>
      </c>
      <c r="C5" s="44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6">
        <f>SUM(D5:U5)</f>
        <v>0</v>
      </c>
    </row>
    <row r="6" spans="1:22" x14ac:dyDescent="0.25">
      <c r="B6" s="47" t="s">
        <v>113</v>
      </c>
      <c r="C6" s="48" t="s">
        <v>114</v>
      </c>
      <c r="D6" s="45">
        <v>0</v>
      </c>
      <c r="E6" s="45">
        <v>0</v>
      </c>
      <c r="F6" s="45">
        <f>+[1]Detalle!E4</f>
        <v>8000000</v>
      </c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6">
        <f t="shared" ref="V6:V22" si="0">SUM(D6:U6)</f>
        <v>8000000</v>
      </c>
    </row>
    <row r="7" spans="1:22" x14ac:dyDescent="0.25">
      <c r="B7" s="47" t="s">
        <v>115</v>
      </c>
      <c r="C7" s="48" t="s">
        <v>116</v>
      </c>
      <c r="D7" s="45">
        <v>0</v>
      </c>
      <c r="E7" s="45">
        <f>+[1]Detalle!E5</f>
        <v>2120000</v>
      </c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6">
        <f t="shared" si="0"/>
        <v>2120000</v>
      </c>
    </row>
    <row r="8" spans="1:22" x14ac:dyDescent="0.25">
      <c r="B8" s="47"/>
      <c r="C8" s="48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6">
        <f t="shared" si="0"/>
        <v>0</v>
      </c>
    </row>
    <row r="9" spans="1:22" x14ac:dyDescent="0.25">
      <c r="B9" s="47"/>
      <c r="C9" s="48"/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6">
        <f t="shared" si="0"/>
        <v>0</v>
      </c>
    </row>
    <row r="10" spans="1:22" x14ac:dyDescent="0.25">
      <c r="B10" s="49" t="s">
        <v>117</v>
      </c>
      <c r="C10" s="50"/>
      <c r="D10" s="51">
        <f>SUM(D5:D9)</f>
        <v>0</v>
      </c>
      <c r="E10" s="51">
        <f t="shared" ref="E10:V10" si="1">SUM(E5:E9)</f>
        <v>2120000</v>
      </c>
      <c r="F10" s="51">
        <f t="shared" si="1"/>
        <v>8000000</v>
      </c>
      <c r="G10" s="51">
        <f t="shared" si="1"/>
        <v>0</v>
      </c>
      <c r="H10" s="51">
        <f t="shared" si="1"/>
        <v>0</v>
      </c>
      <c r="I10" s="51">
        <f t="shared" si="1"/>
        <v>0</v>
      </c>
      <c r="J10" s="51">
        <f t="shared" si="1"/>
        <v>0</v>
      </c>
      <c r="K10" s="51">
        <f t="shared" si="1"/>
        <v>0</v>
      </c>
      <c r="L10" s="51">
        <f t="shared" si="1"/>
        <v>0</v>
      </c>
      <c r="M10" s="51">
        <f t="shared" si="1"/>
        <v>0</v>
      </c>
      <c r="N10" s="51">
        <f t="shared" si="1"/>
        <v>0</v>
      </c>
      <c r="O10" s="51">
        <f t="shared" si="1"/>
        <v>0</v>
      </c>
      <c r="P10" s="51">
        <f t="shared" si="1"/>
        <v>0</v>
      </c>
      <c r="Q10" s="51">
        <f t="shared" si="1"/>
        <v>0</v>
      </c>
      <c r="R10" s="51">
        <f t="shared" si="1"/>
        <v>0</v>
      </c>
      <c r="S10" s="51">
        <f t="shared" si="1"/>
        <v>0</v>
      </c>
      <c r="T10" s="51">
        <f t="shared" si="1"/>
        <v>0</v>
      </c>
      <c r="U10" s="51">
        <f t="shared" si="1"/>
        <v>0</v>
      </c>
      <c r="V10" s="52">
        <f t="shared" si="1"/>
        <v>10120000</v>
      </c>
    </row>
    <row r="11" spans="1:22" x14ac:dyDescent="0.25">
      <c r="B11" s="53" t="s">
        <v>118</v>
      </c>
      <c r="C11" s="54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6">
        <f t="shared" si="0"/>
        <v>0</v>
      </c>
    </row>
    <row r="12" spans="1:22" x14ac:dyDescent="0.25">
      <c r="B12" s="47" t="s">
        <v>119</v>
      </c>
      <c r="C12" s="48" t="s">
        <v>120</v>
      </c>
      <c r="D12" s="45">
        <v>0</v>
      </c>
      <c r="E12" s="45">
        <f>+[1]Detalle!E9</f>
        <v>3500000</v>
      </c>
      <c r="F12" s="45">
        <f t="shared" ref="F12:U19" si="2">+E12</f>
        <v>3500000</v>
      </c>
      <c r="G12" s="45">
        <f t="shared" si="2"/>
        <v>3500000</v>
      </c>
      <c r="H12" s="45">
        <f t="shared" si="2"/>
        <v>3500000</v>
      </c>
      <c r="I12" s="45">
        <f t="shared" si="2"/>
        <v>3500000</v>
      </c>
      <c r="J12" s="45">
        <f t="shared" si="2"/>
        <v>3500000</v>
      </c>
      <c r="K12" s="45">
        <f t="shared" si="2"/>
        <v>3500000</v>
      </c>
      <c r="L12" s="45">
        <f t="shared" si="2"/>
        <v>3500000</v>
      </c>
      <c r="M12" s="45">
        <f t="shared" si="2"/>
        <v>3500000</v>
      </c>
      <c r="N12" s="45">
        <f t="shared" si="2"/>
        <v>3500000</v>
      </c>
      <c r="O12" s="45">
        <f t="shared" si="2"/>
        <v>3500000</v>
      </c>
      <c r="P12" s="45">
        <f>3500000*1.0051</f>
        <v>3517850.0000000005</v>
      </c>
      <c r="Q12" s="45">
        <f t="shared" si="2"/>
        <v>3517850.0000000005</v>
      </c>
      <c r="R12" s="45">
        <f t="shared" si="2"/>
        <v>3517850.0000000005</v>
      </c>
      <c r="S12" s="45">
        <f t="shared" si="2"/>
        <v>3517850.0000000005</v>
      </c>
      <c r="T12" s="45">
        <f t="shared" si="2"/>
        <v>3517850.0000000005</v>
      </c>
      <c r="U12" s="45">
        <f t="shared" si="2"/>
        <v>3517850.0000000005</v>
      </c>
      <c r="V12" s="46">
        <f t="shared" si="0"/>
        <v>59607100</v>
      </c>
    </row>
    <row r="13" spans="1:22" x14ac:dyDescent="0.25">
      <c r="B13" s="47"/>
      <c r="C13" s="48" t="s">
        <v>121</v>
      </c>
      <c r="D13" s="45">
        <v>0</v>
      </c>
      <c r="E13" s="45">
        <f>+[1]Detalle!E10</f>
        <v>2500000</v>
      </c>
      <c r="F13" s="45">
        <f t="shared" si="2"/>
        <v>2500000</v>
      </c>
      <c r="G13" s="45">
        <f t="shared" si="2"/>
        <v>2500000</v>
      </c>
      <c r="H13" s="45">
        <f t="shared" si="2"/>
        <v>2500000</v>
      </c>
      <c r="I13" s="45">
        <f t="shared" si="2"/>
        <v>2500000</v>
      </c>
      <c r="J13" s="45">
        <f t="shared" si="2"/>
        <v>2500000</v>
      </c>
      <c r="K13" s="45">
        <f t="shared" si="2"/>
        <v>2500000</v>
      </c>
      <c r="L13" s="45">
        <f t="shared" si="2"/>
        <v>2500000</v>
      </c>
      <c r="M13" s="45">
        <f t="shared" si="2"/>
        <v>2500000</v>
      </c>
      <c r="N13" s="45">
        <f t="shared" si="2"/>
        <v>2500000</v>
      </c>
      <c r="O13" s="45">
        <f t="shared" si="2"/>
        <v>2500000</v>
      </c>
      <c r="P13" s="45">
        <f>2500000*1.0051</f>
        <v>2512750.0000000005</v>
      </c>
      <c r="Q13" s="45">
        <f t="shared" si="2"/>
        <v>2512750.0000000005</v>
      </c>
      <c r="R13" s="45">
        <f t="shared" si="2"/>
        <v>2512750.0000000005</v>
      </c>
      <c r="S13" s="45">
        <f t="shared" si="2"/>
        <v>2512750.0000000005</v>
      </c>
      <c r="T13" s="45">
        <f t="shared" si="2"/>
        <v>2512750.0000000005</v>
      </c>
      <c r="U13" s="45">
        <f t="shared" si="2"/>
        <v>2512750.0000000005</v>
      </c>
      <c r="V13" s="46">
        <f t="shared" si="0"/>
        <v>42576500</v>
      </c>
    </row>
    <row r="14" spans="1:22" x14ac:dyDescent="0.25">
      <c r="B14" s="47"/>
      <c r="C14" s="48" t="s">
        <v>122</v>
      </c>
      <c r="D14" s="45">
        <v>0</v>
      </c>
      <c r="E14" s="45">
        <f>+[1]Detalle!E11</f>
        <v>2500000</v>
      </c>
      <c r="F14" s="45">
        <f t="shared" si="2"/>
        <v>2500000</v>
      </c>
      <c r="G14" s="45">
        <f t="shared" si="2"/>
        <v>2500000</v>
      </c>
      <c r="H14" s="45">
        <f t="shared" si="2"/>
        <v>2500000</v>
      </c>
      <c r="I14" s="45">
        <f t="shared" si="2"/>
        <v>2500000</v>
      </c>
      <c r="J14" s="45">
        <f t="shared" si="2"/>
        <v>2500000</v>
      </c>
      <c r="K14" s="45">
        <f t="shared" si="2"/>
        <v>2500000</v>
      </c>
      <c r="L14" s="45">
        <f t="shared" si="2"/>
        <v>2500000</v>
      </c>
      <c r="M14" s="45">
        <f t="shared" si="2"/>
        <v>2500000</v>
      </c>
      <c r="N14" s="45">
        <f t="shared" si="2"/>
        <v>2500000</v>
      </c>
      <c r="O14" s="45">
        <f t="shared" si="2"/>
        <v>2500000</v>
      </c>
      <c r="P14" s="45">
        <f>2500000*1.0051</f>
        <v>2512750.0000000005</v>
      </c>
      <c r="Q14" s="45">
        <f t="shared" si="2"/>
        <v>2512750.0000000005</v>
      </c>
      <c r="R14" s="45">
        <f t="shared" si="2"/>
        <v>2512750.0000000005</v>
      </c>
      <c r="S14" s="45">
        <f t="shared" si="2"/>
        <v>2512750.0000000005</v>
      </c>
      <c r="T14" s="45">
        <f t="shared" si="2"/>
        <v>2512750.0000000005</v>
      </c>
      <c r="U14" s="45">
        <f t="shared" si="2"/>
        <v>2512750.0000000005</v>
      </c>
      <c r="V14" s="46">
        <f t="shared" si="0"/>
        <v>42576500</v>
      </c>
    </row>
    <row r="15" spans="1:22" x14ac:dyDescent="0.25">
      <c r="B15" s="47"/>
      <c r="C15" s="48" t="s">
        <v>123</v>
      </c>
      <c r="D15" s="45">
        <v>0</v>
      </c>
      <c r="E15" s="45">
        <f>+[1]Detalle!E12</f>
        <v>2500000</v>
      </c>
      <c r="F15" s="45">
        <f t="shared" si="2"/>
        <v>2500000</v>
      </c>
      <c r="G15" s="45">
        <f t="shared" si="2"/>
        <v>2500000</v>
      </c>
      <c r="H15" s="45">
        <f t="shared" si="2"/>
        <v>2500000</v>
      </c>
      <c r="I15" s="45">
        <f t="shared" si="2"/>
        <v>2500000</v>
      </c>
      <c r="J15" s="45">
        <f t="shared" si="2"/>
        <v>2500000</v>
      </c>
      <c r="K15" s="45">
        <f t="shared" si="2"/>
        <v>2500000</v>
      </c>
      <c r="L15" s="45">
        <f t="shared" si="2"/>
        <v>2500000</v>
      </c>
      <c r="M15" s="45">
        <f t="shared" si="2"/>
        <v>2500000</v>
      </c>
      <c r="N15" s="45">
        <f t="shared" si="2"/>
        <v>2500000</v>
      </c>
      <c r="O15" s="45">
        <f t="shared" si="2"/>
        <v>2500000</v>
      </c>
      <c r="P15" s="45">
        <f>2500000*1.0051</f>
        <v>2512750.0000000005</v>
      </c>
      <c r="Q15" s="45">
        <f t="shared" si="2"/>
        <v>2512750.0000000005</v>
      </c>
      <c r="R15" s="45">
        <f t="shared" si="2"/>
        <v>2512750.0000000005</v>
      </c>
      <c r="S15" s="45">
        <f t="shared" si="2"/>
        <v>2512750.0000000005</v>
      </c>
      <c r="T15" s="45">
        <f t="shared" si="2"/>
        <v>2512750.0000000005</v>
      </c>
      <c r="U15" s="45">
        <f t="shared" si="2"/>
        <v>2512750.0000000005</v>
      </c>
      <c r="V15" s="46">
        <f t="shared" si="0"/>
        <v>42576500</v>
      </c>
    </row>
    <row r="16" spans="1:22" x14ac:dyDescent="0.25">
      <c r="B16" s="47" t="s">
        <v>124</v>
      </c>
      <c r="C16" s="48"/>
      <c r="D16" s="45">
        <v>0</v>
      </c>
      <c r="E16" s="45">
        <f>+[1]Detalle!D13</f>
        <v>10000</v>
      </c>
      <c r="F16" s="45">
        <f t="shared" si="2"/>
        <v>10000</v>
      </c>
      <c r="G16" s="45">
        <f t="shared" si="2"/>
        <v>10000</v>
      </c>
      <c r="H16" s="45">
        <f t="shared" si="2"/>
        <v>10000</v>
      </c>
      <c r="I16" s="45">
        <f t="shared" si="2"/>
        <v>10000</v>
      </c>
      <c r="J16" s="45">
        <f t="shared" si="2"/>
        <v>10000</v>
      </c>
      <c r="K16" s="45">
        <f t="shared" si="2"/>
        <v>10000</v>
      </c>
      <c r="L16" s="45">
        <f t="shared" si="2"/>
        <v>10000</v>
      </c>
      <c r="M16" s="45">
        <f t="shared" si="2"/>
        <v>10000</v>
      </c>
      <c r="N16" s="45">
        <f t="shared" si="2"/>
        <v>10000</v>
      </c>
      <c r="O16" s="45">
        <f t="shared" si="2"/>
        <v>10000</v>
      </c>
      <c r="P16" s="45">
        <f t="shared" si="2"/>
        <v>10000</v>
      </c>
      <c r="Q16" s="45">
        <f t="shared" si="2"/>
        <v>10000</v>
      </c>
      <c r="R16" s="45">
        <f t="shared" si="2"/>
        <v>10000</v>
      </c>
      <c r="S16" s="45">
        <f t="shared" si="2"/>
        <v>10000</v>
      </c>
      <c r="T16" s="45">
        <f t="shared" si="2"/>
        <v>10000</v>
      </c>
      <c r="U16" s="45">
        <f t="shared" si="2"/>
        <v>10000</v>
      </c>
      <c r="V16" s="46">
        <f t="shared" si="0"/>
        <v>170000</v>
      </c>
    </row>
    <row r="17" spans="2:22" x14ac:dyDescent="0.25">
      <c r="B17" s="47" t="s">
        <v>125</v>
      </c>
      <c r="C17" s="48"/>
      <c r="D17" s="45">
        <v>0</v>
      </c>
      <c r="E17" s="45">
        <f>+[1]Detalle!E14</f>
        <v>60000</v>
      </c>
      <c r="F17" s="45">
        <f t="shared" si="2"/>
        <v>60000</v>
      </c>
      <c r="G17" s="45">
        <f t="shared" si="2"/>
        <v>60000</v>
      </c>
      <c r="H17" s="45">
        <f t="shared" si="2"/>
        <v>60000</v>
      </c>
      <c r="I17" s="45">
        <f t="shared" si="2"/>
        <v>60000</v>
      </c>
      <c r="J17" s="45">
        <f t="shared" si="2"/>
        <v>60000</v>
      </c>
      <c r="K17" s="45">
        <f t="shared" si="2"/>
        <v>60000</v>
      </c>
      <c r="L17" s="45">
        <f t="shared" si="2"/>
        <v>60000</v>
      </c>
      <c r="M17" s="45">
        <f t="shared" si="2"/>
        <v>60000</v>
      </c>
      <c r="N17" s="45">
        <f t="shared" si="2"/>
        <v>60000</v>
      </c>
      <c r="O17" s="45">
        <f t="shared" si="2"/>
        <v>60000</v>
      </c>
      <c r="P17" s="45">
        <f t="shared" si="2"/>
        <v>60000</v>
      </c>
      <c r="Q17" s="45">
        <f t="shared" si="2"/>
        <v>60000</v>
      </c>
      <c r="R17" s="45">
        <f t="shared" si="2"/>
        <v>60000</v>
      </c>
      <c r="S17" s="45">
        <f t="shared" si="2"/>
        <v>60000</v>
      </c>
      <c r="T17" s="45">
        <f t="shared" si="2"/>
        <v>60000</v>
      </c>
      <c r="U17" s="45">
        <f t="shared" si="2"/>
        <v>60000</v>
      </c>
      <c r="V17" s="46">
        <f t="shared" si="0"/>
        <v>1020000</v>
      </c>
    </row>
    <row r="18" spans="2:22" x14ac:dyDescent="0.25">
      <c r="B18" s="47" t="s">
        <v>126</v>
      </c>
      <c r="C18" s="48"/>
      <c r="D18" s="45">
        <v>0</v>
      </c>
      <c r="E18" s="45">
        <f>+[1]Detalle!E15</f>
        <v>4000</v>
      </c>
      <c r="F18" s="45">
        <f t="shared" si="2"/>
        <v>4000</v>
      </c>
      <c r="G18" s="45">
        <f t="shared" si="2"/>
        <v>4000</v>
      </c>
      <c r="H18" s="45">
        <v>6000</v>
      </c>
      <c r="I18" s="45">
        <f>+E18</f>
        <v>4000</v>
      </c>
      <c r="J18" s="45">
        <f t="shared" si="2"/>
        <v>4000</v>
      </c>
      <c r="K18" s="45">
        <f t="shared" si="2"/>
        <v>4000</v>
      </c>
      <c r="L18" s="45">
        <f t="shared" si="2"/>
        <v>4000</v>
      </c>
      <c r="M18" s="45">
        <f t="shared" si="2"/>
        <v>4000</v>
      </c>
      <c r="N18" s="45">
        <f t="shared" si="2"/>
        <v>4000</v>
      </c>
      <c r="O18" s="45">
        <f t="shared" si="2"/>
        <v>4000</v>
      </c>
      <c r="P18" s="45">
        <f t="shared" si="2"/>
        <v>4000</v>
      </c>
      <c r="Q18" s="45">
        <f t="shared" si="2"/>
        <v>4000</v>
      </c>
      <c r="R18" s="45">
        <f t="shared" si="2"/>
        <v>4000</v>
      </c>
      <c r="S18" s="45">
        <v>65000</v>
      </c>
      <c r="T18" s="45">
        <f>+E18</f>
        <v>4000</v>
      </c>
      <c r="U18" s="45">
        <v>50000</v>
      </c>
      <c r="V18" s="46">
        <f t="shared" si="0"/>
        <v>177000</v>
      </c>
    </row>
    <row r="19" spans="2:22" x14ac:dyDescent="0.25">
      <c r="B19" s="47" t="s">
        <v>127</v>
      </c>
      <c r="C19" s="48"/>
      <c r="D19" s="45">
        <v>0</v>
      </c>
      <c r="E19" s="45">
        <f>+[1]Detalle!E16</f>
        <v>16000</v>
      </c>
      <c r="F19" s="45">
        <f t="shared" si="2"/>
        <v>16000</v>
      </c>
      <c r="G19" s="45">
        <f t="shared" si="2"/>
        <v>16000</v>
      </c>
      <c r="H19" s="45">
        <f t="shared" si="2"/>
        <v>16000</v>
      </c>
      <c r="I19" s="45">
        <f t="shared" si="2"/>
        <v>16000</v>
      </c>
      <c r="J19" s="45">
        <f t="shared" si="2"/>
        <v>16000</v>
      </c>
      <c r="K19" s="45">
        <f t="shared" si="2"/>
        <v>16000</v>
      </c>
      <c r="L19" s="45">
        <f t="shared" si="2"/>
        <v>16000</v>
      </c>
      <c r="M19" s="45">
        <f t="shared" si="2"/>
        <v>16000</v>
      </c>
      <c r="N19" s="45">
        <f t="shared" si="2"/>
        <v>16000</v>
      </c>
      <c r="O19" s="45">
        <f t="shared" si="2"/>
        <v>16000</v>
      </c>
      <c r="P19" s="45">
        <f>+[1]Detalle!E17</f>
        <v>16816</v>
      </c>
      <c r="Q19" s="45">
        <f t="shared" si="2"/>
        <v>16816</v>
      </c>
      <c r="R19" s="45">
        <f t="shared" si="2"/>
        <v>16816</v>
      </c>
      <c r="S19" s="45">
        <f t="shared" si="2"/>
        <v>16816</v>
      </c>
      <c r="T19" s="45">
        <f t="shared" si="2"/>
        <v>16816</v>
      </c>
      <c r="U19" s="45">
        <f t="shared" si="2"/>
        <v>16816</v>
      </c>
      <c r="V19" s="46">
        <f t="shared" si="0"/>
        <v>276896</v>
      </c>
    </row>
    <row r="20" spans="2:22" x14ac:dyDescent="0.25">
      <c r="B20" s="47" t="s">
        <v>128</v>
      </c>
      <c r="C20" s="48"/>
      <c r="D20" s="45">
        <v>0</v>
      </c>
      <c r="E20" s="45">
        <f>+[1]Detalle!E18</f>
        <v>20000</v>
      </c>
      <c r="F20" s="45">
        <v>20000</v>
      </c>
      <c r="G20" s="45">
        <v>20000</v>
      </c>
      <c r="H20" s="45">
        <v>20000</v>
      </c>
      <c r="I20" s="45">
        <v>20000</v>
      </c>
      <c r="J20" s="45">
        <v>20000</v>
      </c>
      <c r="K20" s="45">
        <v>20000</v>
      </c>
      <c r="L20" s="45">
        <v>20000</v>
      </c>
      <c r="M20" s="45">
        <v>20000</v>
      </c>
      <c r="N20" s="45">
        <v>20000</v>
      </c>
      <c r="O20" s="45">
        <v>20000</v>
      </c>
      <c r="P20" s="45">
        <v>20000</v>
      </c>
      <c r="Q20" s="45">
        <v>20000</v>
      </c>
      <c r="R20" s="45">
        <v>20000</v>
      </c>
      <c r="S20" s="45">
        <v>20000</v>
      </c>
      <c r="T20" s="45">
        <v>20000</v>
      </c>
      <c r="U20" s="45">
        <v>20000</v>
      </c>
      <c r="V20" s="46">
        <f t="shared" si="0"/>
        <v>340000</v>
      </c>
    </row>
    <row r="21" spans="2:22" x14ac:dyDescent="0.25">
      <c r="B21" s="47" t="s">
        <v>129</v>
      </c>
      <c r="C21" s="48"/>
      <c r="D21" s="45">
        <v>0</v>
      </c>
      <c r="E21" s="45">
        <v>0</v>
      </c>
      <c r="F21" s="45">
        <v>0</v>
      </c>
      <c r="G21" s="45">
        <v>0</v>
      </c>
      <c r="H21" s="45">
        <v>0</v>
      </c>
      <c r="I21" s="45">
        <v>0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f>+[1]Detalle!D19</f>
        <v>260999.99999999997</v>
      </c>
      <c r="R21" s="45">
        <f>+Q21</f>
        <v>260999.99999999997</v>
      </c>
      <c r="S21" s="45">
        <f t="shared" ref="S21:U21" si="3">+R21</f>
        <v>260999.99999999997</v>
      </c>
      <c r="T21" s="45">
        <f t="shared" si="3"/>
        <v>260999.99999999997</v>
      </c>
      <c r="U21" s="45">
        <f t="shared" si="3"/>
        <v>260999.99999999997</v>
      </c>
      <c r="V21" s="46">
        <f t="shared" si="0"/>
        <v>1304999.9999999998</v>
      </c>
    </row>
    <row r="22" spans="2:22" x14ac:dyDescent="0.25">
      <c r="B22" s="47"/>
      <c r="C22" s="48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6">
        <f t="shared" si="0"/>
        <v>0</v>
      </c>
    </row>
    <row r="23" spans="2:22" x14ac:dyDescent="0.25">
      <c r="B23" s="49" t="s">
        <v>117</v>
      </c>
      <c r="C23" s="50"/>
      <c r="D23" s="51">
        <f>SUM(D12:D22)</f>
        <v>0</v>
      </c>
      <c r="E23" s="51">
        <f t="shared" ref="E23:V23" si="4">SUM(E12:E22)</f>
        <v>11110000</v>
      </c>
      <c r="F23" s="51">
        <f t="shared" si="4"/>
        <v>11110000</v>
      </c>
      <c r="G23" s="51">
        <f t="shared" si="4"/>
        <v>11110000</v>
      </c>
      <c r="H23" s="51">
        <f t="shared" si="4"/>
        <v>11112000</v>
      </c>
      <c r="I23" s="51">
        <f t="shared" si="4"/>
        <v>11110000</v>
      </c>
      <c r="J23" s="51">
        <f t="shared" si="4"/>
        <v>11110000</v>
      </c>
      <c r="K23" s="51">
        <f t="shared" si="4"/>
        <v>11110000</v>
      </c>
      <c r="L23" s="51">
        <f t="shared" si="4"/>
        <v>11110000</v>
      </c>
      <c r="M23" s="51">
        <f t="shared" si="4"/>
        <v>11110000</v>
      </c>
      <c r="N23" s="51">
        <f t="shared" si="4"/>
        <v>11110000</v>
      </c>
      <c r="O23" s="51">
        <f t="shared" si="4"/>
        <v>11110000</v>
      </c>
      <c r="P23" s="51">
        <f t="shared" si="4"/>
        <v>11166916.000000002</v>
      </c>
      <c r="Q23" s="51">
        <f t="shared" si="4"/>
        <v>11427916.000000002</v>
      </c>
      <c r="R23" s="51">
        <f t="shared" si="4"/>
        <v>11427916.000000002</v>
      </c>
      <c r="S23" s="51">
        <f t="shared" si="4"/>
        <v>11488916.000000002</v>
      </c>
      <c r="T23" s="51">
        <f t="shared" si="4"/>
        <v>11427916.000000002</v>
      </c>
      <c r="U23" s="51">
        <f t="shared" si="4"/>
        <v>11473916.000000002</v>
      </c>
      <c r="V23" s="52">
        <f t="shared" si="4"/>
        <v>190625496</v>
      </c>
    </row>
    <row r="24" spans="2:22" x14ac:dyDescent="0.25">
      <c r="B24" s="55" t="s">
        <v>130</v>
      </c>
      <c r="C24" s="56"/>
      <c r="D24" s="57">
        <f>+D23+D10</f>
        <v>0</v>
      </c>
      <c r="E24" s="57">
        <f t="shared" ref="E24:V24" si="5">+E23+E10</f>
        <v>13230000</v>
      </c>
      <c r="F24" s="57">
        <f t="shared" si="5"/>
        <v>19110000</v>
      </c>
      <c r="G24" s="57">
        <f t="shared" si="5"/>
        <v>11110000</v>
      </c>
      <c r="H24" s="57">
        <f t="shared" si="5"/>
        <v>11112000</v>
      </c>
      <c r="I24" s="57">
        <f t="shared" si="5"/>
        <v>11110000</v>
      </c>
      <c r="J24" s="57">
        <f t="shared" si="5"/>
        <v>11110000</v>
      </c>
      <c r="K24" s="57">
        <f t="shared" si="5"/>
        <v>11110000</v>
      </c>
      <c r="L24" s="57">
        <f t="shared" si="5"/>
        <v>11110000</v>
      </c>
      <c r="M24" s="57">
        <f t="shared" si="5"/>
        <v>11110000</v>
      </c>
      <c r="N24" s="57">
        <f t="shared" si="5"/>
        <v>11110000</v>
      </c>
      <c r="O24" s="57">
        <f t="shared" si="5"/>
        <v>11110000</v>
      </c>
      <c r="P24" s="57">
        <f t="shared" si="5"/>
        <v>11166916.000000002</v>
      </c>
      <c r="Q24" s="57">
        <f t="shared" si="5"/>
        <v>11427916.000000002</v>
      </c>
      <c r="R24" s="57">
        <f t="shared" si="5"/>
        <v>11427916.000000002</v>
      </c>
      <c r="S24" s="57">
        <f t="shared" si="5"/>
        <v>11488916.000000002</v>
      </c>
      <c r="T24" s="57">
        <f t="shared" si="5"/>
        <v>11427916.000000002</v>
      </c>
      <c r="U24" s="57">
        <f t="shared" si="5"/>
        <v>11473916.000000002</v>
      </c>
      <c r="V24" s="58">
        <f t="shared" si="5"/>
        <v>200745496</v>
      </c>
    </row>
    <row r="25" spans="2:22" ht="15.75" thickBot="1" x14ac:dyDescent="0.3">
      <c r="B25" s="59"/>
      <c r="C25" s="60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2"/>
    </row>
  </sheetData>
  <mergeCells count="1">
    <mergeCell ref="B2:V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F24" sqref="F24"/>
    </sheetView>
  </sheetViews>
  <sheetFormatPr baseColWidth="10" defaultRowHeight="15" x14ac:dyDescent="0.25"/>
  <cols>
    <col min="1" max="1" width="19.5703125" bestFit="1" customWidth="1"/>
    <col min="2" max="2" width="6.42578125" bestFit="1" customWidth="1"/>
    <col min="3" max="4" width="13.140625" bestFit="1" customWidth="1"/>
    <col min="5" max="5" width="87.85546875" bestFit="1" customWidth="1"/>
  </cols>
  <sheetData>
    <row r="1" spans="1:7" x14ac:dyDescent="0.25">
      <c r="A1" s="63" t="s">
        <v>112</v>
      </c>
      <c r="B1" s="64"/>
      <c r="C1" s="65"/>
      <c r="D1" s="65"/>
      <c r="E1" s="65"/>
      <c r="F1" s="65"/>
      <c r="G1" s="65"/>
    </row>
    <row r="2" spans="1:7" x14ac:dyDescent="0.25">
      <c r="A2" s="65"/>
      <c r="B2" s="64" t="s">
        <v>131</v>
      </c>
      <c r="C2" s="65" t="s">
        <v>132</v>
      </c>
      <c r="D2" s="65" t="s">
        <v>133</v>
      </c>
      <c r="E2" s="65" t="s">
        <v>134</v>
      </c>
      <c r="F2" s="65"/>
      <c r="G2" s="65"/>
    </row>
    <row r="3" spans="1:7" x14ac:dyDescent="0.25">
      <c r="A3" s="65" t="s">
        <v>135</v>
      </c>
      <c r="B3" s="64">
        <v>4</v>
      </c>
      <c r="C3" s="65">
        <v>2000000</v>
      </c>
      <c r="D3" s="65">
        <f>+C3*B3</f>
        <v>8000000</v>
      </c>
      <c r="E3" s="65" t="s">
        <v>136</v>
      </c>
      <c r="F3" s="65"/>
      <c r="G3" s="65"/>
    </row>
    <row r="4" spans="1:7" x14ac:dyDescent="0.25">
      <c r="A4" s="65" t="s">
        <v>137</v>
      </c>
      <c r="B4" s="64">
        <v>4</v>
      </c>
      <c r="C4" s="65">
        <f>350000+180000</f>
        <v>530000</v>
      </c>
      <c r="D4" s="65">
        <f>+C4*B4</f>
        <v>2120000</v>
      </c>
      <c r="E4" s="65" t="s">
        <v>138</v>
      </c>
      <c r="F4" s="65"/>
      <c r="G4" s="65"/>
    </row>
    <row r="5" spans="1:7" x14ac:dyDescent="0.25">
      <c r="A5" s="65"/>
      <c r="B5" s="64"/>
      <c r="C5" s="65"/>
      <c r="D5" s="65"/>
      <c r="E5" s="65"/>
      <c r="F5" s="65"/>
      <c r="G5" s="65"/>
    </row>
    <row r="6" spans="1:7" x14ac:dyDescent="0.25">
      <c r="A6" s="63" t="s">
        <v>118</v>
      </c>
      <c r="B6" s="64"/>
      <c r="C6" s="65"/>
      <c r="D6" s="65"/>
      <c r="E6" s="65"/>
      <c r="F6" s="65"/>
      <c r="G6" s="65"/>
    </row>
    <row r="7" spans="1:7" x14ac:dyDescent="0.25">
      <c r="A7" s="65" t="s">
        <v>139</v>
      </c>
      <c r="B7" s="64"/>
      <c r="C7" s="65" t="s">
        <v>140</v>
      </c>
      <c r="D7" s="65"/>
      <c r="E7" s="65"/>
      <c r="F7" s="65"/>
      <c r="G7" s="65"/>
    </row>
    <row r="8" spans="1:7" x14ac:dyDescent="0.25">
      <c r="A8" s="66" t="s">
        <v>141</v>
      </c>
      <c r="B8" s="64">
        <v>1</v>
      </c>
      <c r="C8" s="65">
        <v>3500000</v>
      </c>
      <c r="D8" s="65">
        <v>3500000</v>
      </c>
      <c r="E8" s="65" t="s">
        <v>142</v>
      </c>
      <c r="F8" s="65"/>
      <c r="G8" s="65"/>
    </row>
    <row r="9" spans="1:7" x14ac:dyDescent="0.25">
      <c r="A9" s="66" t="s">
        <v>121</v>
      </c>
      <c r="B9" s="64">
        <v>1</v>
      </c>
      <c r="C9" s="65">
        <v>2500000</v>
      </c>
      <c r="D9" s="65">
        <v>2500000</v>
      </c>
      <c r="E9" s="65"/>
      <c r="F9" s="65"/>
      <c r="G9" s="65"/>
    </row>
    <row r="10" spans="1:7" x14ac:dyDescent="0.25">
      <c r="A10" s="66" t="s">
        <v>143</v>
      </c>
      <c r="B10" s="64">
        <v>1</v>
      </c>
      <c r="C10" s="65">
        <v>2500000</v>
      </c>
      <c r="D10" s="65">
        <v>2500000</v>
      </c>
      <c r="E10" s="65"/>
      <c r="F10" s="65"/>
      <c r="G10" s="65"/>
    </row>
    <row r="11" spans="1:7" x14ac:dyDescent="0.25">
      <c r="A11" s="67" t="s">
        <v>123</v>
      </c>
      <c r="B11" s="68">
        <v>1</v>
      </c>
      <c r="C11" s="69">
        <v>2500000</v>
      </c>
      <c r="D11" s="69">
        <v>2500000</v>
      </c>
      <c r="E11" s="69"/>
      <c r="F11" s="65"/>
      <c r="G11" s="65"/>
    </row>
    <row r="12" spans="1:7" x14ac:dyDescent="0.25">
      <c r="A12" s="65" t="s">
        <v>124</v>
      </c>
      <c r="B12" s="64">
        <v>4</v>
      </c>
      <c r="C12" s="65">
        <v>10000</v>
      </c>
      <c r="D12" s="65">
        <f t="shared" ref="D12:D16" si="0">+C12*B12</f>
        <v>40000</v>
      </c>
      <c r="E12" s="65"/>
      <c r="F12" s="65"/>
      <c r="G12" s="65"/>
    </row>
    <row r="13" spans="1:7" x14ac:dyDescent="0.25">
      <c r="A13" s="65" t="s">
        <v>125</v>
      </c>
      <c r="B13" s="64">
        <v>4</v>
      </c>
      <c r="C13" s="65">
        <v>15000</v>
      </c>
      <c r="D13" s="65">
        <f>+C13*B13</f>
        <v>60000</v>
      </c>
      <c r="E13" s="65" t="s">
        <v>144</v>
      </c>
      <c r="F13" s="65"/>
      <c r="G13" s="65"/>
    </row>
    <row r="14" spans="1:7" x14ac:dyDescent="0.25">
      <c r="A14" s="65" t="s">
        <v>126</v>
      </c>
      <c r="B14" s="64">
        <v>4</v>
      </c>
      <c r="C14" s="65">
        <v>1000</v>
      </c>
      <c r="D14" s="65">
        <f t="shared" si="0"/>
        <v>4000</v>
      </c>
      <c r="E14" s="65" t="s">
        <v>145</v>
      </c>
      <c r="F14" s="65"/>
      <c r="G14" s="65"/>
    </row>
    <row r="15" spans="1:7" x14ac:dyDescent="0.25">
      <c r="A15" s="65" t="s">
        <v>146</v>
      </c>
      <c r="B15" s="64">
        <v>4</v>
      </c>
      <c r="C15" s="65">
        <f>4000</f>
        <v>4000</v>
      </c>
      <c r="D15" s="65">
        <f t="shared" si="0"/>
        <v>16000</v>
      </c>
      <c r="E15" s="65" t="s">
        <v>147</v>
      </c>
      <c r="F15" s="65"/>
      <c r="G15" s="65"/>
    </row>
    <row r="16" spans="1:7" x14ac:dyDescent="0.25">
      <c r="A16" s="65" t="s">
        <v>148</v>
      </c>
      <c r="B16" s="64">
        <v>4</v>
      </c>
      <c r="C16" s="65">
        <f>4000*1.051</f>
        <v>4204</v>
      </c>
      <c r="D16" s="65">
        <f t="shared" si="0"/>
        <v>16816</v>
      </c>
      <c r="E16" s="65" t="s">
        <v>149</v>
      </c>
      <c r="F16" s="65"/>
      <c r="G16" s="65"/>
    </row>
    <row r="17" spans="1:7" x14ac:dyDescent="0.25">
      <c r="A17" s="65" t="s">
        <v>128</v>
      </c>
      <c r="B17" s="64">
        <v>1</v>
      </c>
      <c r="C17" s="65"/>
      <c r="D17" s="65">
        <v>20000</v>
      </c>
      <c r="E17" s="65"/>
      <c r="F17" s="65"/>
      <c r="G17" s="65"/>
    </row>
    <row r="18" spans="1:7" x14ac:dyDescent="0.25">
      <c r="A18" s="65" t="s">
        <v>150</v>
      </c>
      <c r="B18" s="64">
        <v>1</v>
      </c>
      <c r="C18" s="65">
        <f>225000*1.16</f>
        <v>260999.99999999997</v>
      </c>
      <c r="D18" s="65"/>
      <c r="E18" s="65" t="s">
        <v>151</v>
      </c>
      <c r="F18" s="65"/>
      <c r="G18" s="65"/>
    </row>
    <row r="19" spans="1:7" x14ac:dyDescent="0.25">
      <c r="A19" s="65"/>
      <c r="B19" s="64"/>
      <c r="C19" s="65"/>
      <c r="D19" s="65"/>
      <c r="E19" s="65"/>
      <c r="F19" s="65"/>
      <c r="G19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Hoja1</vt:lpstr>
      <vt:lpstr>Hoja2</vt:lpstr>
      <vt:lpstr>Hoja3</vt:lpstr>
      <vt:lpstr>presupuesto</vt:lpstr>
      <vt:lpstr>detalle presupuesto</vt:lpstr>
      <vt:lpstr>Hoja1!Área_de_impresión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</dc:creator>
  <cp:lastModifiedBy>1</cp:lastModifiedBy>
  <cp:lastPrinted>2016-06-21T20:03:10Z</cp:lastPrinted>
  <dcterms:created xsi:type="dcterms:W3CDTF">2016-06-07T11:56:49Z</dcterms:created>
  <dcterms:modified xsi:type="dcterms:W3CDTF">2016-10-03T13:53:59Z</dcterms:modified>
</cp:coreProperties>
</file>