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bookViews>
    <workbookView xWindow="0" yWindow="0" windowWidth="20490" windowHeight="7905"/>
  </bookViews>
  <sheets>
    <sheet name="Hoja1" sheetId="1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08" i="1" l="1"/>
  <c r="I508" i="1"/>
  <c r="G508" i="1"/>
  <c r="C508" i="1"/>
  <c r="U507" i="1"/>
  <c r="T507" i="1"/>
  <c r="J507" i="1"/>
  <c r="I507" i="1"/>
  <c r="G507" i="1"/>
  <c r="C507" i="1"/>
  <c r="U506" i="1"/>
  <c r="T506" i="1"/>
  <c r="J506" i="1"/>
  <c r="I506" i="1"/>
  <c r="G506" i="1"/>
  <c r="C506" i="1"/>
  <c r="T505" i="1"/>
  <c r="J505" i="1"/>
  <c r="I505" i="1"/>
  <c r="G505" i="1"/>
  <c r="C505" i="1"/>
  <c r="T504" i="1"/>
  <c r="J504" i="1"/>
  <c r="I504" i="1"/>
  <c r="G504" i="1"/>
  <c r="C504" i="1"/>
  <c r="T503" i="1"/>
  <c r="J503" i="1"/>
  <c r="I503" i="1"/>
  <c r="G503" i="1"/>
  <c r="C503" i="1"/>
  <c r="T502" i="1"/>
  <c r="J502" i="1"/>
  <c r="I502" i="1"/>
  <c r="G502" i="1"/>
  <c r="C502" i="1"/>
  <c r="T501" i="1"/>
  <c r="J501" i="1"/>
  <c r="I501" i="1"/>
  <c r="G501" i="1"/>
  <c r="C501" i="1"/>
  <c r="J500" i="1"/>
  <c r="I500" i="1"/>
  <c r="G500" i="1"/>
  <c r="C500" i="1"/>
  <c r="J499" i="1"/>
  <c r="I499" i="1"/>
  <c r="G499" i="1"/>
  <c r="C499" i="1"/>
  <c r="U498" i="1"/>
  <c r="T498" i="1"/>
  <c r="J498" i="1"/>
  <c r="I498" i="1"/>
  <c r="G498" i="1"/>
  <c r="C498" i="1"/>
  <c r="T497" i="1"/>
  <c r="J497" i="1"/>
  <c r="I497" i="1"/>
  <c r="G497" i="1"/>
  <c r="C497" i="1"/>
  <c r="T496" i="1"/>
  <c r="J496" i="1"/>
  <c r="I496" i="1"/>
  <c r="G496" i="1"/>
  <c r="C496" i="1"/>
  <c r="T495" i="1"/>
  <c r="J495" i="1"/>
  <c r="I495" i="1"/>
  <c r="G495" i="1"/>
  <c r="C495" i="1"/>
  <c r="T494" i="1"/>
  <c r="J494" i="1"/>
  <c r="I494" i="1"/>
  <c r="G494" i="1"/>
  <c r="C494" i="1"/>
  <c r="J493" i="1"/>
  <c r="I493" i="1"/>
  <c r="G493" i="1"/>
  <c r="C493" i="1"/>
  <c r="U492" i="1"/>
  <c r="T492" i="1"/>
  <c r="J492" i="1"/>
  <c r="I492" i="1"/>
  <c r="G492" i="1"/>
  <c r="C492" i="1"/>
  <c r="U491" i="1"/>
  <c r="T491" i="1"/>
  <c r="J491" i="1"/>
  <c r="I491" i="1"/>
  <c r="G491" i="1"/>
  <c r="C491" i="1"/>
  <c r="T490" i="1"/>
  <c r="J490" i="1"/>
  <c r="I490" i="1"/>
  <c r="G490" i="1"/>
  <c r="C490" i="1"/>
  <c r="T489" i="1"/>
  <c r="J489" i="1"/>
  <c r="I489" i="1"/>
  <c r="G489" i="1"/>
  <c r="C489" i="1"/>
  <c r="T488" i="1"/>
  <c r="J488" i="1"/>
  <c r="I488" i="1"/>
  <c r="G488" i="1"/>
  <c r="C488" i="1"/>
  <c r="T487" i="1"/>
  <c r="J487" i="1"/>
  <c r="I487" i="1"/>
  <c r="G487" i="1"/>
  <c r="C487" i="1"/>
  <c r="J486" i="1"/>
  <c r="I486" i="1"/>
  <c r="G486" i="1"/>
  <c r="C486" i="1"/>
  <c r="J485" i="1"/>
  <c r="I485" i="1"/>
  <c r="G485" i="1"/>
  <c r="C485" i="1"/>
  <c r="U484" i="1"/>
  <c r="T484" i="1"/>
  <c r="J484" i="1"/>
  <c r="I484" i="1"/>
  <c r="G484" i="1"/>
  <c r="C484" i="1"/>
  <c r="J483" i="1"/>
  <c r="I483" i="1"/>
  <c r="G483" i="1"/>
  <c r="C483" i="1"/>
  <c r="U482" i="1"/>
  <c r="T482" i="1"/>
  <c r="J482" i="1"/>
  <c r="I482" i="1"/>
  <c r="G482" i="1"/>
  <c r="C482" i="1"/>
  <c r="U481" i="1"/>
  <c r="T481" i="1"/>
  <c r="J481" i="1"/>
  <c r="I481" i="1"/>
  <c r="G481" i="1"/>
  <c r="C481" i="1"/>
  <c r="U480" i="1"/>
  <c r="T480" i="1"/>
  <c r="J480" i="1"/>
  <c r="I480" i="1"/>
  <c r="G480" i="1"/>
  <c r="C480" i="1"/>
  <c r="U479" i="1"/>
  <c r="T479" i="1"/>
  <c r="J479" i="1"/>
  <c r="I479" i="1"/>
  <c r="G479" i="1"/>
  <c r="C479" i="1"/>
  <c r="U478" i="1"/>
  <c r="T478" i="1"/>
  <c r="J478" i="1"/>
  <c r="I478" i="1"/>
  <c r="G478" i="1"/>
  <c r="C478" i="1"/>
  <c r="U477" i="1"/>
  <c r="T477" i="1"/>
  <c r="J477" i="1"/>
  <c r="I477" i="1"/>
  <c r="G477" i="1"/>
  <c r="C477" i="1"/>
  <c r="U476" i="1"/>
  <c r="T476" i="1"/>
  <c r="J476" i="1"/>
  <c r="I476" i="1"/>
  <c r="G476" i="1"/>
  <c r="C476" i="1"/>
  <c r="U475" i="1"/>
  <c r="T475" i="1"/>
  <c r="J475" i="1"/>
  <c r="I475" i="1"/>
  <c r="G475" i="1"/>
  <c r="C475" i="1"/>
  <c r="J474" i="1"/>
  <c r="I474" i="1"/>
  <c r="G474" i="1"/>
  <c r="C474" i="1"/>
  <c r="U473" i="1"/>
  <c r="T473" i="1"/>
  <c r="J473" i="1"/>
  <c r="I473" i="1"/>
  <c r="G473" i="1"/>
  <c r="C473" i="1"/>
  <c r="U472" i="1"/>
  <c r="T472" i="1"/>
  <c r="J472" i="1"/>
  <c r="I472" i="1"/>
  <c r="G472" i="1"/>
  <c r="C472" i="1"/>
  <c r="J471" i="1"/>
  <c r="I471" i="1"/>
  <c r="G471" i="1"/>
  <c r="C471" i="1"/>
  <c r="U470" i="1"/>
  <c r="T470" i="1"/>
  <c r="J470" i="1"/>
  <c r="I470" i="1"/>
  <c r="G470" i="1"/>
  <c r="C470" i="1"/>
  <c r="U469" i="1"/>
  <c r="T469" i="1"/>
  <c r="J469" i="1"/>
  <c r="I469" i="1"/>
  <c r="G469" i="1"/>
  <c r="C469" i="1"/>
  <c r="U468" i="1"/>
  <c r="T468" i="1"/>
  <c r="J468" i="1"/>
  <c r="I468" i="1"/>
  <c r="G468" i="1"/>
  <c r="C468" i="1"/>
  <c r="U467" i="1"/>
  <c r="T467" i="1"/>
  <c r="J467" i="1"/>
  <c r="I467" i="1"/>
  <c r="G467" i="1"/>
  <c r="C467" i="1"/>
  <c r="U466" i="1"/>
  <c r="T466" i="1"/>
  <c r="J466" i="1"/>
  <c r="I466" i="1"/>
  <c r="G466" i="1"/>
  <c r="C466" i="1"/>
  <c r="J465" i="1"/>
  <c r="I465" i="1"/>
  <c r="G465" i="1"/>
  <c r="C465" i="1"/>
  <c r="J464" i="1"/>
  <c r="I464" i="1"/>
  <c r="G464" i="1"/>
  <c r="C464" i="1"/>
  <c r="U463" i="1"/>
  <c r="T463" i="1"/>
  <c r="J463" i="1"/>
  <c r="I463" i="1"/>
  <c r="G463" i="1"/>
  <c r="C463" i="1"/>
  <c r="U462" i="1"/>
  <c r="T462" i="1"/>
  <c r="J462" i="1"/>
  <c r="I462" i="1"/>
  <c r="G462" i="1"/>
  <c r="C462" i="1"/>
  <c r="U461" i="1"/>
  <c r="T461" i="1"/>
  <c r="J461" i="1"/>
  <c r="I461" i="1"/>
  <c r="G461" i="1"/>
  <c r="C461" i="1"/>
  <c r="U460" i="1"/>
  <c r="T460" i="1"/>
  <c r="J460" i="1"/>
  <c r="I460" i="1"/>
  <c r="G460" i="1"/>
  <c r="C460" i="1"/>
  <c r="U459" i="1"/>
  <c r="T459" i="1"/>
  <c r="J459" i="1"/>
  <c r="I459" i="1"/>
  <c r="G459" i="1"/>
  <c r="C459" i="1"/>
  <c r="U458" i="1"/>
  <c r="T458" i="1"/>
  <c r="J458" i="1"/>
  <c r="I458" i="1"/>
  <c r="G458" i="1"/>
  <c r="C458" i="1"/>
  <c r="U457" i="1"/>
  <c r="T457" i="1"/>
  <c r="J457" i="1"/>
  <c r="I457" i="1"/>
  <c r="G457" i="1"/>
  <c r="C457" i="1"/>
  <c r="J456" i="1"/>
  <c r="I456" i="1"/>
  <c r="G456" i="1"/>
  <c r="C456" i="1"/>
  <c r="J455" i="1"/>
  <c r="I455" i="1"/>
  <c r="G455" i="1"/>
  <c r="C455" i="1"/>
  <c r="U454" i="1"/>
  <c r="T454" i="1"/>
  <c r="J454" i="1"/>
  <c r="I454" i="1"/>
  <c r="G454" i="1"/>
  <c r="C454" i="1"/>
  <c r="U453" i="1"/>
  <c r="T453" i="1"/>
  <c r="J453" i="1"/>
  <c r="I453" i="1"/>
  <c r="G453" i="1"/>
  <c r="C453" i="1"/>
  <c r="U452" i="1"/>
  <c r="T452" i="1"/>
  <c r="J452" i="1"/>
  <c r="I452" i="1"/>
  <c r="G452" i="1"/>
  <c r="C452" i="1"/>
  <c r="U451" i="1"/>
  <c r="T451" i="1"/>
  <c r="J451" i="1"/>
  <c r="I451" i="1"/>
  <c r="G451" i="1"/>
  <c r="C451" i="1"/>
  <c r="U450" i="1"/>
  <c r="T450" i="1"/>
  <c r="J450" i="1"/>
  <c r="I450" i="1"/>
  <c r="G450" i="1"/>
  <c r="C450" i="1"/>
  <c r="U449" i="1"/>
  <c r="T449" i="1"/>
  <c r="J449" i="1"/>
  <c r="I449" i="1"/>
  <c r="G449" i="1"/>
  <c r="C449" i="1"/>
  <c r="J448" i="1"/>
  <c r="I448" i="1"/>
  <c r="G448" i="1"/>
  <c r="C448" i="1"/>
  <c r="U447" i="1"/>
  <c r="T447" i="1"/>
  <c r="J447" i="1"/>
  <c r="I447" i="1"/>
  <c r="G447" i="1"/>
  <c r="C447" i="1"/>
  <c r="U446" i="1"/>
  <c r="T446" i="1"/>
  <c r="J446" i="1"/>
  <c r="I446" i="1"/>
  <c r="G446" i="1"/>
  <c r="C446" i="1"/>
  <c r="U445" i="1"/>
  <c r="T445" i="1"/>
  <c r="J445" i="1"/>
  <c r="I445" i="1"/>
  <c r="G445" i="1"/>
  <c r="C445" i="1"/>
  <c r="U444" i="1"/>
  <c r="T444" i="1"/>
  <c r="J444" i="1"/>
  <c r="I444" i="1"/>
  <c r="G444" i="1"/>
  <c r="C444" i="1"/>
  <c r="U443" i="1"/>
  <c r="T443" i="1"/>
  <c r="J443" i="1"/>
  <c r="I443" i="1"/>
  <c r="G443" i="1"/>
  <c r="C443" i="1"/>
  <c r="U442" i="1"/>
  <c r="T442" i="1"/>
  <c r="J442" i="1"/>
  <c r="I442" i="1"/>
  <c r="G442" i="1"/>
  <c r="C442" i="1"/>
  <c r="U441" i="1"/>
  <c r="T441" i="1"/>
  <c r="J441" i="1"/>
  <c r="I441" i="1"/>
  <c r="G441" i="1"/>
  <c r="C441" i="1"/>
  <c r="U440" i="1"/>
  <c r="T440" i="1"/>
  <c r="J440" i="1"/>
  <c r="I440" i="1"/>
  <c r="G440" i="1"/>
  <c r="C440" i="1"/>
  <c r="U439" i="1"/>
  <c r="T439" i="1"/>
  <c r="J439" i="1"/>
  <c r="I439" i="1"/>
  <c r="G439" i="1"/>
  <c r="C439" i="1"/>
  <c r="U438" i="1"/>
  <c r="T438" i="1"/>
  <c r="J438" i="1"/>
  <c r="I438" i="1"/>
  <c r="G438" i="1"/>
  <c r="C438" i="1"/>
  <c r="U437" i="1"/>
  <c r="T437" i="1"/>
  <c r="J437" i="1"/>
  <c r="I437" i="1"/>
  <c r="G437" i="1"/>
  <c r="C437" i="1"/>
  <c r="J436" i="1"/>
  <c r="I436" i="1"/>
  <c r="G436" i="1"/>
  <c r="C436" i="1"/>
  <c r="U435" i="1"/>
  <c r="T435" i="1"/>
  <c r="J435" i="1"/>
  <c r="I435" i="1"/>
  <c r="G435" i="1"/>
  <c r="C435" i="1"/>
  <c r="U434" i="1"/>
  <c r="T434" i="1"/>
  <c r="J434" i="1"/>
  <c r="I434" i="1"/>
  <c r="G434" i="1"/>
  <c r="C434" i="1"/>
  <c r="J433" i="1"/>
  <c r="I433" i="1"/>
  <c r="G433" i="1"/>
  <c r="C433" i="1"/>
  <c r="U432" i="1"/>
  <c r="T432" i="1"/>
  <c r="J432" i="1"/>
  <c r="I432" i="1"/>
  <c r="G432" i="1"/>
  <c r="C432" i="1"/>
  <c r="U431" i="1"/>
  <c r="T431" i="1"/>
  <c r="J431" i="1"/>
  <c r="I431" i="1"/>
  <c r="G431" i="1"/>
  <c r="C431" i="1"/>
  <c r="U430" i="1"/>
  <c r="T430" i="1"/>
  <c r="J430" i="1"/>
  <c r="I430" i="1"/>
  <c r="G430" i="1"/>
  <c r="C430" i="1"/>
  <c r="U429" i="1"/>
  <c r="T429" i="1"/>
  <c r="J429" i="1"/>
  <c r="I429" i="1"/>
  <c r="G429" i="1"/>
  <c r="C429" i="1"/>
  <c r="U428" i="1"/>
  <c r="T428" i="1"/>
  <c r="J428" i="1"/>
  <c r="I428" i="1"/>
  <c r="G428" i="1"/>
  <c r="C428" i="1"/>
  <c r="U427" i="1"/>
  <c r="T427" i="1"/>
  <c r="J427" i="1"/>
  <c r="I427" i="1"/>
  <c r="G427" i="1"/>
  <c r="C427" i="1"/>
  <c r="J426" i="1"/>
  <c r="I426" i="1"/>
  <c r="G426" i="1"/>
  <c r="C426" i="1"/>
  <c r="J425" i="1"/>
  <c r="I425" i="1"/>
  <c r="G425" i="1"/>
  <c r="C425" i="1"/>
  <c r="U424" i="1"/>
  <c r="T424" i="1"/>
  <c r="J424" i="1"/>
  <c r="I424" i="1"/>
  <c r="G424" i="1"/>
  <c r="C424" i="1"/>
  <c r="U423" i="1"/>
  <c r="T423" i="1"/>
  <c r="J423" i="1"/>
  <c r="I423" i="1"/>
  <c r="G423" i="1"/>
  <c r="C423" i="1"/>
  <c r="U422" i="1"/>
  <c r="T422" i="1"/>
  <c r="J422" i="1"/>
  <c r="I422" i="1"/>
  <c r="G422" i="1"/>
  <c r="C422" i="1"/>
  <c r="U421" i="1"/>
  <c r="T421" i="1"/>
  <c r="J421" i="1"/>
  <c r="I421" i="1"/>
  <c r="G421" i="1"/>
  <c r="C421" i="1"/>
  <c r="U420" i="1"/>
  <c r="T420" i="1"/>
  <c r="J420" i="1"/>
  <c r="I420" i="1"/>
  <c r="G420" i="1"/>
  <c r="C420" i="1"/>
  <c r="U419" i="1"/>
  <c r="T419" i="1"/>
  <c r="J419" i="1"/>
  <c r="I419" i="1"/>
  <c r="G419" i="1"/>
  <c r="C419" i="1"/>
  <c r="U418" i="1"/>
  <c r="T418" i="1"/>
  <c r="J418" i="1"/>
  <c r="I418" i="1"/>
  <c r="G418" i="1"/>
  <c r="C418" i="1"/>
  <c r="J417" i="1"/>
  <c r="I417" i="1"/>
  <c r="G417" i="1"/>
  <c r="C417" i="1"/>
  <c r="J416" i="1"/>
  <c r="I416" i="1"/>
  <c r="G416" i="1"/>
  <c r="C416" i="1"/>
  <c r="U415" i="1"/>
  <c r="T415" i="1"/>
  <c r="J415" i="1"/>
  <c r="I415" i="1"/>
  <c r="G415" i="1"/>
  <c r="C415" i="1"/>
  <c r="U414" i="1"/>
  <c r="T414" i="1"/>
  <c r="J414" i="1"/>
  <c r="I414" i="1"/>
  <c r="G414" i="1"/>
  <c r="C414" i="1"/>
  <c r="U413" i="1"/>
  <c r="T413" i="1"/>
  <c r="J413" i="1"/>
  <c r="I413" i="1"/>
  <c r="G413" i="1"/>
  <c r="C413" i="1"/>
  <c r="U412" i="1"/>
  <c r="T412" i="1"/>
  <c r="J412" i="1"/>
  <c r="I412" i="1"/>
  <c r="G412" i="1"/>
  <c r="C412" i="1"/>
  <c r="U411" i="1"/>
  <c r="T411" i="1"/>
  <c r="J411" i="1"/>
  <c r="I411" i="1"/>
  <c r="G411" i="1"/>
  <c r="C411" i="1"/>
  <c r="U410" i="1"/>
  <c r="T410" i="1"/>
  <c r="J410" i="1"/>
  <c r="I410" i="1"/>
  <c r="G410" i="1"/>
  <c r="C410" i="1"/>
  <c r="J409" i="1"/>
  <c r="I409" i="1"/>
  <c r="G409" i="1"/>
  <c r="C409" i="1"/>
  <c r="J408" i="1"/>
  <c r="I408" i="1"/>
  <c r="G408" i="1"/>
  <c r="C408" i="1"/>
  <c r="U407" i="1"/>
  <c r="T407" i="1"/>
  <c r="J407" i="1"/>
  <c r="I407" i="1"/>
  <c r="G407" i="1"/>
  <c r="C407" i="1"/>
  <c r="U406" i="1"/>
  <c r="T406" i="1"/>
  <c r="J406" i="1"/>
  <c r="I406" i="1"/>
  <c r="G406" i="1"/>
  <c r="C406" i="1"/>
  <c r="U405" i="1"/>
  <c r="T405" i="1"/>
  <c r="J405" i="1"/>
  <c r="I405" i="1"/>
  <c r="G405" i="1"/>
  <c r="C405" i="1"/>
  <c r="U404" i="1"/>
  <c r="T404" i="1"/>
  <c r="J404" i="1"/>
  <c r="I404" i="1"/>
  <c r="G404" i="1"/>
  <c r="C404" i="1"/>
  <c r="U403" i="1"/>
  <c r="T403" i="1"/>
  <c r="J403" i="1"/>
  <c r="I403" i="1"/>
  <c r="G403" i="1"/>
  <c r="C403" i="1"/>
  <c r="U402" i="1"/>
  <c r="T402" i="1"/>
  <c r="J402" i="1"/>
  <c r="I402" i="1"/>
  <c r="G402" i="1"/>
  <c r="C402" i="1"/>
  <c r="U401" i="1"/>
  <c r="T401" i="1"/>
  <c r="J401" i="1"/>
  <c r="I401" i="1"/>
  <c r="G401" i="1"/>
  <c r="C401" i="1"/>
  <c r="U400" i="1"/>
  <c r="T400" i="1"/>
  <c r="J400" i="1"/>
  <c r="I400" i="1"/>
  <c r="G400" i="1"/>
  <c r="C400" i="1"/>
  <c r="J399" i="1"/>
  <c r="I399" i="1"/>
  <c r="G399" i="1"/>
  <c r="C399" i="1"/>
  <c r="J398" i="1"/>
  <c r="I398" i="1"/>
  <c r="G398" i="1"/>
  <c r="C398" i="1"/>
  <c r="U397" i="1"/>
  <c r="T397" i="1"/>
  <c r="J397" i="1"/>
  <c r="I397" i="1"/>
  <c r="G397" i="1"/>
  <c r="C397" i="1"/>
  <c r="J396" i="1"/>
  <c r="I396" i="1"/>
  <c r="G396" i="1"/>
  <c r="C396" i="1"/>
  <c r="U395" i="1"/>
  <c r="T395" i="1"/>
  <c r="J395" i="1"/>
  <c r="I395" i="1"/>
  <c r="G395" i="1"/>
  <c r="C395" i="1"/>
  <c r="U394" i="1"/>
  <c r="T394" i="1"/>
  <c r="J394" i="1"/>
  <c r="I394" i="1"/>
  <c r="G394" i="1"/>
  <c r="C394" i="1"/>
  <c r="U393" i="1"/>
  <c r="T393" i="1"/>
  <c r="J393" i="1"/>
  <c r="I393" i="1"/>
  <c r="G393" i="1"/>
  <c r="C393" i="1"/>
  <c r="U392" i="1"/>
  <c r="T392" i="1"/>
  <c r="J392" i="1"/>
  <c r="I392" i="1"/>
  <c r="G392" i="1"/>
  <c r="C392" i="1"/>
  <c r="U391" i="1"/>
  <c r="T391" i="1"/>
  <c r="J391" i="1"/>
  <c r="I391" i="1"/>
  <c r="G391" i="1"/>
  <c r="C391" i="1"/>
  <c r="J390" i="1"/>
  <c r="I390" i="1"/>
  <c r="G390" i="1"/>
  <c r="C390" i="1"/>
  <c r="J389" i="1"/>
  <c r="I389" i="1"/>
  <c r="G389" i="1"/>
  <c r="C389" i="1"/>
  <c r="J388" i="1"/>
  <c r="I388" i="1"/>
  <c r="G388" i="1"/>
  <c r="C388" i="1"/>
  <c r="U387" i="1"/>
  <c r="T387" i="1"/>
  <c r="J387" i="1"/>
  <c r="I387" i="1"/>
  <c r="G387" i="1"/>
  <c r="C387" i="1"/>
  <c r="U386" i="1"/>
  <c r="T386" i="1"/>
  <c r="J386" i="1"/>
  <c r="I386" i="1"/>
  <c r="G386" i="1"/>
  <c r="C386" i="1"/>
  <c r="U385" i="1"/>
  <c r="T385" i="1"/>
  <c r="J385" i="1"/>
  <c r="I385" i="1"/>
  <c r="G385" i="1"/>
  <c r="C385" i="1"/>
  <c r="U384" i="1"/>
  <c r="T384" i="1"/>
  <c r="J384" i="1"/>
  <c r="I384" i="1"/>
  <c r="G384" i="1"/>
  <c r="C384" i="1"/>
  <c r="U383" i="1"/>
  <c r="T383" i="1"/>
  <c r="J383" i="1"/>
  <c r="I383" i="1"/>
  <c r="G383" i="1"/>
  <c r="C383" i="1"/>
  <c r="U382" i="1"/>
  <c r="T382" i="1"/>
  <c r="J382" i="1"/>
  <c r="I382" i="1"/>
  <c r="G382" i="1"/>
  <c r="C382" i="1"/>
  <c r="J381" i="1"/>
  <c r="I381" i="1"/>
  <c r="G381" i="1"/>
  <c r="C381" i="1"/>
  <c r="J380" i="1"/>
  <c r="I380" i="1"/>
  <c r="G380" i="1"/>
  <c r="C380" i="1"/>
  <c r="U379" i="1"/>
  <c r="T379" i="1"/>
  <c r="J379" i="1"/>
  <c r="I379" i="1"/>
  <c r="G379" i="1"/>
  <c r="C379" i="1"/>
  <c r="U378" i="1"/>
  <c r="T378" i="1"/>
  <c r="J378" i="1"/>
  <c r="I378" i="1"/>
  <c r="G378" i="1"/>
  <c r="C378" i="1"/>
  <c r="U377" i="1"/>
  <c r="T377" i="1"/>
  <c r="J377" i="1"/>
  <c r="I377" i="1"/>
  <c r="G377" i="1"/>
  <c r="C377" i="1"/>
  <c r="U376" i="1"/>
  <c r="T376" i="1"/>
  <c r="J376" i="1"/>
  <c r="I376" i="1"/>
  <c r="G376" i="1"/>
  <c r="C376" i="1"/>
  <c r="U375" i="1"/>
  <c r="T375" i="1"/>
  <c r="J375" i="1"/>
  <c r="I375" i="1"/>
  <c r="G375" i="1"/>
  <c r="C375" i="1"/>
  <c r="U374" i="1"/>
  <c r="T374" i="1"/>
  <c r="J374" i="1"/>
  <c r="I374" i="1"/>
  <c r="G374" i="1"/>
  <c r="C374" i="1"/>
  <c r="U373" i="1"/>
  <c r="T373" i="1"/>
  <c r="J373" i="1"/>
  <c r="I373" i="1"/>
  <c r="G373" i="1"/>
  <c r="C373" i="1"/>
  <c r="J372" i="1"/>
  <c r="I372" i="1"/>
  <c r="G372" i="1"/>
  <c r="C372" i="1"/>
  <c r="U371" i="1"/>
  <c r="T371" i="1"/>
  <c r="J371" i="1"/>
  <c r="I371" i="1"/>
  <c r="G371" i="1"/>
  <c r="C371" i="1"/>
  <c r="U370" i="1"/>
  <c r="T370" i="1"/>
  <c r="J370" i="1"/>
  <c r="I370" i="1"/>
  <c r="G370" i="1"/>
  <c r="C370" i="1"/>
  <c r="U369" i="1"/>
  <c r="T369" i="1"/>
  <c r="J369" i="1"/>
  <c r="I369" i="1"/>
  <c r="G369" i="1"/>
  <c r="C369" i="1"/>
  <c r="U368" i="1"/>
  <c r="T368" i="1"/>
  <c r="J368" i="1"/>
  <c r="I368" i="1"/>
  <c r="G368" i="1"/>
  <c r="C368" i="1"/>
  <c r="U367" i="1"/>
  <c r="T367" i="1"/>
  <c r="J367" i="1"/>
  <c r="I367" i="1"/>
  <c r="G367" i="1"/>
  <c r="C367" i="1"/>
  <c r="U366" i="1"/>
  <c r="T366" i="1"/>
  <c r="J366" i="1"/>
  <c r="I366" i="1"/>
  <c r="G366" i="1"/>
  <c r="C366" i="1"/>
  <c r="U365" i="1"/>
  <c r="T365" i="1"/>
  <c r="J365" i="1"/>
  <c r="I365" i="1"/>
  <c r="G365" i="1"/>
  <c r="C365" i="1"/>
  <c r="U364" i="1"/>
  <c r="T364" i="1"/>
  <c r="J364" i="1"/>
  <c r="I364" i="1"/>
  <c r="G364" i="1"/>
  <c r="C364" i="1"/>
  <c r="U363" i="1"/>
  <c r="T363" i="1"/>
  <c r="J363" i="1"/>
  <c r="I363" i="1"/>
  <c r="G363" i="1"/>
  <c r="C363" i="1"/>
  <c r="U362" i="1"/>
  <c r="T362" i="1"/>
  <c r="J362" i="1"/>
  <c r="I362" i="1"/>
  <c r="G362" i="1"/>
  <c r="C362" i="1"/>
  <c r="J361" i="1"/>
  <c r="I361" i="1"/>
  <c r="G361" i="1"/>
  <c r="C361" i="1"/>
  <c r="U360" i="1"/>
  <c r="T360" i="1"/>
  <c r="J360" i="1"/>
  <c r="I360" i="1"/>
  <c r="G360" i="1"/>
  <c r="C360" i="1"/>
  <c r="J359" i="1"/>
  <c r="I359" i="1"/>
  <c r="G359" i="1"/>
  <c r="C359" i="1"/>
  <c r="U358" i="1"/>
  <c r="T358" i="1"/>
  <c r="J358" i="1"/>
  <c r="I358" i="1"/>
  <c r="G358" i="1"/>
  <c r="C358" i="1"/>
  <c r="U357" i="1"/>
  <c r="T357" i="1"/>
  <c r="J357" i="1"/>
  <c r="I357" i="1"/>
  <c r="G357" i="1"/>
  <c r="C357" i="1"/>
  <c r="J356" i="1"/>
  <c r="I356" i="1"/>
  <c r="G356" i="1"/>
  <c r="C356" i="1"/>
  <c r="U355" i="1"/>
  <c r="T355" i="1"/>
  <c r="J355" i="1"/>
  <c r="I355" i="1"/>
  <c r="G355" i="1"/>
  <c r="C355" i="1"/>
  <c r="U354" i="1"/>
  <c r="T354" i="1"/>
  <c r="J354" i="1"/>
  <c r="I354" i="1"/>
  <c r="G354" i="1"/>
  <c r="C354" i="1"/>
  <c r="U353" i="1"/>
  <c r="T353" i="1"/>
  <c r="J353" i="1"/>
  <c r="I353" i="1"/>
  <c r="G353" i="1"/>
  <c r="C353" i="1"/>
  <c r="U352" i="1"/>
  <c r="T352" i="1"/>
  <c r="J352" i="1"/>
  <c r="I352" i="1"/>
  <c r="G352" i="1"/>
  <c r="C352" i="1"/>
  <c r="J351" i="1"/>
  <c r="I351" i="1"/>
  <c r="G351" i="1"/>
  <c r="C351" i="1"/>
  <c r="U350" i="1"/>
  <c r="T350" i="1"/>
  <c r="J350" i="1"/>
  <c r="I350" i="1"/>
  <c r="G350" i="1"/>
  <c r="C350" i="1"/>
  <c r="U349" i="1"/>
  <c r="T349" i="1"/>
  <c r="J349" i="1"/>
  <c r="I349" i="1"/>
  <c r="G349" i="1"/>
  <c r="C349" i="1"/>
  <c r="U348" i="1"/>
  <c r="T348" i="1"/>
  <c r="J348" i="1"/>
  <c r="I348" i="1"/>
  <c r="G348" i="1"/>
  <c r="C348" i="1"/>
  <c r="U347" i="1"/>
  <c r="T347" i="1"/>
  <c r="J347" i="1"/>
  <c r="I347" i="1"/>
  <c r="G347" i="1"/>
  <c r="C347" i="1"/>
  <c r="U346" i="1"/>
  <c r="T346" i="1"/>
  <c r="J346" i="1"/>
  <c r="I346" i="1"/>
  <c r="G346" i="1"/>
  <c r="C346" i="1"/>
  <c r="U345" i="1"/>
  <c r="T345" i="1"/>
  <c r="J345" i="1"/>
  <c r="I345" i="1"/>
  <c r="G345" i="1"/>
  <c r="C345" i="1"/>
  <c r="J344" i="1"/>
  <c r="I344" i="1"/>
  <c r="G344" i="1"/>
  <c r="C344" i="1"/>
  <c r="U343" i="1"/>
  <c r="T343" i="1"/>
  <c r="J343" i="1"/>
  <c r="I343" i="1"/>
  <c r="G343" i="1"/>
  <c r="C343" i="1"/>
  <c r="U342" i="1"/>
  <c r="T342" i="1"/>
  <c r="J342" i="1"/>
  <c r="I342" i="1"/>
  <c r="G342" i="1"/>
  <c r="C342" i="1"/>
  <c r="J341" i="1"/>
  <c r="I341" i="1"/>
  <c r="G341" i="1"/>
  <c r="C341" i="1"/>
  <c r="U340" i="1"/>
  <c r="T340" i="1"/>
  <c r="J340" i="1"/>
  <c r="I340" i="1"/>
  <c r="G340" i="1"/>
  <c r="C340" i="1"/>
  <c r="U339" i="1"/>
  <c r="T339" i="1"/>
  <c r="J339" i="1"/>
  <c r="I339" i="1"/>
  <c r="G339" i="1"/>
  <c r="C339" i="1"/>
  <c r="U338" i="1"/>
  <c r="T338" i="1"/>
  <c r="J338" i="1"/>
  <c r="I338" i="1"/>
  <c r="G338" i="1"/>
  <c r="C338" i="1"/>
  <c r="U337" i="1"/>
  <c r="T337" i="1"/>
  <c r="J337" i="1"/>
  <c r="I337" i="1"/>
  <c r="G337" i="1"/>
  <c r="C337" i="1"/>
  <c r="U336" i="1"/>
  <c r="T336" i="1"/>
  <c r="J336" i="1"/>
  <c r="I336" i="1"/>
  <c r="G336" i="1"/>
  <c r="C336" i="1"/>
  <c r="J335" i="1"/>
  <c r="I335" i="1"/>
  <c r="G335" i="1"/>
  <c r="C335" i="1"/>
  <c r="J334" i="1"/>
  <c r="I334" i="1"/>
  <c r="G334" i="1"/>
  <c r="C334" i="1"/>
  <c r="J333" i="1"/>
  <c r="I333" i="1"/>
  <c r="G333" i="1"/>
  <c r="C333" i="1"/>
  <c r="U332" i="1"/>
  <c r="T332" i="1"/>
  <c r="J332" i="1"/>
  <c r="I332" i="1"/>
  <c r="G332" i="1"/>
  <c r="C332" i="1"/>
  <c r="U331" i="1"/>
  <c r="T331" i="1"/>
  <c r="J331" i="1"/>
  <c r="I331" i="1"/>
  <c r="G331" i="1"/>
  <c r="C331" i="1"/>
  <c r="U330" i="1"/>
  <c r="T330" i="1"/>
  <c r="J330" i="1"/>
  <c r="I330" i="1"/>
  <c r="G330" i="1"/>
  <c r="C330" i="1"/>
  <c r="U329" i="1"/>
  <c r="T329" i="1"/>
  <c r="J329" i="1"/>
  <c r="I329" i="1"/>
  <c r="G329" i="1"/>
  <c r="C329" i="1"/>
  <c r="U328" i="1"/>
  <c r="T328" i="1"/>
  <c r="J328" i="1"/>
  <c r="I328" i="1"/>
  <c r="G328" i="1"/>
  <c r="C328" i="1"/>
  <c r="J327" i="1"/>
  <c r="I327" i="1"/>
  <c r="G327" i="1"/>
  <c r="C327" i="1"/>
  <c r="J326" i="1"/>
  <c r="I326" i="1"/>
  <c r="G326" i="1"/>
  <c r="C326" i="1"/>
  <c r="U325" i="1"/>
  <c r="T325" i="1"/>
  <c r="J325" i="1"/>
  <c r="I325" i="1"/>
  <c r="G325" i="1"/>
  <c r="C325" i="1"/>
  <c r="U324" i="1"/>
  <c r="T324" i="1"/>
  <c r="J324" i="1"/>
  <c r="I324" i="1"/>
  <c r="G324" i="1"/>
  <c r="C324" i="1"/>
  <c r="U323" i="1"/>
  <c r="T323" i="1"/>
  <c r="J323" i="1"/>
  <c r="I323" i="1"/>
  <c r="G323" i="1"/>
  <c r="C323" i="1"/>
  <c r="U322" i="1"/>
  <c r="T322" i="1"/>
  <c r="J322" i="1"/>
  <c r="I322" i="1"/>
  <c r="G322" i="1"/>
  <c r="C322" i="1"/>
  <c r="U321" i="1"/>
  <c r="T321" i="1"/>
  <c r="J321" i="1"/>
  <c r="I321" i="1"/>
  <c r="G321" i="1"/>
  <c r="C321" i="1"/>
  <c r="U320" i="1"/>
  <c r="T320" i="1"/>
  <c r="J320" i="1"/>
  <c r="I320" i="1"/>
  <c r="G320" i="1"/>
  <c r="C320" i="1"/>
  <c r="U319" i="1"/>
  <c r="T319" i="1"/>
  <c r="J319" i="1"/>
  <c r="I319" i="1"/>
  <c r="G319" i="1"/>
  <c r="C319" i="1"/>
  <c r="J318" i="1"/>
  <c r="I318" i="1"/>
  <c r="G318" i="1"/>
  <c r="C318" i="1"/>
  <c r="U317" i="1"/>
  <c r="T317" i="1"/>
  <c r="J317" i="1"/>
  <c r="I317" i="1"/>
  <c r="G317" i="1"/>
  <c r="C317" i="1"/>
  <c r="U316" i="1"/>
  <c r="T316" i="1"/>
  <c r="J316" i="1"/>
  <c r="I316" i="1"/>
  <c r="G316" i="1"/>
  <c r="C316" i="1"/>
  <c r="U315" i="1"/>
  <c r="T315" i="1"/>
  <c r="J315" i="1"/>
  <c r="I315" i="1"/>
  <c r="G315" i="1"/>
  <c r="C315" i="1"/>
  <c r="U314" i="1"/>
  <c r="T314" i="1"/>
  <c r="J314" i="1"/>
  <c r="I314" i="1"/>
  <c r="G314" i="1"/>
  <c r="C314" i="1"/>
  <c r="J313" i="1"/>
  <c r="I313" i="1"/>
  <c r="G313" i="1"/>
  <c r="C313" i="1"/>
  <c r="U312" i="1"/>
  <c r="T312" i="1"/>
  <c r="J312" i="1"/>
  <c r="I312" i="1"/>
  <c r="G312" i="1"/>
  <c r="C312" i="1"/>
  <c r="J311" i="1"/>
  <c r="I311" i="1"/>
  <c r="G311" i="1"/>
  <c r="C311" i="1"/>
  <c r="U310" i="1"/>
  <c r="T310" i="1"/>
  <c r="J310" i="1"/>
  <c r="I310" i="1"/>
  <c r="G310" i="1"/>
  <c r="C310" i="1"/>
  <c r="U309" i="1"/>
  <c r="T309" i="1"/>
  <c r="J309" i="1"/>
  <c r="I309" i="1"/>
  <c r="G309" i="1"/>
  <c r="C309" i="1"/>
  <c r="U308" i="1"/>
  <c r="T308" i="1"/>
  <c r="J308" i="1"/>
  <c r="I308" i="1"/>
  <c r="G308" i="1"/>
  <c r="C308" i="1"/>
  <c r="U307" i="1"/>
  <c r="T307" i="1"/>
  <c r="J307" i="1"/>
  <c r="I307" i="1"/>
  <c r="G307" i="1"/>
  <c r="C307" i="1"/>
  <c r="U306" i="1"/>
  <c r="T306" i="1"/>
  <c r="J306" i="1"/>
  <c r="I306" i="1"/>
  <c r="G306" i="1"/>
  <c r="C306" i="1"/>
  <c r="U305" i="1"/>
  <c r="T305" i="1"/>
  <c r="J305" i="1"/>
  <c r="I305" i="1"/>
  <c r="G305" i="1"/>
  <c r="C305" i="1"/>
  <c r="J304" i="1"/>
  <c r="I304" i="1"/>
  <c r="G304" i="1"/>
  <c r="C304" i="1"/>
  <c r="J303" i="1"/>
  <c r="I303" i="1"/>
  <c r="G303" i="1"/>
  <c r="C303" i="1"/>
  <c r="U302" i="1"/>
  <c r="T302" i="1"/>
  <c r="J302" i="1"/>
  <c r="I302" i="1"/>
  <c r="G302" i="1"/>
  <c r="C302" i="1"/>
  <c r="J301" i="1"/>
  <c r="I301" i="1"/>
  <c r="G301" i="1"/>
  <c r="C301" i="1"/>
  <c r="U300" i="1"/>
  <c r="T300" i="1"/>
  <c r="J300" i="1"/>
  <c r="I300" i="1"/>
  <c r="G300" i="1"/>
  <c r="C300" i="1"/>
  <c r="U299" i="1"/>
  <c r="T299" i="1"/>
  <c r="J299" i="1"/>
  <c r="I299" i="1"/>
  <c r="G299" i="1"/>
  <c r="C299" i="1"/>
  <c r="U298" i="1"/>
  <c r="T298" i="1"/>
  <c r="J298" i="1"/>
  <c r="I298" i="1"/>
  <c r="G298" i="1"/>
  <c r="C298" i="1"/>
  <c r="U297" i="1"/>
  <c r="T297" i="1"/>
  <c r="J297" i="1"/>
  <c r="I297" i="1"/>
  <c r="G297" i="1"/>
  <c r="C297" i="1"/>
  <c r="U296" i="1"/>
  <c r="T296" i="1"/>
  <c r="J296" i="1"/>
  <c r="I296" i="1"/>
  <c r="G296" i="1"/>
  <c r="C296" i="1"/>
  <c r="J295" i="1"/>
  <c r="I295" i="1"/>
  <c r="G295" i="1"/>
  <c r="C295" i="1"/>
  <c r="J294" i="1"/>
  <c r="I294" i="1"/>
  <c r="G294" i="1"/>
  <c r="C294" i="1"/>
  <c r="U293" i="1"/>
  <c r="T293" i="1"/>
  <c r="J293" i="1"/>
  <c r="I293" i="1"/>
  <c r="G293" i="1"/>
  <c r="C293" i="1"/>
  <c r="U292" i="1"/>
  <c r="T292" i="1"/>
  <c r="J292" i="1"/>
  <c r="I292" i="1"/>
  <c r="G292" i="1"/>
  <c r="C292" i="1"/>
  <c r="U291" i="1"/>
  <c r="T291" i="1"/>
  <c r="J291" i="1"/>
  <c r="I291" i="1"/>
  <c r="G291" i="1"/>
  <c r="C291" i="1"/>
  <c r="U290" i="1"/>
  <c r="T290" i="1"/>
  <c r="J290" i="1"/>
  <c r="I290" i="1"/>
  <c r="G290" i="1"/>
  <c r="C290" i="1"/>
  <c r="U289" i="1"/>
  <c r="T289" i="1"/>
  <c r="J289" i="1"/>
  <c r="I289" i="1"/>
  <c r="G289" i="1"/>
  <c r="C289" i="1"/>
  <c r="U288" i="1"/>
  <c r="T288" i="1"/>
  <c r="J288" i="1"/>
  <c r="I288" i="1"/>
  <c r="G288" i="1"/>
  <c r="C288" i="1"/>
  <c r="U287" i="1"/>
  <c r="T287" i="1"/>
  <c r="J287" i="1"/>
  <c r="I287" i="1"/>
  <c r="G287" i="1"/>
  <c r="C287" i="1"/>
  <c r="U286" i="1"/>
  <c r="T286" i="1"/>
  <c r="J286" i="1"/>
  <c r="I286" i="1"/>
  <c r="G286" i="1"/>
  <c r="C286" i="1"/>
  <c r="J285" i="1"/>
  <c r="I285" i="1"/>
  <c r="G285" i="1"/>
  <c r="C285" i="1"/>
  <c r="J284" i="1"/>
  <c r="I284" i="1"/>
  <c r="G284" i="1"/>
  <c r="C284" i="1"/>
  <c r="U283" i="1"/>
  <c r="T283" i="1"/>
  <c r="J283" i="1"/>
  <c r="I283" i="1"/>
  <c r="G283" i="1"/>
  <c r="C283" i="1"/>
  <c r="U282" i="1"/>
  <c r="T282" i="1"/>
  <c r="J282" i="1"/>
  <c r="I282" i="1"/>
  <c r="G282" i="1"/>
  <c r="C282" i="1"/>
  <c r="U281" i="1"/>
  <c r="T281" i="1"/>
  <c r="J281" i="1"/>
  <c r="I281" i="1"/>
  <c r="G281" i="1"/>
  <c r="C281" i="1"/>
  <c r="U280" i="1"/>
  <c r="T280" i="1"/>
  <c r="J280" i="1"/>
  <c r="I280" i="1"/>
  <c r="G280" i="1"/>
  <c r="C280" i="1"/>
  <c r="U279" i="1"/>
  <c r="T279" i="1"/>
  <c r="J279" i="1"/>
  <c r="I279" i="1"/>
  <c r="G279" i="1"/>
  <c r="C279" i="1"/>
  <c r="J278" i="1"/>
  <c r="I278" i="1"/>
  <c r="G278" i="1"/>
  <c r="C278" i="1"/>
  <c r="T277" i="1"/>
  <c r="J277" i="1"/>
  <c r="I277" i="1"/>
  <c r="G277" i="1"/>
  <c r="C277" i="1"/>
  <c r="U276" i="1"/>
  <c r="T276" i="1"/>
  <c r="J276" i="1"/>
  <c r="I276" i="1"/>
  <c r="G276" i="1"/>
  <c r="C276" i="1"/>
  <c r="U275" i="1"/>
  <c r="T275" i="1"/>
  <c r="J275" i="1"/>
  <c r="I275" i="1"/>
  <c r="G275" i="1"/>
  <c r="C275" i="1"/>
  <c r="U274" i="1"/>
  <c r="T274" i="1"/>
  <c r="J274" i="1"/>
  <c r="I274" i="1"/>
  <c r="G274" i="1"/>
  <c r="C274" i="1"/>
  <c r="U273" i="1"/>
  <c r="T273" i="1"/>
  <c r="J273" i="1"/>
  <c r="I273" i="1"/>
  <c r="G273" i="1"/>
  <c r="C273" i="1"/>
  <c r="U272" i="1"/>
  <c r="T272" i="1"/>
  <c r="J272" i="1"/>
  <c r="I272" i="1"/>
  <c r="G272" i="1"/>
  <c r="C272" i="1"/>
  <c r="U271" i="1"/>
  <c r="T271" i="1"/>
  <c r="J271" i="1"/>
  <c r="I271" i="1"/>
  <c r="G271" i="1"/>
  <c r="C271" i="1"/>
  <c r="U270" i="1"/>
  <c r="T270" i="1"/>
  <c r="J270" i="1"/>
  <c r="I270" i="1"/>
  <c r="G270" i="1"/>
  <c r="C270" i="1"/>
  <c r="U269" i="1"/>
  <c r="T269" i="1"/>
  <c r="J269" i="1"/>
  <c r="I269" i="1"/>
  <c r="G269" i="1"/>
  <c r="C269" i="1"/>
  <c r="J268" i="1"/>
  <c r="I268" i="1"/>
  <c r="G268" i="1"/>
  <c r="C268" i="1"/>
  <c r="U267" i="1"/>
  <c r="T267" i="1"/>
  <c r="J267" i="1"/>
  <c r="I267" i="1"/>
  <c r="G267" i="1"/>
  <c r="C267" i="1"/>
  <c r="U266" i="1"/>
  <c r="T266" i="1"/>
  <c r="J266" i="1"/>
  <c r="I266" i="1"/>
  <c r="G266" i="1"/>
  <c r="C266" i="1"/>
  <c r="U265" i="1"/>
  <c r="T265" i="1"/>
  <c r="J265" i="1"/>
  <c r="I265" i="1"/>
  <c r="G265" i="1"/>
  <c r="C265" i="1"/>
  <c r="U264" i="1"/>
  <c r="T264" i="1"/>
  <c r="J264" i="1"/>
  <c r="I264" i="1"/>
  <c r="G264" i="1"/>
  <c r="C264" i="1"/>
  <c r="J263" i="1"/>
  <c r="I263" i="1"/>
  <c r="G263" i="1"/>
  <c r="C263" i="1"/>
  <c r="U262" i="1"/>
  <c r="T262" i="1"/>
  <c r="J262" i="1"/>
  <c r="I262" i="1"/>
  <c r="G262" i="1"/>
  <c r="C262" i="1"/>
  <c r="J261" i="1"/>
  <c r="I261" i="1"/>
  <c r="G261" i="1"/>
  <c r="C261" i="1"/>
  <c r="U260" i="1"/>
  <c r="T260" i="1"/>
  <c r="J260" i="1"/>
  <c r="I260" i="1"/>
  <c r="G260" i="1"/>
  <c r="C260" i="1"/>
  <c r="U259" i="1"/>
  <c r="T259" i="1"/>
  <c r="J259" i="1"/>
  <c r="I259" i="1"/>
  <c r="G259" i="1"/>
  <c r="C259" i="1"/>
  <c r="U258" i="1"/>
  <c r="T258" i="1"/>
  <c r="J258" i="1"/>
  <c r="I258" i="1"/>
  <c r="G258" i="1"/>
  <c r="C258" i="1"/>
  <c r="U257" i="1"/>
  <c r="T257" i="1"/>
  <c r="J257" i="1"/>
  <c r="I257" i="1"/>
  <c r="G257" i="1"/>
  <c r="C257" i="1"/>
  <c r="U256" i="1"/>
  <c r="T256" i="1"/>
  <c r="J256" i="1"/>
  <c r="I256" i="1"/>
  <c r="G256" i="1"/>
  <c r="C256" i="1"/>
  <c r="U255" i="1"/>
  <c r="T255" i="1"/>
  <c r="J255" i="1"/>
  <c r="I255" i="1"/>
  <c r="G255" i="1"/>
  <c r="C255" i="1"/>
  <c r="U254" i="1"/>
  <c r="T254" i="1"/>
  <c r="J254" i="1"/>
  <c r="I254" i="1"/>
  <c r="G254" i="1"/>
  <c r="C254" i="1"/>
  <c r="U253" i="1"/>
  <c r="T253" i="1"/>
  <c r="J253" i="1"/>
  <c r="I253" i="1"/>
  <c r="G253" i="1"/>
  <c r="C253" i="1"/>
  <c r="U252" i="1"/>
  <c r="T252" i="1"/>
  <c r="J252" i="1"/>
  <c r="I252" i="1"/>
  <c r="G252" i="1"/>
  <c r="C252" i="1"/>
  <c r="J251" i="1"/>
  <c r="I251" i="1"/>
  <c r="G251" i="1"/>
  <c r="C251" i="1"/>
  <c r="U250" i="1"/>
  <c r="T250" i="1"/>
  <c r="J250" i="1"/>
  <c r="I250" i="1"/>
  <c r="G250" i="1"/>
  <c r="C250" i="1"/>
  <c r="U249" i="1"/>
  <c r="T249" i="1"/>
  <c r="J249" i="1"/>
  <c r="I249" i="1"/>
  <c r="G249" i="1"/>
  <c r="C249" i="1"/>
  <c r="U248" i="1"/>
  <c r="T248" i="1"/>
  <c r="J248" i="1"/>
  <c r="I248" i="1"/>
  <c r="G248" i="1"/>
  <c r="C248" i="1"/>
  <c r="U247" i="1"/>
  <c r="T247" i="1"/>
  <c r="J247" i="1"/>
  <c r="I247" i="1"/>
  <c r="G247" i="1"/>
  <c r="C247" i="1"/>
  <c r="U246" i="1"/>
  <c r="T246" i="1"/>
  <c r="J246" i="1"/>
  <c r="I246" i="1"/>
  <c r="G246" i="1"/>
  <c r="C246" i="1"/>
  <c r="U245" i="1"/>
  <c r="T245" i="1"/>
  <c r="J245" i="1"/>
  <c r="I245" i="1"/>
  <c r="G245" i="1"/>
  <c r="C245" i="1"/>
  <c r="U244" i="1"/>
  <c r="T244" i="1"/>
  <c r="J244" i="1"/>
  <c r="I244" i="1"/>
  <c r="G244" i="1"/>
  <c r="C244" i="1"/>
  <c r="J243" i="1"/>
  <c r="I243" i="1"/>
  <c r="G243" i="1"/>
  <c r="C243" i="1"/>
  <c r="J242" i="1"/>
  <c r="I242" i="1"/>
  <c r="G242" i="1"/>
  <c r="C242" i="1"/>
  <c r="U241" i="1"/>
  <c r="T241" i="1"/>
  <c r="J241" i="1"/>
  <c r="I241" i="1"/>
  <c r="G241" i="1"/>
  <c r="C241" i="1"/>
  <c r="U240" i="1"/>
  <c r="T240" i="1"/>
  <c r="J240" i="1"/>
  <c r="I240" i="1"/>
  <c r="G240" i="1"/>
  <c r="C240" i="1"/>
  <c r="U239" i="1"/>
  <c r="T239" i="1"/>
  <c r="J239" i="1"/>
  <c r="I239" i="1"/>
  <c r="G239" i="1"/>
  <c r="C239" i="1"/>
  <c r="U238" i="1"/>
  <c r="T238" i="1"/>
  <c r="J238" i="1"/>
  <c r="I238" i="1"/>
  <c r="G238" i="1"/>
  <c r="C238" i="1"/>
  <c r="U237" i="1"/>
  <c r="T237" i="1"/>
  <c r="J237" i="1"/>
  <c r="I237" i="1"/>
  <c r="G237" i="1"/>
  <c r="C237" i="1"/>
  <c r="U236" i="1"/>
  <c r="T236" i="1"/>
  <c r="J236" i="1"/>
  <c r="I236" i="1"/>
  <c r="G236" i="1"/>
  <c r="C236" i="1"/>
  <c r="U235" i="1"/>
  <c r="T235" i="1"/>
  <c r="J235" i="1"/>
  <c r="I235" i="1"/>
  <c r="G235" i="1"/>
  <c r="C235" i="1"/>
  <c r="U234" i="1"/>
  <c r="T234" i="1"/>
  <c r="J234" i="1"/>
  <c r="I234" i="1"/>
  <c r="G234" i="1"/>
  <c r="C234" i="1"/>
  <c r="J233" i="1"/>
  <c r="I233" i="1"/>
  <c r="G233" i="1"/>
  <c r="C233" i="1"/>
  <c r="J232" i="1"/>
  <c r="I232" i="1"/>
  <c r="G232" i="1"/>
  <c r="C232" i="1"/>
  <c r="J231" i="1"/>
  <c r="I231" i="1"/>
  <c r="G231" i="1"/>
  <c r="C231" i="1"/>
  <c r="J230" i="1"/>
  <c r="I230" i="1"/>
  <c r="G230" i="1"/>
  <c r="C230" i="1"/>
  <c r="T229" i="1"/>
  <c r="J229" i="1"/>
  <c r="I229" i="1"/>
  <c r="G229" i="1"/>
  <c r="C229" i="1"/>
  <c r="T228" i="1"/>
  <c r="J228" i="1"/>
  <c r="I228" i="1"/>
  <c r="G228" i="1"/>
  <c r="C228" i="1"/>
  <c r="J227" i="1"/>
  <c r="I227" i="1"/>
  <c r="G227" i="1"/>
  <c r="C227" i="1"/>
  <c r="J226" i="1"/>
  <c r="I226" i="1"/>
  <c r="G226" i="1"/>
  <c r="C226" i="1"/>
  <c r="U225" i="1"/>
  <c r="T225" i="1"/>
  <c r="J225" i="1"/>
  <c r="I225" i="1"/>
  <c r="G225" i="1"/>
  <c r="C225" i="1"/>
  <c r="U224" i="1"/>
  <c r="T224" i="1"/>
  <c r="J224" i="1"/>
  <c r="I224" i="1"/>
  <c r="G224" i="1"/>
  <c r="C224" i="1"/>
  <c r="U223" i="1"/>
  <c r="T223" i="1"/>
  <c r="J223" i="1"/>
  <c r="I223" i="1"/>
  <c r="G223" i="1"/>
  <c r="C223" i="1"/>
  <c r="U222" i="1"/>
  <c r="T222" i="1"/>
  <c r="J222" i="1"/>
  <c r="I222" i="1"/>
  <c r="G222" i="1"/>
  <c r="C222" i="1"/>
  <c r="U221" i="1"/>
  <c r="T221" i="1"/>
  <c r="J221" i="1"/>
  <c r="I221" i="1"/>
  <c r="G221" i="1"/>
  <c r="C221" i="1"/>
  <c r="U220" i="1"/>
  <c r="T220" i="1"/>
  <c r="J220" i="1"/>
  <c r="I220" i="1"/>
  <c r="G220" i="1"/>
  <c r="C220" i="1"/>
  <c r="U219" i="1"/>
  <c r="T219" i="1"/>
  <c r="J219" i="1"/>
  <c r="I219" i="1"/>
  <c r="G219" i="1"/>
  <c r="C219" i="1"/>
  <c r="J218" i="1"/>
  <c r="I218" i="1"/>
  <c r="G218" i="1"/>
  <c r="C218" i="1"/>
  <c r="U217" i="1"/>
  <c r="T217" i="1"/>
  <c r="J217" i="1"/>
  <c r="I217" i="1"/>
  <c r="G217" i="1"/>
  <c r="C217" i="1"/>
  <c r="U216" i="1"/>
  <c r="T216" i="1"/>
  <c r="J216" i="1"/>
  <c r="I216" i="1"/>
  <c r="G216" i="1"/>
  <c r="C216" i="1"/>
  <c r="J215" i="1"/>
  <c r="I215" i="1"/>
  <c r="G215" i="1"/>
  <c r="C215" i="1"/>
  <c r="U214" i="1"/>
  <c r="T214" i="1"/>
  <c r="J214" i="1"/>
  <c r="I214" i="1"/>
  <c r="G214" i="1"/>
  <c r="C214" i="1"/>
  <c r="U213" i="1"/>
  <c r="T213" i="1"/>
  <c r="J213" i="1"/>
  <c r="I213" i="1"/>
  <c r="G213" i="1"/>
  <c r="C213" i="1"/>
  <c r="U212" i="1"/>
  <c r="T212" i="1"/>
  <c r="J212" i="1"/>
  <c r="I212" i="1"/>
  <c r="G212" i="1"/>
  <c r="C212" i="1"/>
  <c r="U211" i="1"/>
  <c r="T211" i="1"/>
  <c r="J211" i="1"/>
  <c r="I211" i="1"/>
  <c r="G211" i="1"/>
  <c r="C211" i="1"/>
  <c r="J210" i="1"/>
  <c r="I210" i="1"/>
  <c r="G210" i="1"/>
  <c r="C210" i="1"/>
  <c r="U209" i="1"/>
  <c r="T209" i="1"/>
  <c r="J209" i="1"/>
  <c r="I209" i="1"/>
  <c r="G209" i="1"/>
  <c r="C209" i="1"/>
  <c r="U208" i="1"/>
  <c r="T208" i="1"/>
  <c r="J208" i="1"/>
  <c r="I208" i="1"/>
  <c r="G208" i="1"/>
  <c r="C208" i="1"/>
  <c r="U207" i="1"/>
  <c r="T207" i="1"/>
  <c r="J207" i="1"/>
  <c r="I207" i="1"/>
  <c r="G207" i="1"/>
  <c r="C207" i="1"/>
  <c r="U206" i="1"/>
  <c r="T206" i="1"/>
  <c r="J206" i="1"/>
  <c r="I206" i="1"/>
  <c r="G206" i="1"/>
  <c r="C206" i="1"/>
  <c r="U205" i="1"/>
  <c r="T205" i="1"/>
  <c r="J205" i="1"/>
  <c r="I205" i="1"/>
  <c r="G205" i="1"/>
  <c r="C205" i="1"/>
  <c r="U204" i="1"/>
  <c r="T204" i="1"/>
  <c r="J204" i="1"/>
  <c r="I204" i="1"/>
  <c r="G204" i="1"/>
  <c r="C204" i="1"/>
  <c r="U203" i="1"/>
  <c r="T203" i="1"/>
  <c r="J203" i="1"/>
  <c r="I203" i="1"/>
  <c r="G203" i="1"/>
  <c r="C203" i="1"/>
  <c r="J202" i="1"/>
  <c r="I202" i="1"/>
  <c r="G202" i="1"/>
  <c r="C202" i="1"/>
  <c r="J201" i="1"/>
  <c r="I201" i="1"/>
  <c r="G201" i="1"/>
  <c r="C201" i="1"/>
  <c r="U200" i="1"/>
  <c r="T200" i="1"/>
  <c r="J200" i="1"/>
  <c r="I200" i="1"/>
  <c r="G200" i="1"/>
  <c r="C200" i="1"/>
  <c r="J199" i="1"/>
  <c r="I199" i="1"/>
  <c r="G199" i="1"/>
  <c r="C199" i="1"/>
  <c r="J198" i="1"/>
  <c r="I198" i="1"/>
  <c r="G198" i="1"/>
  <c r="C198" i="1"/>
  <c r="U197" i="1"/>
  <c r="T197" i="1"/>
  <c r="J197" i="1"/>
  <c r="I197" i="1"/>
  <c r="G197" i="1"/>
  <c r="C197" i="1"/>
  <c r="U196" i="1"/>
  <c r="T196" i="1"/>
  <c r="J196" i="1"/>
  <c r="I196" i="1"/>
  <c r="G196" i="1"/>
  <c r="C196" i="1"/>
  <c r="U195" i="1"/>
  <c r="T195" i="1"/>
  <c r="J195" i="1"/>
  <c r="I195" i="1"/>
  <c r="G195" i="1"/>
  <c r="C195" i="1"/>
  <c r="J194" i="1"/>
  <c r="I194" i="1"/>
  <c r="G194" i="1"/>
  <c r="C194" i="1"/>
  <c r="J193" i="1"/>
  <c r="I193" i="1"/>
  <c r="G193" i="1"/>
  <c r="C193" i="1"/>
  <c r="U192" i="1"/>
  <c r="T192" i="1"/>
  <c r="J192" i="1"/>
  <c r="I192" i="1"/>
  <c r="G192" i="1"/>
  <c r="C192" i="1"/>
  <c r="U191" i="1"/>
  <c r="T191" i="1"/>
  <c r="J191" i="1"/>
  <c r="I191" i="1"/>
  <c r="G191" i="1"/>
  <c r="C191" i="1"/>
  <c r="U190" i="1"/>
  <c r="T190" i="1"/>
  <c r="J190" i="1"/>
  <c r="I190" i="1"/>
  <c r="G190" i="1"/>
  <c r="C190" i="1"/>
  <c r="J189" i="1"/>
  <c r="I189" i="1"/>
  <c r="G189" i="1"/>
  <c r="C189" i="1"/>
  <c r="U188" i="1"/>
  <c r="T188" i="1"/>
  <c r="J188" i="1"/>
  <c r="I188" i="1"/>
  <c r="G188" i="1"/>
  <c r="C188" i="1"/>
  <c r="J187" i="1"/>
  <c r="I187" i="1"/>
  <c r="G187" i="1"/>
  <c r="C187" i="1"/>
  <c r="U186" i="1"/>
  <c r="T186" i="1"/>
  <c r="J186" i="1"/>
  <c r="I186" i="1"/>
  <c r="G186" i="1"/>
  <c r="C186" i="1"/>
  <c r="U185" i="1"/>
  <c r="T185" i="1"/>
  <c r="J185" i="1"/>
  <c r="I185" i="1"/>
  <c r="G185" i="1"/>
  <c r="C185" i="1"/>
  <c r="U184" i="1"/>
  <c r="T184" i="1"/>
  <c r="J184" i="1"/>
  <c r="I184" i="1"/>
  <c r="G184" i="1"/>
  <c r="C184" i="1"/>
  <c r="U183" i="1"/>
  <c r="T183" i="1"/>
  <c r="J183" i="1"/>
  <c r="I183" i="1"/>
  <c r="G183" i="1"/>
  <c r="C183" i="1"/>
  <c r="U182" i="1"/>
  <c r="T182" i="1"/>
  <c r="J182" i="1"/>
  <c r="I182" i="1"/>
  <c r="G182" i="1"/>
  <c r="C182" i="1"/>
  <c r="J181" i="1"/>
  <c r="I181" i="1"/>
  <c r="G181" i="1"/>
  <c r="C181" i="1"/>
  <c r="U180" i="1"/>
  <c r="T180" i="1"/>
  <c r="J180" i="1"/>
  <c r="I180" i="1"/>
  <c r="G180" i="1"/>
  <c r="C180" i="1"/>
  <c r="U179" i="1"/>
  <c r="T179" i="1"/>
  <c r="J179" i="1"/>
  <c r="I179" i="1"/>
  <c r="G179" i="1"/>
  <c r="C179" i="1"/>
  <c r="J178" i="1"/>
  <c r="I178" i="1"/>
  <c r="G178" i="1"/>
  <c r="C178" i="1"/>
  <c r="J177" i="1"/>
  <c r="I177" i="1"/>
  <c r="G177" i="1"/>
  <c r="C177" i="1"/>
  <c r="J176" i="1"/>
  <c r="I176" i="1"/>
  <c r="G176" i="1"/>
  <c r="C176" i="1"/>
  <c r="T175" i="1"/>
  <c r="J175" i="1"/>
  <c r="I175" i="1"/>
  <c r="G175" i="1"/>
  <c r="C175" i="1"/>
  <c r="T174" i="1"/>
  <c r="J174" i="1"/>
  <c r="I174" i="1"/>
  <c r="G174" i="1"/>
  <c r="C174" i="1"/>
  <c r="J173" i="1"/>
  <c r="I173" i="1"/>
  <c r="G173" i="1"/>
  <c r="C173" i="1"/>
  <c r="J172" i="1"/>
  <c r="I172" i="1"/>
  <c r="G172" i="1"/>
  <c r="C172" i="1"/>
  <c r="J171" i="1"/>
  <c r="I171" i="1"/>
  <c r="G171" i="1"/>
  <c r="C171" i="1"/>
  <c r="U170" i="1"/>
  <c r="T170" i="1"/>
  <c r="J170" i="1"/>
  <c r="I170" i="1"/>
  <c r="G170" i="1"/>
  <c r="C170" i="1"/>
  <c r="J169" i="1"/>
  <c r="I169" i="1"/>
  <c r="G169" i="1"/>
  <c r="C169" i="1"/>
  <c r="U168" i="1"/>
  <c r="T168" i="1"/>
  <c r="J168" i="1"/>
  <c r="I168" i="1"/>
  <c r="G168" i="1"/>
  <c r="C168" i="1"/>
  <c r="J167" i="1"/>
  <c r="I167" i="1"/>
  <c r="G167" i="1"/>
  <c r="C167" i="1"/>
  <c r="U166" i="1"/>
  <c r="T166" i="1"/>
  <c r="J166" i="1"/>
  <c r="I166" i="1"/>
  <c r="G166" i="1"/>
  <c r="C166" i="1"/>
  <c r="J165" i="1"/>
  <c r="I165" i="1"/>
  <c r="G165" i="1"/>
  <c r="C165" i="1"/>
  <c r="U164" i="1"/>
  <c r="T164" i="1"/>
  <c r="J164" i="1"/>
  <c r="I164" i="1"/>
  <c r="G164" i="1"/>
  <c r="C164" i="1"/>
  <c r="J163" i="1"/>
  <c r="I163" i="1"/>
  <c r="G163" i="1"/>
  <c r="C163" i="1"/>
  <c r="J162" i="1"/>
  <c r="I162" i="1"/>
  <c r="G162" i="1"/>
  <c r="C162" i="1"/>
  <c r="U161" i="1"/>
  <c r="T161" i="1"/>
  <c r="J161" i="1"/>
  <c r="I161" i="1"/>
  <c r="G161" i="1"/>
  <c r="C161" i="1"/>
  <c r="U160" i="1"/>
  <c r="T160" i="1"/>
  <c r="J160" i="1"/>
  <c r="I160" i="1"/>
  <c r="G160" i="1"/>
  <c r="C160" i="1"/>
  <c r="J159" i="1"/>
  <c r="I159" i="1"/>
  <c r="G159" i="1"/>
  <c r="C159" i="1"/>
  <c r="J158" i="1"/>
  <c r="I158" i="1"/>
  <c r="G158" i="1"/>
  <c r="C158" i="1"/>
  <c r="U157" i="1"/>
  <c r="T157" i="1"/>
  <c r="J157" i="1"/>
  <c r="I157" i="1"/>
  <c r="G157" i="1"/>
  <c r="C157" i="1"/>
  <c r="U156" i="1"/>
  <c r="T156" i="1"/>
  <c r="J156" i="1"/>
  <c r="I156" i="1"/>
  <c r="G156" i="1"/>
  <c r="C156" i="1"/>
  <c r="U155" i="1"/>
  <c r="T155" i="1"/>
  <c r="J155" i="1"/>
  <c r="I155" i="1"/>
  <c r="G155" i="1"/>
  <c r="C155" i="1"/>
  <c r="J154" i="1"/>
  <c r="I154" i="1"/>
  <c r="G154" i="1"/>
  <c r="C154" i="1"/>
  <c r="U153" i="1"/>
  <c r="T153" i="1"/>
  <c r="J153" i="1"/>
  <c r="I153" i="1"/>
  <c r="G153" i="1"/>
  <c r="C153" i="1"/>
  <c r="U152" i="1"/>
  <c r="T152" i="1"/>
  <c r="J152" i="1"/>
  <c r="I152" i="1"/>
  <c r="G152" i="1"/>
  <c r="C152" i="1"/>
  <c r="J151" i="1"/>
  <c r="I151" i="1"/>
  <c r="G151" i="1"/>
  <c r="C151" i="1"/>
  <c r="U150" i="1"/>
  <c r="T150" i="1"/>
  <c r="J150" i="1"/>
  <c r="I150" i="1"/>
  <c r="G150" i="1"/>
  <c r="C150" i="1"/>
  <c r="U149" i="1"/>
  <c r="T149" i="1"/>
  <c r="J149" i="1"/>
  <c r="I149" i="1"/>
  <c r="G149" i="1"/>
  <c r="C149" i="1"/>
  <c r="U148" i="1"/>
  <c r="T148" i="1"/>
  <c r="J148" i="1"/>
  <c r="I148" i="1"/>
  <c r="G148" i="1"/>
  <c r="C148" i="1"/>
  <c r="U147" i="1"/>
  <c r="T147" i="1"/>
  <c r="J147" i="1"/>
  <c r="I147" i="1"/>
  <c r="G147" i="1"/>
  <c r="C147" i="1"/>
  <c r="J146" i="1"/>
  <c r="I146" i="1"/>
  <c r="G146" i="1"/>
  <c r="C146" i="1"/>
  <c r="U145" i="1"/>
  <c r="T145" i="1"/>
  <c r="J145" i="1"/>
  <c r="I145" i="1"/>
  <c r="G145" i="1"/>
  <c r="C145" i="1"/>
  <c r="U144" i="1"/>
  <c r="T144" i="1"/>
  <c r="J144" i="1"/>
  <c r="I144" i="1"/>
  <c r="G144" i="1"/>
  <c r="C144" i="1"/>
  <c r="J143" i="1"/>
  <c r="I143" i="1"/>
  <c r="G143" i="1"/>
  <c r="C143" i="1"/>
  <c r="U142" i="1"/>
  <c r="T142" i="1"/>
  <c r="J142" i="1"/>
  <c r="I142" i="1"/>
  <c r="G142" i="1"/>
  <c r="C142" i="1"/>
  <c r="J141" i="1"/>
  <c r="I141" i="1"/>
  <c r="G141" i="1"/>
  <c r="C141" i="1"/>
  <c r="U140" i="1"/>
  <c r="T140" i="1"/>
  <c r="J140" i="1"/>
  <c r="I140" i="1"/>
  <c r="G140" i="1"/>
  <c r="C140" i="1"/>
  <c r="U139" i="1"/>
  <c r="T139" i="1"/>
  <c r="J139" i="1"/>
  <c r="I139" i="1"/>
  <c r="G139" i="1"/>
  <c r="C139" i="1"/>
  <c r="U138" i="1"/>
  <c r="T138" i="1"/>
  <c r="J138" i="1"/>
  <c r="I138" i="1"/>
  <c r="G138" i="1"/>
  <c r="C138" i="1"/>
  <c r="U137" i="1"/>
  <c r="T137" i="1"/>
  <c r="J137" i="1"/>
  <c r="I137" i="1"/>
  <c r="G137" i="1"/>
  <c r="C137" i="1"/>
  <c r="U136" i="1"/>
  <c r="T136" i="1"/>
  <c r="J136" i="1"/>
  <c r="I136" i="1"/>
  <c r="G136" i="1"/>
  <c r="C136" i="1"/>
  <c r="U135" i="1"/>
  <c r="T135" i="1"/>
  <c r="J135" i="1"/>
  <c r="I135" i="1"/>
  <c r="G135" i="1"/>
  <c r="C135" i="1"/>
  <c r="J134" i="1"/>
  <c r="I134" i="1"/>
  <c r="G134" i="1"/>
  <c r="C134" i="1"/>
  <c r="J133" i="1"/>
  <c r="I133" i="1"/>
  <c r="G133" i="1"/>
  <c r="C133" i="1"/>
  <c r="J132" i="1"/>
  <c r="I132" i="1"/>
  <c r="G132" i="1"/>
  <c r="C132" i="1"/>
  <c r="T131" i="1"/>
  <c r="J131" i="1"/>
  <c r="I131" i="1"/>
  <c r="G131" i="1"/>
  <c r="C131" i="1"/>
  <c r="U130" i="1"/>
  <c r="T130" i="1"/>
  <c r="J130" i="1"/>
  <c r="I130" i="1"/>
  <c r="G130" i="1"/>
  <c r="C130" i="1"/>
  <c r="U129" i="1"/>
  <c r="T129" i="1"/>
  <c r="J129" i="1"/>
  <c r="I129" i="1"/>
  <c r="G129" i="1"/>
  <c r="C129" i="1"/>
  <c r="J128" i="1"/>
  <c r="I128" i="1"/>
  <c r="G128" i="1"/>
  <c r="C128" i="1"/>
  <c r="J127" i="1"/>
  <c r="I127" i="1"/>
  <c r="G127" i="1"/>
  <c r="C127" i="1"/>
  <c r="U126" i="1"/>
  <c r="T126" i="1"/>
  <c r="J126" i="1"/>
  <c r="I126" i="1"/>
  <c r="G126" i="1"/>
  <c r="C126" i="1"/>
  <c r="U125" i="1"/>
  <c r="T125" i="1"/>
  <c r="J125" i="1"/>
  <c r="I125" i="1"/>
  <c r="G125" i="1"/>
  <c r="C125" i="1"/>
  <c r="T124" i="1"/>
  <c r="J124" i="1"/>
  <c r="I124" i="1"/>
  <c r="G124" i="1"/>
  <c r="C124" i="1"/>
  <c r="J123" i="1"/>
  <c r="I123" i="1"/>
  <c r="G123" i="1"/>
  <c r="C123" i="1"/>
  <c r="T122" i="1"/>
  <c r="J122" i="1"/>
  <c r="I122" i="1"/>
  <c r="G122" i="1"/>
  <c r="C122" i="1"/>
  <c r="U121" i="1"/>
  <c r="T121" i="1"/>
  <c r="J121" i="1"/>
  <c r="I121" i="1"/>
  <c r="G121" i="1"/>
  <c r="C121" i="1"/>
  <c r="U120" i="1"/>
  <c r="T120" i="1"/>
  <c r="J120" i="1"/>
  <c r="I120" i="1"/>
  <c r="G120" i="1"/>
  <c r="C120" i="1"/>
  <c r="U119" i="1"/>
  <c r="T119" i="1"/>
  <c r="J119" i="1"/>
  <c r="I119" i="1"/>
  <c r="G119" i="1"/>
  <c r="C119" i="1"/>
  <c r="J118" i="1"/>
  <c r="I118" i="1"/>
  <c r="G118" i="1"/>
  <c r="C118" i="1"/>
  <c r="U117" i="1"/>
  <c r="T117" i="1"/>
  <c r="J117" i="1"/>
  <c r="I117" i="1"/>
  <c r="G117" i="1"/>
  <c r="C117" i="1"/>
  <c r="U116" i="1"/>
  <c r="T116" i="1"/>
  <c r="J116" i="1"/>
  <c r="I116" i="1"/>
  <c r="G116" i="1"/>
  <c r="C116" i="1"/>
  <c r="J115" i="1"/>
  <c r="I115" i="1"/>
  <c r="G115" i="1"/>
  <c r="C115" i="1"/>
  <c r="J114" i="1"/>
  <c r="I114" i="1"/>
  <c r="G114" i="1"/>
  <c r="C114" i="1"/>
  <c r="U113" i="1"/>
  <c r="T113" i="1"/>
  <c r="J113" i="1"/>
  <c r="I113" i="1"/>
  <c r="G113" i="1"/>
  <c r="C113" i="1"/>
  <c r="U112" i="1"/>
  <c r="T112" i="1"/>
  <c r="J112" i="1"/>
  <c r="I112" i="1"/>
  <c r="G112" i="1"/>
  <c r="C112" i="1"/>
  <c r="U111" i="1"/>
  <c r="T111" i="1"/>
  <c r="J111" i="1"/>
  <c r="I111" i="1"/>
  <c r="G111" i="1"/>
  <c r="C111" i="1"/>
  <c r="T110" i="1"/>
  <c r="J110" i="1"/>
  <c r="I110" i="1"/>
  <c r="G110" i="1"/>
  <c r="C110" i="1"/>
  <c r="J109" i="1"/>
  <c r="I109" i="1"/>
  <c r="G109" i="1"/>
  <c r="C109" i="1"/>
  <c r="J108" i="1"/>
  <c r="I108" i="1"/>
  <c r="G108" i="1"/>
  <c r="C108" i="1"/>
  <c r="U107" i="1"/>
  <c r="T107" i="1"/>
  <c r="J107" i="1"/>
  <c r="I107" i="1"/>
  <c r="G107" i="1"/>
  <c r="C107" i="1"/>
  <c r="J106" i="1"/>
  <c r="I106" i="1"/>
  <c r="G106" i="1"/>
  <c r="C106" i="1"/>
  <c r="J105" i="1"/>
  <c r="I105" i="1"/>
  <c r="G105" i="1"/>
  <c r="C105" i="1"/>
  <c r="U104" i="1"/>
  <c r="T104" i="1"/>
  <c r="J104" i="1"/>
  <c r="I104" i="1"/>
  <c r="G104" i="1"/>
  <c r="C104" i="1"/>
  <c r="U103" i="1"/>
  <c r="T103" i="1"/>
  <c r="J103" i="1"/>
  <c r="I103" i="1"/>
  <c r="G103" i="1"/>
  <c r="C103" i="1"/>
  <c r="U102" i="1"/>
  <c r="T102" i="1"/>
  <c r="J102" i="1"/>
  <c r="I102" i="1"/>
  <c r="G102" i="1"/>
  <c r="C102" i="1"/>
  <c r="U101" i="1"/>
  <c r="T101" i="1"/>
  <c r="J101" i="1"/>
  <c r="I101" i="1"/>
  <c r="G101" i="1"/>
  <c r="C101" i="1"/>
  <c r="J100" i="1"/>
  <c r="I100" i="1"/>
  <c r="G100" i="1"/>
  <c r="C100" i="1"/>
  <c r="J99" i="1"/>
  <c r="I99" i="1"/>
  <c r="G99" i="1"/>
  <c r="C99" i="1"/>
  <c r="U98" i="1"/>
  <c r="T98" i="1"/>
  <c r="J98" i="1"/>
  <c r="I98" i="1"/>
  <c r="G98" i="1"/>
  <c r="C98" i="1"/>
  <c r="J97" i="1"/>
  <c r="I97" i="1"/>
  <c r="G97" i="1"/>
  <c r="C97" i="1"/>
  <c r="J96" i="1"/>
  <c r="I96" i="1"/>
  <c r="G96" i="1"/>
  <c r="C96" i="1"/>
  <c r="J95" i="1"/>
  <c r="I95" i="1"/>
  <c r="G95" i="1"/>
  <c r="C95" i="1"/>
  <c r="J94" i="1"/>
  <c r="I94" i="1"/>
  <c r="G94" i="1"/>
  <c r="C94" i="1"/>
  <c r="U93" i="1"/>
  <c r="T93" i="1"/>
  <c r="J93" i="1"/>
  <c r="I93" i="1"/>
  <c r="G93" i="1"/>
  <c r="C93" i="1"/>
  <c r="U92" i="1"/>
  <c r="T92" i="1"/>
  <c r="J92" i="1"/>
  <c r="I92" i="1"/>
  <c r="G92" i="1"/>
  <c r="C92" i="1"/>
  <c r="U91" i="1"/>
  <c r="T91" i="1"/>
  <c r="J91" i="1"/>
  <c r="I91" i="1"/>
  <c r="G91" i="1"/>
  <c r="C91" i="1"/>
  <c r="U90" i="1"/>
  <c r="T90" i="1"/>
  <c r="J90" i="1"/>
  <c r="I90" i="1"/>
  <c r="G90" i="1"/>
  <c r="C90" i="1"/>
  <c r="U89" i="1"/>
  <c r="T89" i="1"/>
  <c r="J89" i="1"/>
  <c r="I89" i="1"/>
  <c r="G89" i="1"/>
  <c r="C89" i="1"/>
  <c r="T88" i="1"/>
  <c r="J88" i="1"/>
  <c r="I88" i="1"/>
  <c r="G88" i="1"/>
  <c r="C88" i="1"/>
  <c r="J87" i="1"/>
  <c r="I87" i="1"/>
  <c r="G87" i="1"/>
  <c r="C87" i="1"/>
  <c r="U86" i="1"/>
  <c r="T86" i="1"/>
  <c r="J86" i="1"/>
  <c r="I86" i="1"/>
  <c r="G86" i="1"/>
  <c r="C86" i="1"/>
  <c r="U85" i="1"/>
  <c r="T85" i="1"/>
  <c r="J85" i="1"/>
  <c r="I85" i="1"/>
  <c r="G85" i="1"/>
  <c r="C85" i="1"/>
  <c r="U84" i="1"/>
  <c r="T84" i="1"/>
  <c r="J84" i="1"/>
  <c r="I84" i="1"/>
  <c r="G84" i="1"/>
  <c r="C84" i="1"/>
  <c r="T83" i="1"/>
  <c r="J83" i="1"/>
  <c r="I83" i="1"/>
  <c r="G83" i="1"/>
  <c r="C83" i="1"/>
  <c r="J82" i="1"/>
  <c r="I82" i="1"/>
  <c r="G82" i="1"/>
  <c r="C82" i="1"/>
  <c r="J81" i="1"/>
  <c r="I81" i="1"/>
  <c r="G81" i="1"/>
  <c r="C81" i="1"/>
  <c r="U80" i="1"/>
  <c r="T80" i="1"/>
  <c r="J80" i="1"/>
  <c r="I80" i="1"/>
  <c r="G80" i="1"/>
  <c r="C80" i="1"/>
  <c r="U79" i="1"/>
  <c r="T79" i="1"/>
  <c r="J79" i="1"/>
  <c r="I79" i="1"/>
  <c r="G79" i="1"/>
  <c r="C79" i="1"/>
  <c r="U78" i="1"/>
  <c r="T78" i="1"/>
  <c r="J78" i="1"/>
  <c r="I78" i="1"/>
  <c r="G78" i="1"/>
  <c r="C78" i="1"/>
  <c r="U77" i="1"/>
  <c r="T77" i="1"/>
  <c r="J77" i="1"/>
  <c r="I77" i="1"/>
  <c r="G77" i="1"/>
  <c r="C77" i="1"/>
  <c r="U76" i="1"/>
  <c r="T76" i="1"/>
  <c r="J76" i="1"/>
  <c r="I76" i="1"/>
  <c r="G76" i="1"/>
  <c r="C76" i="1"/>
  <c r="J75" i="1"/>
  <c r="I75" i="1"/>
  <c r="G75" i="1"/>
  <c r="C75" i="1"/>
  <c r="U74" i="1"/>
  <c r="T74" i="1"/>
  <c r="J74" i="1"/>
  <c r="I74" i="1"/>
  <c r="G74" i="1"/>
  <c r="C74" i="1"/>
  <c r="U73" i="1"/>
  <c r="T73" i="1"/>
  <c r="J73" i="1"/>
  <c r="I73" i="1"/>
  <c r="G73" i="1"/>
  <c r="C73" i="1"/>
  <c r="U72" i="1"/>
  <c r="T72" i="1"/>
  <c r="J72" i="1"/>
  <c r="I72" i="1"/>
  <c r="G72" i="1"/>
  <c r="C72" i="1"/>
  <c r="U71" i="1"/>
  <c r="T71" i="1"/>
  <c r="J71" i="1"/>
  <c r="I71" i="1"/>
  <c r="G71" i="1"/>
  <c r="C71" i="1"/>
  <c r="U70" i="1"/>
  <c r="T70" i="1"/>
  <c r="J70" i="1"/>
  <c r="I70" i="1"/>
  <c r="G70" i="1"/>
  <c r="C70" i="1"/>
  <c r="T69" i="1"/>
  <c r="J69" i="1"/>
  <c r="I69" i="1"/>
  <c r="G69" i="1"/>
  <c r="C69" i="1"/>
  <c r="J68" i="1"/>
  <c r="I68" i="1"/>
  <c r="G68" i="1"/>
  <c r="C68" i="1"/>
  <c r="J67" i="1"/>
  <c r="I67" i="1"/>
  <c r="G67" i="1"/>
  <c r="C67" i="1"/>
  <c r="T66" i="1"/>
  <c r="J66" i="1"/>
  <c r="I66" i="1"/>
  <c r="G66" i="1"/>
  <c r="C66" i="1"/>
  <c r="J65" i="1"/>
  <c r="I65" i="1"/>
  <c r="G65" i="1"/>
  <c r="C65" i="1"/>
  <c r="J64" i="1"/>
  <c r="I64" i="1"/>
  <c r="G64" i="1"/>
  <c r="C64" i="1"/>
  <c r="U63" i="1"/>
  <c r="T63" i="1"/>
  <c r="J63" i="1"/>
  <c r="I63" i="1"/>
  <c r="G63" i="1"/>
  <c r="C63" i="1"/>
  <c r="J62" i="1"/>
  <c r="I62" i="1"/>
  <c r="G62" i="1"/>
  <c r="C62" i="1"/>
  <c r="J61" i="1"/>
  <c r="I61" i="1"/>
  <c r="G61" i="1"/>
  <c r="C61" i="1"/>
  <c r="U60" i="1"/>
  <c r="T60" i="1"/>
  <c r="J60" i="1"/>
  <c r="I60" i="1"/>
  <c r="G60" i="1"/>
  <c r="C60" i="1"/>
  <c r="U59" i="1"/>
  <c r="T59" i="1"/>
  <c r="J59" i="1"/>
  <c r="I59" i="1"/>
  <c r="G59" i="1"/>
  <c r="C59" i="1"/>
  <c r="U58" i="1"/>
  <c r="T58" i="1"/>
  <c r="J58" i="1"/>
  <c r="I58" i="1"/>
  <c r="G58" i="1"/>
  <c r="C58" i="1"/>
  <c r="U57" i="1"/>
  <c r="T57" i="1"/>
  <c r="J57" i="1"/>
  <c r="I57" i="1"/>
  <c r="G57" i="1"/>
  <c r="C57" i="1"/>
  <c r="J56" i="1"/>
  <c r="I56" i="1"/>
  <c r="G56" i="1"/>
  <c r="C56" i="1"/>
  <c r="U55" i="1"/>
  <c r="T55" i="1"/>
  <c r="J55" i="1"/>
  <c r="I55" i="1"/>
  <c r="G55" i="1"/>
  <c r="C55" i="1"/>
  <c r="U54" i="1"/>
  <c r="T54" i="1"/>
  <c r="J54" i="1"/>
  <c r="I54" i="1"/>
  <c r="G54" i="1"/>
  <c r="C54" i="1"/>
  <c r="U53" i="1"/>
  <c r="T53" i="1"/>
  <c r="J53" i="1"/>
  <c r="I53" i="1"/>
  <c r="G53" i="1"/>
  <c r="C53" i="1"/>
  <c r="U52" i="1"/>
  <c r="T52" i="1"/>
  <c r="J52" i="1"/>
  <c r="I52" i="1"/>
  <c r="G52" i="1"/>
  <c r="C52" i="1"/>
  <c r="J51" i="1"/>
  <c r="I51" i="1"/>
  <c r="G51" i="1"/>
  <c r="C51" i="1"/>
  <c r="U50" i="1"/>
  <c r="T50" i="1"/>
  <c r="J50" i="1"/>
  <c r="I50" i="1"/>
  <c r="G50" i="1"/>
  <c r="C50" i="1"/>
  <c r="U49" i="1"/>
  <c r="T49" i="1"/>
  <c r="J49" i="1"/>
  <c r="I49" i="1"/>
  <c r="G49" i="1"/>
  <c r="C49" i="1"/>
  <c r="U48" i="1"/>
  <c r="T48" i="1"/>
  <c r="J48" i="1"/>
  <c r="I48" i="1"/>
  <c r="G48" i="1"/>
  <c r="C48" i="1"/>
  <c r="U47" i="1"/>
  <c r="T47" i="1"/>
  <c r="J47" i="1"/>
  <c r="I47" i="1"/>
  <c r="G47" i="1"/>
  <c r="C47" i="1"/>
  <c r="J46" i="1"/>
  <c r="I46" i="1"/>
  <c r="G46" i="1"/>
  <c r="C46" i="1"/>
  <c r="U45" i="1"/>
  <c r="T45" i="1"/>
  <c r="J45" i="1"/>
  <c r="I45" i="1"/>
  <c r="G45" i="1"/>
  <c r="C45" i="1"/>
  <c r="U44" i="1"/>
  <c r="T44" i="1"/>
  <c r="J44" i="1"/>
  <c r="I44" i="1"/>
  <c r="G44" i="1"/>
  <c r="C44" i="1"/>
  <c r="U43" i="1"/>
  <c r="T43" i="1"/>
  <c r="J43" i="1"/>
  <c r="I43" i="1"/>
  <c r="G43" i="1"/>
  <c r="C43" i="1"/>
  <c r="U42" i="1"/>
  <c r="T42" i="1"/>
  <c r="J42" i="1"/>
  <c r="I42" i="1"/>
  <c r="G42" i="1"/>
  <c r="C42" i="1"/>
  <c r="J41" i="1"/>
  <c r="I41" i="1"/>
  <c r="G41" i="1"/>
  <c r="C41" i="1"/>
  <c r="J40" i="1"/>
  <c r="I40" i="1"/>
  <c r="G40" i="1"/>
  <c r="C40" i="1"/>
  <c r="U39" i="1"/>
  <c r="T39" i="1"/>
  <c r="J39" i="1"/>
  <c r="I39" i="1"/>
  <c r="G39" i="1"/>
  <c r="C39" i="1"/>
  <c r="U38" i="1"/>
  <c r="T38" i="1"/>
  <c r="J38" i="1"/>
  <c r="I38" i="1"/>
  <c r="G38" i="1"/>
  <c r="C38" i="1"/>
  <c r="J37" i="1"/>
  <c r="I37" i="1"/>
  <c r="G37" i="1"/>
  <c r="C37" i="1"/>
  <c r="U36" i="1"/>
  <c r="T36" i="1"/>
  <c r="J36" i="1"/>
  <c r="I36" i="1"/>
  <c r="G36" i="1"/>
  <c r="C36" i="1"/>
  <c r="J35" i="1"/>
  <c r="I35" i="1"/>
  <c r="G35" i="1"/>
  <c r="C35" i="1"/>
  <c r="J34" i="1"/>
  <c r="I34" i="1"/>
  <c r="G34" i="1"/>
  <c r="C34" i="1"/>
  <c r="T33" i="1"/>
  <c r="J33" i="1"/>
  <c r="I33" i="1"/>
  <c r="G33" i="1"/>
  <c r="C33" i="1"/>
  <c r="J32" i="1"/>
  <c r="I32" i="1"/>
  <c r="G32" i="1"/>
  <c r="C32" i="1"/>
  <c r="J31" i="1"/>
  <c r="I31" i="1"/>
  <c r="G31" i="1"/>
  <c r="C31" i="1"/>
  <c r="U30" i="1"/>
  <c r="T30" i="1"/>
  <c r="J30" i="1"/>
  <c r="I30" i="1"/>
  <c r="G30" i="1"/>
  <c r="C30" i="1"/>
  <c r="U29" i="1"/>
  <c r="T29" i="1"/>
  <c r="J29" i="1"/>
  <c r="I29" i="1"/>
  <c r="G29" i="1"/>
  <c r="C29" i="1"/>
  <c r="U28" i="1"/>
  <c r="T28" i="1"/>
  <c r="J28" i="1"/>
  <c r="I28" i="1"/>
  <c r="G28" i="1"/>
  <c r="C28" i="1"/>
  <c r="U27" i="1"/>
  <c r="T27" i="1"/>
  <c r="J27" i="1"/>
  <c r="I27" i="1"/>
  <c r="G27" i="1"/>
  <c r="C27" i="1"/>
  <c r="J26" i="1"/>
  <c r="I26" i="1"/>
  <c r="G26" i="1"/>
  <c r="C26" i="1"/>
  <c r="U25" i="1"/>
  <c r="T25" i="1"/>
  <c r="J25" i="1"/>
  <c r="I25" i="1"/>
  <c r="G25" i="1"/>
  <c r="C25" i="1"/>
  <c r="J24" i="1"/>
  <c r="I24" i="1"/>
  <c r="G24" i="1"/>
  <c r="C24" i="1"/>
  <c r="U23" i="1"/>
  <c r="T23" i="1"/>
  <c r="J23" i="1"/>
  <c r="I23" i="1"/>
  <c r="G23" i="1"/>
  <c r="C23" i="1"/>
  <c r="U22" i="1"/>
  <c r="T22" i="1"/>
  <c r="J22" i="1"/>
  <c r="I22" i="1"/>
  <c r="G22" i="1"/>
  <c r="C22" i="1"/>
  <c r="J21" i="1"/>
  <c r="I21" i="1"/>
  <c r="G21" i="1"/>
  <c r="C21" i="1"/>
  <c r="U20" i="1"/>
  <c r="T20" i="1"/>
  <c r="J20" i="1"/>
  <c r="I20" i="1"/>
  <c r="G20" i="1"/>
  <c r="C20" i="1"/>
  <c r="U19" i="1"/>
  <c r="T19" i="1"/>
  <c r="J19" i="1"/>
  <c r="I19" i="1"/>
  <c r="G19" i="1"/>
  <c r="C19" i="1"/>
  <c r="U18" i="1"/>
  <c r="T18" i="1"/>
  <c r="J18" i="1"/>
  <c r="I18" i="1"/>
  <c r="G18" i="1"/>
  <c r="C18" i="1"/>
  <c r="J17" i="1"/>
  <c r="I17" i="1"/>
  <c r="G17" i="1"/>
  <c r="C17" i="1"/>
  <c r="U16" i="1"/>
  <c r="T16" i="1"/>
  <c r="J16" i="1"/>
  <c r="I16" i="1"/>
  <c r="G16" i="1"/>
  <c r="C16" i="1"/>
  <c r="U15" i="1"/>
  <c r="T15" i="1"/>
  <c r="J15" i="1"/>
  <c r="I15" i="1"/>
  <c r="G15" i="1"/>
  <c r="C15" i="1"/>
  <c r="J14" i="1"/>
  <c r="I14" i="1"/>
  <c r="G14" i="1"/>
  <c r="C14" i="1"/>
  <c r="U13" i="1"/>
  <c r="T13" i="1"/>
  <c r="J13" i="1"/>
  <c r="I13" i="1"/>
  <c r="G13" i="1"/>
  <c r="C13" i="1"/>
  <c r="U12" i="1"/>
  <c r="T12" i="1"/>
  <c r="J12" i="1"/>
  <c r="I12" i="1"/>
  <c r="G12" i="1"/>
  <c r="C12" i="1"/>
  <c r="U11" i="1"/>
  <c r="T11" i="1"/>
  <c r="J11" i="1"/>
  <c r="I11" i="1"/>
  <c r="G11" i="1"/>
  <c r="C11" i="1"/>
  <c r="T10" i="1"/>
  <c r="J10" i="1"/>
  <c r="I10" i="1"/>
  <c r="G10" i="1"/>
  <c r="C10" i="1"/>
  <c r="J9" i="1"/>
  <c r="I9" i="1"/>
  <c r="G9" i="1"/>
  <c r="C9" i="1"/>
  <c r="T8" i="1"/>
  <c r="J8" i="1"/>
  <c r="I8" i="1"/>
  <c r="G8" i="1"/>
  <c r="C8" i="1"/>
  <c r="U7" i="1"/>
  <c r="T7" i="1"/>
  <c r="J7" i="1"/>
  <c r="I7" i="1"/>
  <c r="G7" i="1"/>
  <c r="C7" i="1"/>
  <c r="U6" i="1"/>
  <c r="T6" i="1"/>
  <c r="J6" i="1"/>
  <c r="I6" i="1"/>
  <c r="G6" i="1"/>
  <c r="C6" i="1"/>
  <c r="U5" i="1"/>
  <c r="T5" i="1"/>
  <c r="J5" i="1"/>
  <c r="I5" i="1"/>
  <c r="G5" i="1"/>
  <c r="C5" i="1"/>
</calcChain>
</file>

<file path=xl/sharedStrings.xml><?xml version="1.0" encoding="utf-8"?>
<sst xmlns="http://schemas.openxmlformats.org/spreadsheetml/2006/main" count="2544" uniqueCount="526">
  <si>
    <t>ID</t>
  </si>
  <si>
    <t>NACIMIENTO</t>
  </si>
  <si>
    <t>año</t>
  </si>
  <si>
    <t>PADRE</t>
  </si>
  <si>
    <t>MADRE</t>
  </si>
  <si>
    <t>LACT</t>
  </si>
  <si>
    <t>ID LACT</t>
  </si>
  <si>
    <t>PARTO</t>
  </si>
  <si>
    <t>añopart</t>
  </si>
  <si>
    <t>mesparto</t>
  </si>
  <si>
    <t>CRIA</t>
  </si>
  <si>
    <t>SEXOCRIA</t>
  </si>
  <si>
    <t>PADRECRIA</t>
  </si>
  <si>
    <t>MESESPARTO</t>
  </si>
  <si>
    <t>PREÑEZ</t>
  </si>
  <si>
    <t>TORO
PREÑEZ</t>
  </si>
  <si>
    <t>SERVICIOS</t>
  </si>
  <si>
    <t>SECADO</t>
  </si>
  <si>
    <t>LECHETOTAL</t>
  </si>
  <si>
    <t>DEL</t>
  </si>
  <si>
    <t>305D</t>
  </si>
  <si>
    <t>REMOVIDA</t>
  </si>
  <si>
    <t>FECHASALIDA</t>
  </si>
  <si>
    <t>403VR1112</t>
  </si>
  <si>
    <t>151BS169</t>
  </si>
  <si>
    <t>U058</t>
  </si>
  <si>
    <t>Hembra</t>
  </si>
  <si>
    <t>7BS779</t>
  </si>
  <si>
    <t>W054</t>
  </si>
  <si>
    <t>X</t>
  </si>
  <si>
    <t>Macho</t>
  </si>
  <si>
    <t>Sold</t>
  </si>
  <si>
    <t>4187DR0913</t>
  </si>
  <si>
    <t>7H5718</t>
  </si>
  <si>
    <t>RC1375</t>
  </si>
  <si>
    <t>T068</t>
  </si>
  <si>
    <t>151B169</t>
  </si>
  <si>
    <t>U091</t>
  </si>
  <si>
    <t>M130</t>
  </si>
  <si>
    <t>X018</t>
  </si>
  <si>
    <t>426VR0216</t>
  </si>
  <si>
    <t>Valmore</t>
  </si>
  <si>
    <t>Valmor</t>
  </si>
  <si>
    <t>T019</t>
  </si>
  <si>
    <t>7BS769</t>
  </si>
  <si>
    <t>U119</t>
  </si>
  <si>
    <t>7BS795</t>
  </si>
  <si>
    <t>X159</t>
  </si>
  <si>
    <t>Z147</t>
  </si>
  <si>
    <t>430MCR0413</t>
  </si>
  <si>
    <t>Unknow</t>
  </si>
  <si>
    <t>079-2</t>
  </si>
  <si>
    <t>520VR0210</t>
  </si>
  <si>
    <t>T020</t>
  </si>
  <si>
    <t>151BS186</t>
  </si>
  <si>
    <t>Died</t>
  </si>
  <si>
    <t>5233R1115</t>
  </si>
  <si>
    <t>7JE749</t>
  </si>
  <si>
    <t>T029</t>
  </si>
  <si>
    <t>7BS758</t>
  </si>
  <si>
    <t>U129</t>
  </si>
  <si>
    <t>1VPS172</t>
  </si>
  <si>
    <t>W100</t>
  </si>
  <si>
    <t>X143</t>
  </si>
  <si>
    <t>A006</t>
  </si>
  <si>
    <t>5238DR0910</t>
  </si>
  <si>
    <t>RC355</t>
  </si>
  <si>
    <t>T049</t>
  </si>
  <si>
    <t>5252DR0114</t>
  </si>
  <si>
    <t>RC4411</t>
  </si>
  <si>
    <t>T046</t>
  </si>
  <si>
    <t>PSL135</t>
  </si>
  <si>
    <t>W141</t>
  </si>
  <si>
    <t>Y050</t>
  </si>
  <si>
    <t>5330R0714</t>
  </si>
  <si>
    <t>C011</t>
  </si>
  <si>
    <t>U042</t>
  </si>
  <si>
    <t>W079</t>
  </si>
  <si>
    <t>7BS790</t>
  </si>
  <si>
    <t>X103</t>
  </si>
  <si>
    <t>DINO</t>
  </si>
  <si>
    <t>Y110</t>
  </si>
  <si>
    <t>5421R0615</t>
  </si>
  <si>
    <t>JE5090</t>
  </si>
  <si>
    <t>JE563</t>
  </si>
  <si>
    <t>T055</t>
  </si>
  <si>
    <t>JE309</t>
  </si>
  <si>
    <t>U075</t>
  </si>
  <si>
    <t>W086</t>
  </si>
  <si>
    <t>X079</t>
  </si>
  <si>
    <t>5446R0714</t>
  </si>
  <si>
    <t>T032</t>
  </si>
  <si>
    <t>U046</t>
  </si>
  <si>
    <t>PSV884</t>
  </si>
  <si>
    <t>W028</t>
  </si>
  <si>
    <t>X038</t>
  </si>
  <si>
    <t>5460R1115</t>
  </si>
  <si>
    <t>7H5996</t>
  </si>
  <si>
    <t>Y141</t>
  </si>
  <si>
    <t>5555R1210</t>
  </si>
  <si>
    <t>C757</t>
  </si>
  <si>
    <t>T119</t>
  </si>
  <si>
    <t>U128</t>
  </si>
  <si>
    <t>601MCR0509</t>
  </si>
  <si>
    <t>RC2451</t>
  </si>
  <si>
    <t>MH083</t>
  </si>
  <si>
    <t>7H7335</t>
  </si>
  <si>
    <t>T050</t>
  </si>
  <si>
    <t>6038DR0615</t>
  </si>
  <si>
    <t>9H2802</t>
  </si>
  <si>
    <t>RC1455</t>
  </si>
  <si>
    <t>T051</t>
  </si>
  <si>
    <t>7B750</t>
  </si>
  <si>
    <t>U099</t>
  </si>
  <si>
    <t>W093</t>
  </si>
  <si>
    <t>X136</t>
  </si>
  <si>
    <t>200BS0405</t>
  </si>
  <si>
    <t xml:space="preserve"> </t>
  </si>
  <si>
    <t>Z015</t>
  </si>
  <si>
    <t>6064DR1115</t>
  </si>
  <si>
    <t>RC12653</t>
  </si>
  <si>
    <t>7H7024</t>
  </si>
  <si>
    <t>X096</t>
  </si>
  <si>
    <t>Z047</t>
  </si>
  <si>
    <t>200BS0301</t>
  </si>
  <si>
    <t>A113</t>
  </si>
  <si>
    <t>200BS0301                1</t>
  </si>
  <si>
    <t>6067DR0114</t>
  </si>
  <si>
    <t>RC11055</t>
  </si>
  <si>
    <t>7H7979</t>
  </si>
  <si>
    <t>T079</t>
  </si>
  <si>
    <t>U126</t>
  </si>
  <si>
    <t>W125</t>
  </si>
  <si>
    <t>609HCR0716</t>
  </si>
  <si>
    <t>7H6511</t>
  </si>
  <si>
    <t>RC9531</t>
  </si>
  <si>
    <t>T044</t>
  </si>
  <si>
    <t>U055</t>
  </si>
  <si>
    <t>W047</t>
  </si>
  <si>
    <t>X072</t>
  </si>
  <si>
    <t>Y107</t>
  </si>
  <si>
    <t>11BS0680</t>
  </si>
  <si>
    <t>Z153</t>
  </si>
  <si>
    <t>11BS0680                 1</t>
  </si>
  <si>
    <t>B081</t>
  </si>
  <si>
    <t>6129DR0609</t>
  </si>
  <si>
    <t>7H6600</t>
  </si>
  <si>
    <t>7J748</t>
  </si>
  <si>
    <t>615DIR0909</t>
  </si>
  <si>
    <t>JS017</t>
  </si>
  <si>
    <t>D066</t>
  </si>
  <si>
    <t>PAUL RED</t>
  </si>
  <si>
    <t>623MCR1112</t>
  </si>
  <si>
    <t>RC3123</t>
  </si>
  <si>
    <t>109MH</t>
  </si>
  <si>
    <t>U069</t>
  </si>
  <si>
    <t>W070</t>
  </si>
  <si>
    <t>073BS0018</t>
  </si>
  <si>
    <t>X121</t>
  </si>
  <si>
    <t>6252DR0812</t>
  </si>
  <si>
    <t>7H7036</t>
  </si>
  <si>
    <t>SX7H6753</t>
  </si>
  <si>
    <t>T103</t>
  </si>
  <si>
    <t>W084</t>
  </si>
  <si>
    <t>628MHR0813</t>
  </si>
  <si>
    <t>MH096</t>
  </si>
  <si>
    <t>RC11633</t>
  </si>
  <si>
    <t>T057</t>
  </si>
  <si>
    <t>U062</t>
  </si>
  <si>
    <t>W073</t>
  </si>
  <si>
    <t>X071</t>
  </si>
  <si>
    <t>637MCR0413</t>
  </si>
  <si>
    <t>043HO</t>
  </si>
  <si>
    <t>L135</t>
  </si>
  <si>
    <t>W022</t>
  </si>
  <si>
    <t>639MHR0912</t>
  </si>
  <si>
    <t>116MH</t>
  </si>
  <si>
    <t>T122</t>
  </si>
  <si>
    <t>W116</t>
  </si>
  <si>
    <t>644MCR1111</t>
  </si>
  <si>
    <t>087C</t>
  </si>
  <si>
    <t>MCH1379</t>
  </si>
  <si>
    <t>T078</t>
  </si>
  <si>
    <t>U107</t>
  </si>
  <si>
    <t>W129</t>
  </si>
  <si>
    <t>646DIR0212</t>
  </si>
  <si>
    <t>E020</t>
  </si>
  <si>
    <t>JS108</t>
  </si>
  <si>
    <t>T124</t>
  </si>
  <si>
    <t>X013</t>
  </si>
  <si>
    <t>655MHR0510</t>
  </si>
  <si>
    <t>7H6649</t>
  </si>
  <si>
    <t>414MC</t>
  </si>
  <si>
    <t>657DIR0616</t>
  </si>
  <si>
    <t>E053</t>
  </si>
  <si>
    <t>JS 108</t>
  </si>
  <si>
    <t>EL VERGON</t>
  </si>
  <si>
    <t>T114</t>
  </si>
  <si>
    <t>U110</t>
  </si>
  <si>
    <t>073BS018</t>
  </si>
  <si>
    <t>X118</t>
  </si>
  <si>
    <t>Y138</t>
  </si>
  <si>
    <t>659DIR0414</t>
  </si>
  <si>
    <t>JS080</t>
  </si>
  <si>
    <t>C034</t>
  </si>
  <si>
    <t>15VH264</t>
  </si>
  <si>
    <t>U120</t>
  </si>
  <si>
    <t>Y095</t>
  </si>
  <si>
    <t>662MHR0914</t>
  </si>
  <si>
    <t>7H3124</t>
  </si>
  <si>
    <t>125C</t>
  </si>
  <si>
    <t>MCH1583</t>
  </si>
  <si>
    <t>T043</t>
  </si>
  <si>
    <t>U048</t>
  </si>
  <si>
    <t>W098</t>
  </si>
  <si>
    <t>Y024</t>
  </si>
  <si>
    <t>669DIR0311</t>
  </si>
  <si>
    <t>Mega Red</t>
  </si>
  <si>
    <t>D027</t>
  </si>
  <si>
    <t>T117</t>
  </si>
  <si>
    <t>669MCR0414</t>
  </si>
  <si>
    <t>182MH</t>
  </si>
  <si>
    <t>RC7515</t>
  </si>
  <si>
    <t>T045</t>
  </si>
  <si>
    <t>???</t>
  </si>
  <si>
    <t>Y123</t>
  </si>
  <si>
    <t>683DIR0511</t>
  </si>
  <si>
    <t>D008</t>
  </si>
  <si>
    <t>T141</t>
  </si>
  <si>
    <t>W055</t>
  </si>
  <si>
    <t>698DIR0910</t>
  </si>
  <si>
    <t>Way Red</t>
  </si>
  <si>
    <t>T391</t>
  </si>
  <si>
    <t>T096</t>
  </si>
  <si>
    <t>7023DR0413</t>
  </si>
  <si>
    <t>RC197</t>
  </si>
  <si>
    <t>T135</t>
  </si>
  <si>
    <t>W135</t>
  </si>
  <si>
    <t>7176DR1110</t>
  </si>
  <si>
    <t>T113</t>
  </si>
  <si>
    <t>S005</t>
  </si>
  <si>
    <t>722dir0212</t>
  </si>
  <si>
    <t>722DIR0413</t>
  </si>
  <si>
    <t>71H0681</t>
  </si>
  <si>
    <t>A029</t>
  </si>
  <si>
    <t>T085</t>
  </si>
  <si>
    <t>U103</t>
  </si>
  <si>
    <t>W075</t>
  </si>
  <si>
    <t>X063</t>
  </si>
  <si>
    <t>Y036</t>
  </si>
  <si>
    <t>730DIR0212</t>
  </si>
  <si>
    <t>E023</t>
  </si>
  <si>
    <t>T088</t>
  </si>
  <si>
    <t>U146</t>
  </si>
  <si>
    <t>732DIR0815</t>
  </si>
  <si>
    <t>E014</t>
  </si>
  <si>
    <t>JS 131</t>
  </si>
  <si>
    <t>T147</t>
  </si>
  <si>
    <t>7BS750</t>
  </si>
  <si>
    <t>U133</t>
  </si>
  <si>
    <t>11BS0635</t>
  </si>
  <si>
    <t>Y017</t>
  </si>
  <si>
    <t>200BS0408</t>
  </si>
  <si>
    <t>Z028</t>
  </si>
  <si>
    <t>X030</t>
  </si>
  <si>
    <t>737MHR0410</t>
  </si>
  <si>
    <t>214MH</t>
  </si>
  <si>
    <t>T070</t>
  </si>
  <si>
    <t>752MHR0713</t>
  </si>
  <si>
    <t>7H6104</t>
  </si>
  <si>
    <t>MH431</t>
  </si>
  <si>
    <t>7H7317</t>
  </si>
  <si>
    <t>U056</t>
  </si>
  <si>
    <t>W037</t>
  </si>
  <si>
    <t>Y034</t>
  </si>
  <si>
    <t>760MCR0714</t>
  </si>
  <si>
    <t>RC276</t>
  </si>
  <si>
    <t>229MC</t>
  </si>
  <si>
    <t>SX507H748</t>
  </si>
  <si>
    <t>T066</t>
  </si>
  <si>
    <t>W063</t>
  </si>
  <si>
    <t>A001</t>
  </si>
  <si>
    <t>11BS0677</t>
  </si>
  <si>
    <t>Y105</t>
  </si>
  <si>
    <t>B116</t>
  </si>
  <si>
    <t>A003R0902</t>
  </si>
  <si>
    <t>PS01</t>
  </si>
  <si>
    <t>N135      1</t>
  </si>
  <si>
    <t>K130</t>
  </si>
  <si>
    <t>15VB181                  1</t>
  </si>
  <si>
    <t>7B712</t>
  </si>
  <si>
    <t>l076</t>
  </si>
  <si>
    <t>7B712                    1</t>
  </si>
  <si>
    <t>N135</t>
  </si>
  <si>
    <t>B368</t>
  </si>
  <si>
    <t>14B0175</t>
  </si>
  <si>
    <t>6VPS7100</t>
  </si>
  <si>
    <t>29B3719</t>
  </si>
  <si>
    <t>76B0900</t>
  </si>
  <si>
    <t>J138</t>
  </si>
  <si>
    <t>76B0900                  1</t>
  </si>
  <si>
    <t>15VB181</t>
  </si>
  <si>
    <t>A021R1103</t>
  </si>
  <si>
    <t>W330</t>
  </si>
  <si>
    <t>D105</t>
  </si>
  <si>
    <t>29B3756</t>
  </si>
  <si>
    <t>J320</t>
  </si>
  <si>
    <t>29B3756                  1</t>
  </si>
  <si>
    <t>I003</t>
  </si>
  <si>
    <t>L113</t>
  </si>
  <si>
    <t>I003                     1</t>
  </si>
  <si>
    <t>A023R0502</t>
  </si>
  <si>
    <t>B73</t>
  </si>
  <si>
    <t>W058</t>
  </si>
  <si>
    <t>29B3702</t>
  </si>
  <si>
    <t>F301</t>
  </si>
  <si>
    <t>J034</t>
  </si>
  <si>
    <t>F301                     1</t>
  </si>
  <si>
    <t>F332</t>
  </si>
  <si>
    <t>K050</t>
  </si>
  <si>
    <t>F332                     1</t>
  </si>
  <si>
    <t>7B715</t>
  </si>
  <si>
    <t>L025</t>
  </si>
  <si>
    <t>7B715                    1</t>
  </si>
  <si>
    <t>A024R0200</t>
  </si>
  <si>
    <t>7B639</t>
  </si>
  <si>
    <t>A043R1103</t>
  </si>
  <si>
    <t>W22</t>
  </si>
  <si>
    <t>P128</t>
  </si>
  <si>
    <t>6VPS987</t>
  </si>
  <si>
    <t>14VPS005</t>
  </si>
  <si>
    <t>29B3719                  1</t>
  </si>
  <si>
    <t>76B9016</t>
  </si>
  <si>
    <t>J219</t>
  </si>
  <si>
    <t>76B9016                  1</t>
  </si>
  <si>
    <t>I008</t>
  </si>
  <si>
    <t>K282</t>
  </si>
  <si>
    <t>I008                     1</t>
  </si>
  <si>
    <t>A050R0401</t>
  </si>
  <si>
    <t>X307</t>
  </si>
  <si>
    <t>V270</t>
  </si>
  <si>
    <t>C046</t>
  </si>
  <si>
    <t>A058R1003</t>
  </si>
  <si>
    <t>Z248</t>
  </si>
  <si>
    <t>V410      1</t>
  </si>
  <si>
    <t>L200</t>
  </si>
  <si>
    <t>206B003                  1</t>
  </si>
  <si>
    <t>151B186</t>
  </si>
  <si>
    <t>V410</t>
  </si>
  <si>
    <t>14VPS006</t>
  </si>
  <si>
    <t>151B013</t>
  </si>
  <si>
    <t>151B029</t>
  </si>
  <si>
    <t>151B029                  1</t>
  </si>
  <si>
    <t>J282</t>
  </si>
  <si>
    <t>7B706</t>
  </si>
  <si>
    <t>K276</t>
  </si>
  <si>
    <t>7B706                    1</t>
  </si>
  <si>
    <t>206B003</t>
  </si>
  <si>
    <t>A062R1100</t>
  </si>
  <si>
    <t>U410</t>
  </si>
  <si>
    <t>7B641</t>
  </si>
  <si>
    <t>F232</t>
  </si>
  <si>
    <t>F232                     1</t>
  </si>
  <si>
    <t>A094R0303</t>
  </si>
  <si>
    <t>R296</t>
  </si>
  <si>
    <t>B035</t>
  </si>
  <si>
    <t>6VPS005</t>
  </si>
  <si>
    <t>F123</t>
  </si>
  <si>
    <t>F123                     1</t>
  </si>
  <si>
    <t>K352</t>
  </si>
  <si>
    <t>206B001</t>
  </si>
  <si>
    <t>M017</t>
  </si>
  <si>
    <t>206B001                  1</t>
  </si>
  <si>
    <t>A096R0600</t>
  </si>
  <si>
    <t>V84</t>
  </si>
  <si>
    <t>X212</t>
  </si>
  <si>
    <t>A102R0102</t>
  </si>
  <si>
    <t>X120</t>
  </si>
  <si>
    <t>V491</t>
  </si>
  <si>
    <t>A406</t>
  </si>
  <si>
    <t>29B3730</t>
  </si>
  <si>
    <t>J387</t>
  </si>
  <si>
    <t>29B3730                  1</t>
  </si>
  <si>
    <t>7BS712</t>
  </si>
  <si>
    <t>K355</t>
  </si>
  <si>
    <t>7BS712                   1</t>
  </si>
  <si>
    <t>A114R1101</t>
  </si>
  <si>
    <t>T384</t>
  </si>
  <si>
    <t>J176</t>
  </si>
  <si>
    <t>K303</t>
  </si>
  <si>
    <t>A120R1201</t>
  </si>
  <si>
    <t>V435</t>
  </si>
  <si>
    <t>J317</t>
  </si>
  <si>
    <t>A143R0701</t>
  </si>
  <si>
    <t>TC001</t>
  </si>
  <si>
    <t>J020</t>
  </si>
  <si>
    <t>TC001                    1</t>
  </si>
  <si>
    <t>a151R1201</t>
  </si>
  <si>
    <t>V483</t>
  </si>
  <si>
    <t>J313</t>
  </si>
  <si>
    <t>K346</t>
  </si>
  <si>
    <t>A152R0901</t>
  </si>
  <si>
    <t>J394</t>
  </si>
  <si>
    <t>A181R0202</t>
  </si>
  <si>
    <t>V084      1</t>
  </si>
  <si>
    <t>L037</t>
  </si>
  <si>
    <t>V084</t>
  </si>
  <si>
    <t>V3687</t>
  </si>
  <si>
    <t>J009</t>
  </si>
  <si>
    <t>K014</t>
  </si>
  <si>
    <t>A190R0600</t>
  </si>
  <si>
    <t>Y4</t>
  </si>
  <si>
    <t>A191R0902</t>
  </si>
  <si>
    <t>W452</t>
  </si>
  <si>
    <t>R152</t>
  </si>
  <si>
    <t>J368</t>
  </si>
  <si>
    <t>6VPS987                  1</t>
  </si>
  <si>
    <t>7B722</t>
  </si>
  <si>
    <t>K390</t>
  </si>
  <si>
    <t>7B722                    1</t>
  </si>
  <si>
    <t>A205R0906</t>
  </si>
  <si>
    <t>U137      1</t>
  </si>
  <si>
    <t>N049</t>
  </si>
  <si>
    <t>SPGB036                  1</t>
  </si>
  <si>
    <t>U137</t>
  </si>
  <si>
    <t>O044</t>
  </si>
  <si>
    <t>L135                     1</t>
  </si>
  <si>
    <t>M180</t>
  </si>
  <si>
    <t>14B-0172</t>
  </si>
  <si>
    <t>J130</t>
  </si>
  <si>
    <t>7B740</t>
  </si>
  <si>
    <t>K250</t>
  </si>
  <si>
    <t>7B740                    1</t>
  </si>
  <si>
    <t>M074</t>
  </si>
  <si>
    <t>SPGB036</t>
  </si>
  <si>
    <t>A210R0901</t>
  </si>
  <si>
    <t>S147</t>
  </si>
  <si>
    <t>J115</t>
  </si>
  <si>
    <t>7B693</t>
  </si>
  <si>
    <t>K131</t>
  </si>
  <si>
    <t>7B693                    1</t>
  </si>
  <si>
    <t>A230R0502</t>
  </si>
  <si>
    <t>V391</t>
  </si>
  <si>
    <t>29B3715</t>
  </si>
  <si>
    <t>J064</t>
  </si>
  <si>
    <t>29B3715                  1</t>
  </si>
  <si>
    <t>K100</t>
  </si>
  <si>
    <t>L083</t>
  </si>
  <si>
    <t>A237R0401</t>
  </si>
  <si>
    <t>B9000</t>
  </si>
  <si>
    <t>T139</t>
  </si>
  <si>
    <t>14B0161</t>
  </si>
  <si>
    <t>J389</t>
  </si>
  <si>
    <t>A278R0902</t>
  </si>
  <si>
    <t>X285</t>
  </si>
  <si>
    <t>Y002</t>
  </si>
  <si>
    <t>K019</t>
  </si>
  <si>
    <t>L106</t>
  </si>
  <si>
    <t>A298R1100</t>
  </si>
  <si>
    <t>X245</t>
  </si>
  <si>
    <t>J358</t>
  </si>
  <si>
    <t>A300R1102</t>
  </si>
  <si>
    <t>V240</t>
  </si>
  <si>
    <t>9B70</t>
  </si>
  <si>
    <t>K013</t>
  </si>
  <si>
    <t>K414</t>
  </si>
  <si>
    <t>A306R0501</t>
  </si>
  <si>
    <t>R031</t>
  </si>
  <si>
    <t>7B644</t>
  </si>
  <si>
    <t>J166</t>
  </si>
  <si>
    <t>A320R0708</t>
  </si>
  <si>
    <t>T417      1</t>
  </si>
  <si>
    <t>L265</t>
  </si>
  <si>
    <t>9B66                     1</t>
  </si>
  <si>
    <t>M201</t>
  </si>
  <si>
    <t>14BS0248</t>
  </si>
  <si>
    <t>T417</t>
  </si>
  <si>
    <t>N130</t>
  </si>
  <si>
    <t>14BS0248                 1</t>
  </si>
  <si>
    <t>14B0158</t>
  </si>
  <si>
    <t>P088</t>
  </si>
  <si>
    <t>BRR218</t>
  </si>
  <si>
    <t>R137</t>
  </si>
  <si>
    <t>BRR218                   1</t>
  </si>
  <si>
    <t>J332</t>
  </si>
  <si>
    <t>29B3738</t>
  </si>
  <si>
    <t>K317</t>
  </si>
  <si>
    <t>29B3738                  1</t>
  </si>
  <si>
    <t>9B66</t>
  </si>
  <si>
    <t>A322R0101</t>
  </si>
  <si>
    <t>V132</t>
  </si>
  <si>
    <t>F165</t>
  </si>
  <si>
    <t>I294</t>
  </si>
  <si>
    <t>J419</t>
  </si>
  <si>
    <t>A349R0903</t>
  </si>
  <si>
    <t>T409</t>
  </si>
  <si>
    <t>K384</t>
  </si>
  <si>
    <t>L282</t>
  </si>
  <si>
    <t>A359R0802</t>
  </si>
  <si>
    <t>U126      1</t>
  </si>
  <si>
    <t>L164</t>
  </si>
  <si>
    <t>14BS0244                 1</t>
  </si>
  <si>
    <t>J191</t>
  </si>
  <si>
    <t>K192</t>
  </si>
  <si>
    <t>14BS0244</t>
  </si>
  <si>
    <t>A362R0403</t>
  </si>
  <si>
    <t>U098</t>
  </si>
  <si>
    <t>151BS181</t>
  </si>
  <si>
    <t>151BS181                 1</t>
  </si>
  <si>
    <t>7B729</t>
  </si>
  <si>
    <t>L067</t>
  </si>
  <si>
    <t>7B729                    1</t>
  </si>
  <si>
    <t>M034</t>
  </si>
  <si>
    <t>A381R1004</t>
  </si>
  <si>
    <t>W174      1</t>
  </si>
  <si>
    <t>L103</t>
  </si>
  <si>
    <t>W174</t>
  </si>
  <si>
    <t>C014</t>
  </si>
  <si>
    <t>K068</t>
  </si>
  <si>
    <t>A383R0801</t>
  </si>
  <si>
    <t>X098</t>
  </si>
  <si>
    <t>J322</t>
  </si>
  <si>
    <t>B010R0603</t>
  </si>
  <si>
    <t>X467</t>
  </si>
  <si>
    <t>J350</t>
  </si>
  <si>
    <t>K363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</si>
</sst>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wrapText="1"/>
    </xf>
    <xf numFmtId="14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uario\Documents\RESPALDO%20LUCENA\LUCENA\advisory\el%20milagro\historia%20el%20milagr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RTADA"/>
      <sheetName val="COWCARD"/>
      <sheetName val="CURVA"/>
      <sheetName val="pesas"/>
      <sheetName val="resumenes"/>
      <sheetName val="historia el milagro"/>
    </sheetNames>
    <sheetDataSet>
      <sheetData sheetId="0"/>
      <sheetData sheetId="1"/>
      <sheetData sheetId="2"/>
      <sheetData sheetId="3"/>
      <sheetData sheetId="4"/>
      <sheetData sheetId="5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08"/>
  <sheetViews>
    <sheetView tabSelected="1" workbookViewId="0"/>
  </sheetViews>
  <sheetFormatPr baseColWidth="10" defaultRowHeight="15" x14ac:dyDescent="0.25"/>
  <sheetData>
    <row r="1" spans="1:32" x14ac:dyDescent="0.25">
      <c r="A1" s="1"/>
      <c r="B1" s="1"/>
      <c r="C1" s="2"/>
      <c r="D1" s="1"/>
      <c r="E1" s="3"/>
      <c r="F1" s="1"/>
      <c r="G1" s="1"/>
      <c r="M1" s="4"/>
      <c r="N1" s="1"/>
      <c r="O1" s="1"/>
      <c r="P1" s="1"/>
      <c r="Q1" s="1"/>
      <c r="S1" s="1"/>
      <c r="T1" s="1"/>
      <c r="U1" s="2"/>
      <c r="V1" s="1"/>
      <c r="W1" s="1"/>
      <c r="X1" s="1"/>
      <c r="Y1" s="1"/>
      <c r="Z1" s="1"/>
      <c r="AB1" s="1"/>
      <c r="AC1" s="1"/>
      <c r="AD1" s="1"/>
      <c r="AE1" s="1"/>
      <c r="AF1" s="1"/>
    </row>
    <row r="2" spans="1:32" x14ac:dyDescent="0.25">
      <c r="A2" s="1"/>
      <c r="B2" s="1"/>
      <c r="C2" s="2"/>
      <c r="D2" s="1"/>
      <c r="E2" s="3"/>
      <c r="F2" s="1"/>
      <c r="G2" s="1"/>
      <c r="M2" s="4"/>
      <c r="N2" s="1"/>
      <c r="O2" s="1"/>
      <c r="P2" s="1"/>
      <c r="Q2" s="1"/>
      <c r="S2" s="1"/>
      <c r="T2" s="1"/>
      <c r="U2" s="2"/>
      <c r="V2" s="1"/>
      <c r="W2" s="1"/>
      <c r="X2" s="1"/>
      <c r="Y2" s="1"/>
      <c r="Z2" s="1"/>
      <c r="AB2" s="1"/>
      <c r="AC2" s="1"/>
      <c r="AD2" s="1"/>
      <c r="AE2" s="1"/>
      <c r="AF2" s="1"/>
    </row>
    <row r="3" spans="1:32" x14ac:dyDescent="0.25">
      <c r="A3" s="1"/>
      <c r="B3" s="1"/>
      <c r="C3" s="2"/>
      <c r="D3" s="1"/>
      <c r="E3" s="3"/>
      <c r="F3" s="1"/>
      <c r="G3" s="1"/>
      <c r="M3" s="4"/>
      <c r="N3" s="1"/>
      <c r="O3" s="1"/>
      <c r="P3" s="1"/>
      <c r="Q3" s="1"/>
      <c r="S3" s="1"/>
      <c r="T3" s="1"/>
      <c r="U3" s="2"/>
      <c r="V3" s="1"/>
      <c r="W3" s="1"/>
      <c r="X3" s="1"/>
      <c r="Y3" s="1"/>
      <c r="Z3" s="1"/>
      <c r="AB3" s="1"/>
      <c r="AC3" s="1"/>
      <c r="AD3" s="1"/>
      <c r="AE3" s="1"/>
      <c r="AF3" s="1"/>
    </row>
    <row r="4" spans="1:32" ht="30" x14ac:dyDescent="0.25">
      <c r="A4" s="1" t="s">
        <v>0</v>
      </c>
      <c r="B4" s="1" t="s">
        <v>1</v>
      </c>
      <c r="C4" s="2" t="s">
        <v>2</v>
      </c>
      <c r="D4" s="1" t="s">
        <v>3</v>
      </c>
      <c r="E4" s="3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" t="s">
        <v>9</v>
      </c>
      <c r="K4" s="1" t="s">
        <v>10</v>
      </c>
      <c r="L4" s="1" t="s">
        <v>11</v>
      </c>
      <c r="M4" s="4" t="s">
        <v>12</v>
      </c>
      <c r="N4" s="1" t="s">
        <v>13</v>
      </c>
      <c r="O4" s="1" t="s">
        <v>14</v>
      </c>
      <c r="P4" s="5" t="s">
        <v>15</v>
      </c>
      <c r="Q4" s="1" t="s">
        <v>16</v>
      </c>
      <c r="R4" s="1" t="s">
        <v>17</v>
      </c>
      <c r="S4" s="1" t="s">
        <v>18</v>
      </c>
      <c r="T4" s="1" t="s">
        <v>19</v>
      </c>
      <c r="U4" s="2" t="s">
        <v>20</v>
      </c>
      <c r="V4" s="1" t="s">
        <v>21</v>
      </c>
      <c r="W4" s="1" t="s">
        <v>22</v>
      </c>
      <c r="X4" s="1"/>
      <c r="Y4" s="1"/>
      <c r="Z4" s="1"/>
      <c r="AA4" s="1"/>
      <c r="AB4" s="1"/>
      <c r="AC4" s="1"/>
      <c r="AD4" s="1"/>
      <c r="AE4" s="1"/>
      <c r="AF4" s="1"/>
    </row>
    <row r="5" spans="1:32" x14ac:dyDescent="0.25">
      <c r="A5" s="1" t="s">
        <v>23</v>
      </c>
      <c r="B5" s="6">
        <v>39102</v>
      </c>
      <c r="C5" s="2">
        <f>YEAR([1]!Tabla1[[#This Row],[NACIMIENTO]])</f>
        <v>2007</v>
      </c>
      <c r="D5" s="1"/>
      <c r="E5" s="3"/>
      <c r="F5" s="1">
        <v>1</v>
      </c>
      <c r="G5" s="1" t="str">
        <f t="shared" ref="G5:G68" si="0">+A5&amp; " " &amp;F5</f>
        <v>403VR1112 1</v>
      </c>
      <c r="H5" s="6">
        <v>39833</v>
      </c>
      <c r="I5" s="7">
        <f>YEAR([1]!Tabla1[[#This Row],[PARTO]])</f>
        <v>2009</v>
      </c>
      <c r="J5" s="7">
        <f>IF([1]!Tabla1[[#This Row],[PARTO]]&gt;0,MONTH([1]!Tabla1[[#This Row],[PARTO]]),"")</f>
        <v>1</v>
      </c>
      <c r="K5" s="1"/>
      <c r="L5" s="1"/>
      <c r="M5" s="4"/>
      <c r="N5" s="1">
        <v>24</v>
      </c>
      <c r="O5" s="6">
        <v>40001</v>
      </c>
      <c r="P5" s="1" t="s">
        <v>24</v>
      </c>
      <c r="Q5" s="1">
        <v>3</v>
      </c>
      <c r="R5" s="6">
        <v>40132</v>
      </c>
      <c r="S5" s="1">
        <v>5965</v>
      </c>
      <c r="T5" s="1">
        <f>+[1]!Tabla1[[#This Row],[SECADO]]-[1]!Tabla1[[#This Row],[PARTO]]</f>
        <v>299</v>
      </c>
      <c r="U5" s="2">
        <f>IF(S5&gt;0,IF([1]!Tabla1[[#This Row],[DEL]]&lt;305,[1]!Tabla1[[#This Row],[LECHETOTAL]],(305*[1]!Tabla1[[#This Row],[LECHETOTAL]]/[1]!Tabla1[[#This Row],[DEL]])),"")</f>
        <v>5965</v>
      </c>
      <c r="V5" s="1"/>
      <c r="W5" s="1"/>
      <c r="X5" s="1"/>
      <c r="Y5" s="1"/>
      <c r="Z5" s="1"/>
      <c r="AA5" s="1"/>
      <c r="AB5" s="1"/>
      <c r="AC5" s="1"/>
      <c r="AD5" s="1"/>
      <c r="AE5" s="1"/>
      <c r="AF5" s="1"/>
    </row>
    <row r="6" spans="1:32" x14ac:dyDescent="0.25">
      <c r="A6" s="1" t="s">
        <v>23</v>
      </c>
      <c r="B6" s="6">
        <v>39102</v>
      </c>
      <c r="C6" s="2">
        <f>YEAR([1]!Tabla1[[#This Row],[NACIMIENTO]])</f>
        <v>2007</v>
      </c>
      <c r="D6" s="1"/>
      <c r="E6" s="3"/>
      <c r="F6" s="1">
        <v>2</v>
      </c>
      <c r="G6" s="1" t="str">
        <f t="shared" si="0"/>
        <v>403VR1112 2</v>
      </c>
      <c r="H6" s="6">
        <v>40288</v>
      </c>
      <c r="I6" s="7">
        <f>YEAR([1]!Tabla1[[#This Row],[PARTO]])</f>
        <v>2010</v>
      </c>
      <c r="J6" s="7">
        <f>IF([1]!Tabla1[[#This Row],[PARTO]]&gt;0,MONTH([1]!Tabla1[[#This Row],[PARTO]]),"")</f>
        <v>4</v>
      </c>
      <c r="K6" s="1" t="s">
        <v>25</v>
      </c>
      <c r="L6" s="1" t="s">
        <v>26</v>
      </c>
      <c r="M6" s="4" t="s">
        <v>24</v>
      </c>
      <c r="N6" s="1">
        <v>38</v>
      </c>
      <c r="O6" s="6">
        <v>40383</v>
      </c>
      <c r="P6" s="1" t="s">
        <v>27</v>
      </c>
      <c r="Q6" s="1">
        <v>2</v>
      </c>
      <c r="R6" s="6">
        <v>40374</v>
      </c>
      <c r="S6" s="1">
        <v>266</v>
      </c>
      <c r="T6" s="1">
        <f>+[1]!Tabla1[[#This Row],[SECADO]]-[1]!Tabla1[[#This Row],[PARTO]]</f>
        <v>86</v>
      </c>
      <c r="U6" s="2">
        <f>IF(S6&gt;0,IF([1]!Tabla1[[#This Row],[DEL]]&lt;305,[1]!Tabla1[[#This Row],[LECHETOTAL]],(305*[1]!Tabla1[[#This Row],[LECHETOTAL]]/[1]!Tabla1[[#This Row],[DEL]])),"")</f>
        <v>266</v>
      </c>
      <c r="V6" s="1"/>
      <c r="W6" s="1"/>
      <c r="X6" s="1"/>
      <c r="Y6" s="1"/>
      <c r="Z6" s="1"/>
      <c r="AA6" s="1"/>
      <c r="AB6" s="1"/>
      <c r="AC6" s="1"/>
      <c r="AD6" s="1"/>
      <c r="AE6" s="1"/>
      <c r="AF6" s="1"/>
    </row>
    <row r="7" spans="1:32" x14ac:dyDescent="0.25">
      <c r="A7" s="1" t="s">
        <v>23</v>
      </c>
      <c r="B7" s="6">
        <v>39102</v>
      </c>
      <c r="C7" s="2">
        <f>YEAR([1]!Tabla1[[#This Row],[NACIMIENTO]])</f>
        <v>2007</v>
      </c>
      <c r="D7" s="1"/>
      <c r="E7" s="3"/>
      <c r="F7" s="1">
        <v>3</v>
      </c>
      <c r="G7" s="1" t="str">
        <f t="shared" si="0"/>
        <v>403VR1112 3</v>
      </c>
      <c r="H7" s="6">
        <v>40663</v>
      </c>
      <c r="I7" s="7">
        <f>YEAR([1]!Tabla1[[#This Row],[PARTO]])</f>
        <v>2011</v>
      </c>
      <c r="J7" s="7">
        <f>IF([1]!Tabla1[[#This Row],[PARTO]]&gt;0,MONTH([1]!Tabla1[[#This Row],[PARTO]]),"")</f>
        <v>4</v>
      </c>
      <c r="K7" s="1" t="s">
        <v>28</v>
      </c>
      <c r="L7" s="1" t="s">
        <v>26</v>
      </c>
      <c r="M7" s="4" t="s">
        <v>27</v>
      </c>
      <c r="N7" s="1">
        <v>51</v>
      </c>
      <c r="O7" s="6">
        <v>40921</v>
      </c>
      <c r="P7" s="1"/>
      <c r="Q7" s="1">
        <v>2</v>
      </c>
      <c r="R7" s="6">
        <v>40724</v>
      </c>
      <c r="S7" s="1">
        <v>224</v>
      </c>
      <c r="T7" s="1">
        <f>+[1]!Tabla1[[#This Row],[SECADO]]-[1]!Tabla1[[#This Row],[PARTO]]</f>
        <v>61</v>
      </c>
      <c r="U7" s="2">
        <f>IF(S7&gt;0,IF([1]!Tabla1[[#This Row],[DEL]]&lt;305,[1]!Tabla1[[#This Row],[LECHETOTAL]],(305*[1]!Tabla1[[#This Row],[LECHETOTAL]]/[1]!Tabla1[[#This Row],[DEL]])),"")</f>
        <v>224</v>
      </c>
      <c r="V7" s="1"/>
      <c r="W7" s="1"/>
      <c r="X7" s="1"/>
      <c r="Y7" s="1"/>
      <c r="Z7" s="1" t="s">
        <v>29</v>
      </c>
      <c r="AA7" s="1"/>
      <c r="AB7" s="1"/>
      <c r="AC7" s="1"/>
      <c r="AD7" s="1"/>
      <c r="AE7" s="1"/>
      <c r="AF7" s="1"/>
    </row>
    <row r="8" spans="1:32" x14ac:dyDescent="0.25">
      <c r="A8" s="1" t="s">
        <v>23</v>
      </c>
      <c r="B8" s="6">
        <v>39102</v>
      </c>
      <c r="C8" s="2">
        <f>YEAR([1]!Tabla1[[#This Row],[NACIMIENTO]])</f>
        <v>2007</v>
      </c>
      <c r="D8" s="1"/>
      <c r="E8" s="3"/>
      <c r="F8" s="1">
        <v>4</v>
      </c>
      <c r="G8" s="1" t="str">
        <f t="shared" si="0"/>
        <v>403VR1112 4</v>
      </c>
      <c r="H8" s="6">
        <v>41205</v>
      </c>
      <c r="I8" s="7">
        <f>YEAR([1]!Tabla1[[#This Row],[PARTO]])</f>
        <v>2012</v>
      </c>
      <c r="J8" s="7">
        <f>IF([1]!Tabla1[[#This Row],[PARTO]]&gt;0,MONTH([1]!Tabla1[[#This Row],[PARTO]]),"")</f>
        <v>10</v>
      </c>
      <c r="K8" s="1"/>
      <c r="L8" s="1" t="s">
        <v>30</v>
      </c>
      <c r="M8" s="4"/>
      <c r="N8" s="1">
        <v>69</v>
      </c>
      <c r="O8" s="1"/>
      <c r="P8" s="1"/>
      <c r="Q8" s="1"/>
      <c r="R8" s="6">
        <v>41231</v>
      </c>
      <c r="S8" s="1"/>
      <c r="T8" s="1">
        <f>+[1]!Tabla1[[#This Row],[SECADO]]-[1]!Tabla1[[#This Row],[PARTO]]</f>
        <v>26</v>
      </c>
      <c r="U8" s="2"/>
      <c r="V8" s="1" t="s">
        <v>31</v>
      </c>
      <c r="W8" s="6">
        <v>41232</v>
      </c>
      <c r="X8" s="1"/>
      <c r="Y8" s="1"/>
      <c r="Z8" s="1">
        <v>5678</v>
      </c>
      <c r="AA8" s="1"/>
      <c r="AB8" s="1"/>
      <c r="AC8" s="1"/>
      <c r="AD8" s="1"/>
      <c r="AE8" s="1"/>
      <c r="AF8" s="1"/>
    </row>
    <row r="9" spans="1:32" x14ac:dyDescent="0.25">
      <c r="A9" s="1" t="s">
        <v>32</v>
      </c>
      <c r="B9" s="6">
        <v>38263</v>
      </c>
      <c r="C9" s="2">
        <f>YEAR([1]!Tabla1[[#This Row],[NACIMIENTO]])</f>
        <v>2004</v>
      </c>
      <c r="D9" s="1" t="s">
        <v>33</v>
      </c>
      <c r="E9" s="3">
        <v>2065</v>
      </c>
      <c r="F9" s="1">
        <v>1</v>
      </c>
      <c r="G9" s="1" t="str">
        <f t="shared" si="0"/>
        <v>4187DR0913 1</v>
      </c>
      <c r="H9" s="1"/>
      <c r="I9" s="1">
        <f>YEAR([1]!Tabla1[[#This Row],[PARTO]])</f>
        <v>1900</v>
      </c>
      <c r="J9" s="1" t="str">
        <f>IF([1]!Tabla1[[#This Row],[PARTO]]&gt;0,MONTH([1]!Tabla1[[#This Row],[PARTO]]),"")</f>
        <v/>
      </c>
      <c r="K9" s="1"/>
      <c r="L9" s="1"/>
      <c r="M9" s="4"/>
      <c r="N9" s="1"/>
      <c r="O9" s="6">
        <v>39240</v>
      </c>
      <c r="P9" s="1"/>
      <c r="Q9" s="1"/>
      <c r="R9" s="1"/>
      <c r="S9" s="1"/>
      <c r="T9" s="1"/>
      <c r="U9" s="2"/>
      <c r="V9" s="1"/>
      <c r="W9" s="1"/>
      <c r="X9" s="1"/>
      <c r="Y9" s="1"/>
      <c r="Z9" s="1"/>
      <c r="AA9" s="1"/>
      <c r="AB9" s="1"/>
      <c r="AC9" s="1"/>
      <c r="AD9" s="1"/>
      <c r="AE9" s="1"/>
      <c r="AF9" s="1"/>
    </row>
    <row r="10" spans="1:32" x14ac:dyDescent="0.25">
      <c r="A10" s="1" t="s">
        <v>32</v>
      </c>
      <c r="B10" s="6">
        <v>38263</v>
      </c>
      <c r="C10" s="2">
        <f>YEAR([1]!Tabla1[[#This Row],[NACIMIENTO]])</f>
        <v>2004</v>
      </c>
      <c r="D10" s="1" t="s">
        <v>33</v>
      </c>
      <c r="E10" s="3">
        <v>2065</v>
      </c>
      <c r="F10" s="1">
        <v>2</v>
      </c>
      <c r="G10" s="1" t="str">
        <f t="shared" si="0"/>
        <v>4187DR0913 2</v>
      </c>
      <c r="H10" s="6">
        <v>39524</v>
      </c>
      <c r="I10" s="7">
        <f>YEAR([1]!Tabla1[[#This Row],[PARTO]])</f>
        <v>2008</v>
      </c>
      <c r="J10" s="7">
        <f>IF([1]!Tabla1[[#This Row],[PARTO]]&gt;0,MONTH([1]!Tabla1[[#This Row],[PARTO]]),"")</f>
        <v>3</v>
      </c>
      <c r="K10" s="1"/>
      <c r="L10" s="1"/>
      <c r="M10" s="4"/>
      <c r="N10" s="1">
        <v>41</v>
      </c>
      <c r="O10" s="6">
        <v>39694</v>
      </c>
      <c r="P10" s="1" t="s">
        <v>34</v>
      </c>
      <c r="Q10" s="1">
        <v>1</v>
      </c>
      <c r="R10" s="6">
        <v>39919</v>
      </c>
      <c r="S10" s="1"/>
      <c r="T10" s="1">
        <f>+[1]!Tabla1[[#This Row],[SECADO]]-[1]!Tabla1[[#This Row],[PARTO]]</f>
        <v>395</v>
      </c>
      <c r="U10" s="2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</row>
    <row r="11" spans="1:32" x14ac:dyDescent="0.25">
      <c r="A11" s="1" t="s">
        <v>32</v>
      </c>
      <c r="B11" s="6">
        <v>38263</v>
      </c>
      <c r="C11" s="2">
        <f>YEAR([1]!Tabla1[[#This Row],[NACIMIENTO]])</f>
        <v>2004</v>
      </c>
      <c r="D11" s="1" t="s">
        <v>33</v>
      </c>
      <c r="E11" s="3">
        <v>2065</v>
      </c>
      <c r="F11" s="1">
        <v>3</v>
      </c>
      <c r="G11" s="1" t="str">
        <f t="shared" si="0"/>
        <v>4187DR0913 3</v>
      </c>
      <c r="H11" s="6">
        <v>39978</v>
      </c>
      <c r="I11" s="7">
        <f>YEAR([1]!Tabla1[[#This Row],[PARTO]])</f>
        <v>2009</v>
      </c>
      <c r="J11" s="7">
        <f>IF([1]!Tabla1[[#This Row],[PARTO]]&gt;0,MONTH([1]!Tabla1[[#This Row],[PARTO]]),"")</f>
        <v>6</v>
      </c>
      <c r="K11" s="1" t="s">
        <v>35</v>
      </c>
      <c r="L11" s="1" t="s">
        <v>30</v>
      </c>
      <c r="M11" s="4" t="s">
        <v>34</v>
      </c>
      <c r="N11" s="1">
        <v>56</v>
      </c>
      <c r="O11" s="6">
        <v>40087</v>
      </c>
      <c r="P11" s="1" t="s">
        <v>36</v>
      </c>
      <c r="Q11" s="1">
        <v>1</v>
      </c>
      <c r="R11" s="6">
        <v>40317</v>
      </c>
      <c r="S11" s="1">
        <v>6391</v>
      </c>
      <c r="T11" s="1">
        <f>+[1]!Tabla1[[#This Row],[SECADO]]-[1]!Tabla1[[#This Row],[PARTO]]</f>
        <v>339</v>
      </c>
      <c r="U11" s="2">
        <f>IF(S11&gt;0,IF([1]!Tabla1[[#This Row],[DEL]]&lt;305,[1]!Tabla1[[#This Row],[LECHETOTAL]],(305*[1]!Tabla1[[#This Row],[LECHETOTAL]]/[1]!Tabla1[[#This Row],[DEL]])),"")</f>
        <v>5750.0147492625365</v>
      </c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</row>
    <row r="12" spans="1:32" x14ac:dyDescent="0.25">
      <c r="A12" s="1" t="s">
        <v>32</v>
      </c>
      <c r="B12" s="6">
        <v>38263</v>
      </c>
      <c r="C12" s="2">
        <f>YEAR([1]!Tabla1[[#This Row],[NACIMIENTO]])</f>
        <v>2004</v>
      </c>
      <c r="D12" s="1" t="s">
        <v>33</v>
      </c>
      <c r="E12" s="3">
        <v>2065</v>
      </c>
      <c r="F12" s="1">
        <v>4</v>
      </c>
      <c r="G12" s="1" t="str">
        <f t="shared" si="0"/>
        <v>4187DR0913 4</v>
      </c>
      <c r="H12" s="6">
        <v>40368</v>
      </c>
      <c r="I12" s="7">
        <f>YEAR([1]!Tabla1[[#This Row],[PARTO]])</f>
        <v>2010</v>
      </c>
      <c r="J12" s="7">
        <f>IF([1]!Tabla1[[#This Row],[PARTO]]&gt;0,MONTH([1]!Tabla1[[#This Row],[PARTO]]),"")</f>
        <v>7</v>
      </c>
      <c r="K12" s="1" t="s">
        <v>37</v>
      </c>
      <c r="L12" s="1" t="s">
        <v>30</v>
      </c>
      <c r="M12" s="4" t="s">
        <v>36</v>
      </c>
      <c r="N12" s="1">
        <v>69</v>
      </c>
      <c r="O12" s="6">
        <v>40696</v>
      </c>
      <c r="P12" s="1" t="s">
        <v>38</v>
      </c>
      <c r="Q12" s="1">
        <v>8</v>
      </c>
      <c r="R12" s="6">
        <v>40852</v>
      </c>
      <c r="S12" s="1">
        <v>7299</v>
      </c>
      <c r="T12" s="1">
        <f>+[1]!Tabla1[[#This Row],[SECADO]]-[1]!Tabla1[[#This Row],[PARTO]]</f>
        <v>484</v>
      </c>
      <c r="U12" s="2">
        <f>IF(S12&gt;0,IF([1]!Tabla1[[#This Row],[DEL]]&lt;305,[1]!Tabla1[[#This Row],[LECHETOTAL]],(305*[1]!Tabla1[[#This Row],[LECHETOTAL]]/[1]!Tabla1[[#This Row],[DEL]])),"")</f>
        <v>4599.5764462809921</v>
      </c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</row>
    <row r="13" spans="1:32" x14ac:dyDescent="0.25">
      <c r="A13" s="1" t="s">
        <v>32</v>
      </c>
      <c r="B13" s="6">
        <v>38263</v>
      </c>
      <c r="C13" s="2">
        <f>YEAR([1]!Tabla1[[#This Row],[NACIMIENTO]])</f>
        <v>2004</v>
      </c>
      <c r="D13" s="1" t="s">
        <v>33</v>
      </c>
      <c r="E13" s="3">
        <v>2065</v>
      </c>
      <c r="F13" s="1">
        <v>5</v>
      </c>
      <c r="G13" s="1" t="str">
        <f t="shared" si="0"/>
        <v>4187DR0913 5</v>
      </c>
      <c r="H13" s="6">
        <v>40969</v>
      </c>
      <c r="I13" s="7">
        <f>YEAR([1]!Tabla1[[#This Row],[PARTO]])</f>
        <v>2012</v>
      </c>
      <c r="J13" s="7">
        <f>IF([1]!Tabla1[[#This Row],[PARTO]]&gt;0,MONTH([1]!Tabla1[[#This Row],[PARTO]]),"")</f>
        <v>3</v>
      </c>
      <c r="K13" s="1" t="s">
        <v>39</v>
      </c>
      <c r="L13" s="1" t="s">
        <v>26</v>
      </c>
      <c r="M13" s="4" t="s">
        <v>38</v>
      </c>
      <c r="N13" s="1">
        <v>88</v>
      </c>
      <c r="O13" s="1"/>
      <c r="P13" s="1"/>
      <c r="Q13" s="1">
        <v>7</v>
      </c>
      <c r="R13" s="6">
        <v>41515</v>
      </c>
      <c r="S13" s="1">
        <v>10391</v>
      </c>
      <c r="T13" s="1">
        <f>+[1]!Tabla1[[#This Row],[SECADO]]-[1]!Tabla1[[#This Row],[PARTO]]</f>
        <v>546</v>
      </c>
      <c r="U13" s="2">
        <f>IF(S13&gt;0,IF([1]!Tabla1[[#This Row],[DEL]]&lt;305,[1]!Tabla1[[#This Row],[LECHETOTAL]],(305*[1]!Tabla1[[#This Row],[LECHETOTAL]]/[1]!Tabla1[[#This Row],[DEL]])),"")</f>
        <v>5804.496336996337</v>
      </c>
      <c r="V13" s="1" t="s">
        <v>31</v>
      </c>
      <c r="W13" s="6">
        <v>41535</v>
      </c>
      <c r="X13" s="1"/>
      <c r="Y13" s="1"/>
      <c r="Z13" s="1"/>
      <c r="AA13" s="1"/>
      <c r="AB13" s="1"/>
      <c r="AC13" s="1"/>
      <c r="AD13" s="1"/>
      <c r="AE13" s="1"/>
      <c r="AF13" s="1"/>
    </row>
    <row r="14" spans="1:32" x14ac:dyDescent="0.25">
      <c r="A14" s="1" t="s">
        <v>40</v>
      </c>
      <c r="B14" s="6">
        <v>39102</v>
      </c>
      <c r="C14" s="2">
        <f>YEAR([1]!Tabla1[[#This Row],[NACIMIENTO]])</f>
        <v>2007</v>
      </c>
      <c r="D14" s="1" t="s">
        <v>41</v>
      </c>
      <c r="E14" s="3" t="s">
        <v>42</v>
      </c>
      <c r="F14" s="1">
        <v>0</v>
      </c>
      <c r="G14" s="1" t="str">
        <f t="shared" si="0"/>
        <v>426VR0216 0</v>
      </c>
      <c r="H14" s="1"/>
      <c r="I14" s="1">
        <f>YEAR([1]!Tabla1[[#This Row],[PARTO]])</f>
        <v>1900</v>
      </c>
      <c r="J14" s="1" t="str">
        <f>IF([1]!Tabla1[[#This Row],[PARTO]]&gt;0,MONTH([1]!Tabla1[[#This Row],[PARTO]]),"")</f>
        <v/>
      </c>
      <c r="K14" s="1"/>
      <c r="L14" s="1"/>
      <c r="M14" s="4"/>
      <c r="N14" s="1"/>
      <c r="O14" s="6">
        <v>39590</v>
      </c>
      <c r="P14" s="1"/>
      <c r="Q14" s="1"/>
      <c r="R14" s="1"/>
      <c r="S14" s="1"/>
      <c r="T14" s="1"/>
      <c r="U14" s="2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</row>
    <row r="15" spans="1:32" x14ac:dyDescent="0.25">
      <c r="A15" s="1" t="s">
        <v>40</v>
      </c>
      <c r="B15" s="6">
        <v>39102</v>
      </c>
      <c r="C15" s="2">
        <f>YEAR([1]!Tabla1[[#This Row],[NACIMIENTO]])</f>
        <v>2007</v>
      </c>
      <c r="D15" s="1" t="s">
        <v>41</v>
      </c>
      <c r="E15" s="3" t="s">
        <v>42</v>
      </c>
      <c r="F15" s="1">
        <v>1</v>
      </c>
      <c r="G15" s="1" t="str">
        <f t="shared" si="0"/>
        <v>426VR0216 1</v>
      </c>
      <c r="H15" s="6">
        <v>39874</v>
      </c>
      <c r="I15" s="7">
        <f>YEAR([1]!Tabla1[[#This Row],[PARTO]])</f>
        <v>2009</v>
      </c>
      <c r="J15" s="7">
        <f>IF([1]!Tabla1[[#This Row],[PARTO]]&gt;0,MONTH([1]!Tabla1[[#This Row],[PARTO]]),"")</f>
        <v>3</v>
      </c>
      <c r="K15" s="1" t="s">
        <v>43</v>
      </c>
      <c r="L15" s="1" t="s">
        <v>26</v>
      </c>
      <c r="M15" s="4"/>
      <c r="N15" s="1">
        <v>25</v>
      </c>
      <c r="O15" s="6">
        <v>40158</v>
      </c>
      <c r="P15" s="1" t="s">
        <v>44</v>
      </c>
      <c r="Q15" s="1">
        <v>4</v>
      </c>
      <c r="R15" s="6">
        <v>40263</v>
      </c>
      <c r="S15" s="1">
        <v>6894</v>
      </c>
      <c r="T15" s="1">
        <f>+[1]!Tabla1[[#This Row],[SECADO]]-[1]!Tabla1[[#This Row],[PARTO]]</f>
        <v>389</v>
      </c>
      <c r="U15" s="2">
        <f>IF(S15&gt;0,IF([1]!Tabla1[[#This Row],[DEL]]&lt;305,[1]!Tabla1[[#This Row],[LECHETOTAL]],(305*[1]!Tabla1[[#This Row],[LECHETOTAL]]/[1]!Tabla1[[#This Row],[DEL]])),"")</f>
        <v>5405.3213367609251</v>
      </c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</row>
    <row r="16" spans="1:32" x14ac:dyDescent="0.25">
      <c r="A16" s="1" t="s">
        <v>40</v>
      </c>
      <c r="B16" s="6">
        <v>39102</v>
      </c>
      <c r="C16" s="2">
        <f>YEAR([1]!Tabla1[[#This Row],[NACIMIENTO]])</f>
        <v>2007</v>
      </c>
      <c r="D16" s="1" t="s">
        <v>41</v>
      </c>
      <c r="E16" s="3" t="s">
        <v>42</v>
      </c>
      <c r="F16" s="1">
        <v>2</v>
      </c>
      <c r="G16" s="1" t="str">
        <f t="shared" si="0"/>
        <v>426VR0216 2</v>
      </c>
      <c r="H16" s="6">
        <v>40445</v>
      </c>
      <c r="I16" s="7">
        <f>YEAR([1]!Tabla1[[#This Row],[PARTO]])</f>
        <v>2010</v>
      </c>
      <c r="J16" s="7">
        <f>IF([1]!Tabla1[[#This Row],[PARTO]]&gt;0,MONTH([1]!Tabla1[[#This Row],[PARTO]]),"")</f>
        <v>9</v>
      </c>
      <c r="K16" s="1" t="s">
        <v>45</v>
      </c>
      <c r="L16" s="1" t="s">
        <v>26</v>
      </c>
      <c r="M16" s="4" t="s">
        <v>44</v>
      </c>
      <c r="N16" s="1">
        <v>44</v>
      </c>
      <c r="O16" s="6">
        <v>40804</v>
      </c>
      <c r="P16" s="1" t="s">
        <v>38</v>
      </c>
      <c r="Q16" s="1">
        <v>2</v>
      </c>
      <c r="R16" s="6">
        <v>40760</v>
      </c>
      <c r="S16" s="1">
        <v>5576</v>
      </c>
      <c r="T16" s="1">
        <f>+[1]!Tabla1[[#This Row],[SECADO]]-[1]!Tabla1[[#This Row],[PARTO]]</f>
        <v>315</v>
      </c>
      <c r="U16" s="2">
        <f>IF(S16&gt;0,IF([1]!Tabla1[[#This Row],[DEL]]&lt;305,[1]!Tabla1[[#This Row],[LECHETOTAL]],(305*[1]!Tabla1[[#This Row],[LECHETOTAL]]/[1]!Tabla1[[#This Row],[DEL]])),"")</f>
        <v>5398.9841269841272</v>
      </c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</row>
    <row r="17" spans="1:32" x14ac:dyDescent="0.25">
      <c r="A17" s="1" t="s">
        <v>40</v>
      </c>
      <c r="B17" s="6">
        <v>39102</v>
      </c>
      <c r="C17" s="2">
        <f>YEAR([1]!Tabla1[[#This Row],[NACIMIENTO]])</f>
        <v>2007</v>
      </c>
      <c r="D17" s="1" t="s">
        <v>41</v>
      </c>
      <c r="E17" s="3" t="s">
        <v>42</v>
      </c>
      <c r="F17" s="1">
        <v>3</v>
      </c>
      <c r="G17" s="1" t="str">
        <f t="shared" si="0"/>
        <v>426VR0216 3</v>
      </c>
      <c r="H17" s="1"/>
      <c r="I17" s="1">
        <f>YEAR([1]!Tabla1[[#This Row],[PARTO]])</f>
        <v>1900</v>
      </c>
      <c r="J17" s="1" t="str">
        <f>IF([1]!Tabla1[[#This Row],[PARTO]]&gt;0,MONTH([1]!Tabla1[[#This Row],[PARTO]]),"")</f>
        <v/>
      </c>
      <c r="K17" s="1"/>
      <c r="L17" s="1"/>
      <c r="M17" s="4" t="s">
        <v>38</v>
      </c>
      <c r="N17" s="1">
        <v>59</v>
      </c>
      <c r="O17" s="6">
        <v>40980</v>
      </c>
      <c r="P17" s="1" t="s">
        <v>46</v>
      </c>
      <c r="Q17" s="1">
        <v>1</v>
      </c>
      <c r="R17" s="6">
        <v>41178</v>
      </c>
      <c r="S17" s="1">
        <v>3042</v>
      </c>
      <c r="T17" s="1"/>
      <c r="U17" s="2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</row>
    <row r="18" spans="1:32" x14ac:dyDescent="0.25">
      <c r="A18" s="1" t="s">
        <v>40</v>
      </c>
      <c r="B18" s="6">
        <v>39102</v>
      </c>
      <c r="C18" s="2">
        <f>YEAR([1]!Tabla1[[#This Row],[NACIMIENTO]])</f>
        <v>2007</v>
      </c>
      <c r="D18" s="1" t="s">
        <v>41</v>
      </c>
      <c r="E18" s="3" t="s">
        <v>42</v>
      </c>
      <c r="F18" s="1">
        <v>4</v>
      </c>
      <c r="G18" s="1" t="str">
        <f t="shared" si="0"/>
        <v>426VR0216 4</v>
      </c>
      <c r="H18" s="6">
        <v>41254</v>
      </c>
      <c r="I18" s="7">
        <f>YEAR([1]!Tabla1[[#This Row],[PARTO]])</f>
        <v>2012</v>
      </c>
      <c r="J18" s="7">
        <f>IF([1]!Tabla1[[#This Row],[PARTO]]&gt;0,MONTH([1]!Tabla1[[#This Row],[PARTO]]),"")</f>
        <v>12</v>
      </c>
      <c r="K18" s="1" t="s">
        <v>47</v>
      </c>
      <c r="L18" s="1" t="s">
        <v>30</v>
      </c>
      <c r="M18" s="4" t="s">
        <v>46</v>
      </c>
      <c r="N18" s="1">
        <v>70</v>
      </c>
      <c r="O18" s="6">
        <v>41316</v>
      </c>
      <c r="P18" s="1"/>
      <c r="Q18" s="1">
        <v>1</v>
      </c>
      <c r="R18" s="6">
        <v>41556</v>
      </c>
      <c r="S18" s="1">
        <v>6419</v>
      </c>
      <c r="T18" s="1">
        <f>+[1]!Tabla1[[#This Row],[SECADO]]-[1]!Tabla1[[#This Row],[PARTO]]</f>
        <v>302</v>
      </c>
      <c r="U18" s="2">
        <f>IF(S18&gt;0,IF([1]!Tabla1[[#This Row],[DEL]]&lt;305,[1]!Tabla1[[#This Row],[LECHETOTAL]],(305*[1]!Tabla1[[#This Row],[LECHETOTAL]]/[1]!Tabla1[[#This Row],[DEL]])),"")</f>
        <v>6419</v>
      </c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</row>
    <row r="19" spans="1:32" x14ac:dyDescent="0.25">
      <c r="A19" s="1" t="s">
        <v>40</v>
      </c>
      <c r="B19" s="6">
        <v>39102</v>
      </c>
      <c r="C19" s="2">
        <f>YEAR([1]!Tabla1[[#This Row],[NACIMIENTO]])</f>
        <v>2007</v>
      </c>
      <c r="D19" s="1" t="s">
        <v>41</v>
      </c>
      <c r="E19" s="3" t="s">
        <v>42</v>
      </c>
      <c r="F19" s="1">
        <v>5</v>
      </c>
      <c r="G19" s="1" t="str">
        <f t="shared" si="0"/>
        <v>426VR0216 5</v>
      </c>
      <c r="H19" s="6">
        <v>41600</v>
      </c>
      <c r="I19" s="7">
        <f>YEAR([1]!Tabla1[[#This Row],[PARTO]])</f>
        <v>2013</v>
      </c>
      <c r="J19" s="7">
        <f>IF([1]!Tabla1[[#This Row],[PARTO]]&gt;0,MONTH([1]!Tabla1[[#This Row],[PARTO]]),"")</f>
        <v>11</v>
      </c>
      <c r="K19" s="1"/>
      <c r="L19" s="1" t="s">
        <v>30</v>
      </c>
      <c r="M19" s="4"/>
      <c r="N19" s="1">
        <v>82</v>
      </c>
      <c r="O19" s="6">
        <v>41676</v>
      </c>
      <c r="P19" s="1"/>
      <c r="Q19" s="1">
        <v>1</v>
      </c>
      <c r="R19" s="6">
        <v>41788</v>
      </c>
      <c r="S19" s="1">
        <v>1130</v>
      </c>
      <c r="T19" s="1">
        <f>+[1]!Tabla1[[#This Row],[SECADO]]-[1]!Tabla1[[#This Row],[PARTO]]</f>
        <v>188</v>
      </c>
      <c r="U19" s="2">
        <f>IF(S19&gt;0,IF([1]!Tabla1[[#This Row],[DEL]]&lt;305,[1]!Tabla1[[#This Row],[LECHETOTAL]],(305*[1]!Tabla1[[#This Row],[LECHETOTAL]]/[1]!Tabla1[[#This Row],[DEL]])),"")</f>
        <v>1130</v>
      </c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</row>
    <row r="20" spans="1:32" x14ac:dyDescent="0.25">
      <c r="A20" s="1" t="s">
        <v>40</v>
      </c>
      <c r="B20" s="6">
        <v>39102</v>
      </c>
      <c r="C20" s="2">
        <f>YEAR([1]!Tabla1[[#This Row],[NACIMIENTO]])</f>
        <v>2007</v>
      </c>
      <c r="D20" s="1" t="s">
        <v>41</v>
      </c>
      <c r="E20" s="3" t="s">
        <v>42</v>
      </c>
      <c r="F20" s="1">
        <v>6</v>
      </c>
      <c r="G20" s="1" t="str">
        <f t="shared" si="0"/>
        <v>426VR0216 6</v>
      </c>
      <c r="H20" s="6">
        <v>41960</v>
      </c>
      <c r="I20" s="7">
        <f>YEAR([1]!Tabla1[[#This Row],[PARTO]])</f>
        <v>2014</v>
      </c>
      <c r="J20" s="7">
        <f>IF([1]!Tabla1[[#This Row],[PARTO]]&gt;0,MONTH([1]!Tabla1[[#This Row],[PARTO]]),"")</f>
        <v>11</v>
      </c>
      <c r="K20" s="1" t="s">
        <v>48</v>
      </c>
      <c r="L20" s="1" t="s">
        <v>26</v>
      </c>
      <c r="M20" s="4"/>
      <c r="N20" s="1">
        <v>93</v>
      </c>
      <c r="O20" s="1"/>
      <c r="P20" s="1"/>
      <c r="Q20" s="1">
        <v>1</v>
      </c>
      <c r="R20" s="6">
        <v>42291</v>
      </c>
      <c r="S20" s="1">
        <v>4212</v>
      </c>
      <c r="T20" s="1">
        <f>+[1]!Tabla1[[#This Row],[SECADO]]-[1]!Tabla1[[#This Row],[PARTO]]</f>
        <v>331</v>
      </c>
      <c r="U20" s="2">
        <f>IF(S20&gt;0,IF([1]!Tabla1[[#This Row],[DEL]]&lt;305,[1]!Tabla1[[#This Row],[LECHETOTAL]],(305*[1]!Tabla1[[#This Row],[LECHETOTAL]]/[1]!Tabla1[[#This Row],[DEL]])),"")</f>
        <v>3881.1480362537764</v>
      </c>
      <c r="V20" s="1" t="s">
        <v>31</v>
      </c>
      <c r="W20" s="6">
        <v>42417</v>
      </c>
      <c r="X20" s="1"/>
      <c r="Y20" s="1"/>
      <c r="Z20" s="1"/>
      <c r="AA20" s="1"/>
      <c r="AB20" s="1"/>
      <c r="AC20" s="1"/>
      <c r="AD20" s="1"/>
      <c r="AE20" s="1"/>
      <c r="AF20" s="1"/>
    </row>
    <row r="21" spans="1:32" x14ac:dyDescent="0.25">
      <c r="A21" s="1" t="s">
        <v>49</v>
      </c>
      <c r="B21" s="6">
        <v>38977</v>
      </c>
      <c r="C21" s="2">
        <f>YEAR([1]!Tabla1[[#This Row],[NACIMIENTO]])</f>
        <v>2006</v>
      </c>
      <c r="D21" s="1" t="s">
        <v>50</v>
      </c>
      <c r="E21" s="3" t="s">
        <v>51</v>
      </c>
      <c r="F21" s="1">
        <v>1</v>
      </c>
      <c r="G21" s="1" t="str">
        <f t="shared" si="0"/>
        <v>430MCR0413 1</v>
      </c>
      <c r="H21" s="1"/>
      <c r="I21" s="1">
        <f>YEAR([1]!Tabla1[[#This Row],[PARTO]])</f>
        <v>1900</v>
      </c>
      <c r="J21" s="1" t="str">
        <f>IF([1]!Tabla1[[#This Row],[PARTO]]&gt;0,MONTH([1]!Tabla1[[#This Row],[PARTO]]),"")</f>
        <v/>
      </c>
      <c r="K21" s="1"/>
      <c r="L21" s="1"/>
      <c r="M21" s="4"/>
      <c r="N21" s="1"/>
      <c r="O21" s="6">
        <v>39454</v>
      </c>
      <c r="P21" s="1"/>
      <c r="Q21" s="1"/>
      <c r="R21" s="1"/>
      <c r="S21" s="1"/>
      <c r="T21" s="1"/>
      <c r="U21" s="2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</row>
    <row r="22" spans="1:32" x14ac:dyDescent="0.25">
      <c r="A22" s="1" t="s">
        <v>49</v>
      </c>
      <c r="B22" s="6">
        <v>38977</v>
      </c>
      <c r="C22" s="2">
        <f>YEAR([1]!Tabla1[[#This Row],[NACIMIENTO]])</f>
        <v>2006</v>
      </c>
      <c r="D22" s="1" t="s">
        <v>50</v>
      </c>
      <c r="E22" s="3" t="s">
        <v>51</v>
      </c>
      <c r="F22" s="1">
        <v>2</v>
      </c>
      <c r="G22" s="1" t="str">
        <f t="shared" si="0"/>
        <v>430MCR0413 2</v>
      </c>
      <c r="H22" s="6">
        <v>39738</v>
      </c>
      <c r="I22" s="7">
        <f>YEAR([1]!Tabla1[[#This Row],[PARTO]])</f>
        <v>2008</v>
      </c>
      <c r="J22" s="7">
        <f>IF([1]!Tabla1[[#This Row],[PARTO]]&gt;0,MONTH([1]!Tabla1[[#This Row],[PARTO]]),"")</f>
        <v>10</v>
      </c>
      <c r="K22" s="1"/>
      <c r="L22" s="1"/>
      <c r="M22" s="4"/>
      <c r="N22" s="1">
        <v>25</v>
      </c>
      <c r="O22" s="6">
        <v>39848</v>
      </c>
      <c r="P22" s="1"/>
      <c r="Q22" s="1">
        <v>1</v>
      </c>
      <c r="R22" s="6">
        <v>40103</v>
      </c>
      <c r="S22" s="1">
        <v>6541</v>
      </c>
      <c r="T22" s="1">
        <f>+[1]!Tabla1[[#This Row],[SECADO]]-[1]!Tabla1[[#This Row],[PARTO]]</f>
        <v>365</v>
      </c>
      <c r="U22" s="2">
        <f>IF(S22&gt;0,IF([1]!Tabla1[[#This Row],[DEL]]&lt;305,[1]!Tabla1[[#This Row],[LECHETOTAL]],(305*[1]!Tabla1[[#This Row],[LECHETOTAL]]/[1]!Tabla1[[#This Row],[DEL]])),"")</f>
        <v>5465.767123287671</v>
      </c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</row>
    <row r="23" spans="1:32" x14ac:dyDescent="0.25">
      <c r="A23" s="1" t="s">
        <v>49</v>
      </c>
      <c r="B23" s="6">
        <v>38977</v>
      </c>
      <c r="C23" s="2">
        <f>YEAR([1]!Tabla1[[#This Row],[NACIMIENTO]])</f>
        <v>2006</v>
      </c>
      <c r="D23" s="1" t="s">
        <v>50</v>
      </c>
      <c r="E23" s="3" t="s">
        <v>51</v>
      </c>
      <c r="F23" s="1">
        <v>3</v>
      </c>
      <c r="G23" s="1" t="str">
        <f t="shared" si="0"/>
        <v>430MCR0413 3</v>
      </c>
      <c r="H23" s="6">
        <v>40132</v>
      </c>
      <c r="I23" s="7">
        <f>YEAR([1]!Tabla1[[#This Row],[PARTO]])</f>
        <v>2009</v>
      </c>
      <c r="J23" s="7">
        <f>IF([1]!Tabla1[[#This Row],[PARTO]]&gt;0,MONTH([1]!Tabla1[[#This Row],[PARTO]]),"")</f>
        <v>11</v>
      </c>
      <c r="K23" s="1"/>
      <c r="L23" s="1" t="s">
        <v>30</v>
      </c>
      <c r="M23" s="4"/>
      <c r="N23" s="1">
        <v>37</v>
      </c>
      <c r="O23" s="1"/>
      <c r="P23" s="1"/>
      <c r="Q23" s="1">
        <v>1</v>
      </c>
      <c r="R23" s="6">
        <v>40502</v>
      </c>
      <c r="S23" s="1">
        <v>7822</v>
      </c>
      <c r="T23" s="1">
        <f>+[1]!Tabla1[[#This Row],[SECADO]]-[1]!Tabla1[[#This Row],[PARTO]]</f>
        <v>370</v>
      </c>
      <c r="U23" s="2">
        <f>IF(S23&gt;0,IF([1]!Tabla1[[#This Row],[DEL]]&lt;305,[1]!Tabla1[[#This Row],[LECHETOTAL]],(305*[1]!Tabla1[[#This Row],[LECHETOTAL]]/[1]!Tabla1[[#This Row],[DEL]])),"")</f>
        <v>6447.864864864865</v>
      </c>
      <c r="V23" s="1" t="s">
        <v>31</v>
      </c>
      <c r="W23" s="6">
        <v>41389</v>
      </c>
      <c r="X23" s="1"/>
      <c r="Y23" s="1"/>
      <c r="Z23" s="1"/>
      <c r="AA23" s="1"/>
      <c r="AB23" s="1"/>
      <c r="AC23" s="1"/>
      <c r="AD23" s="1"/>
      <c r="AE23" s="1"/>
      <c r="AF23" s="1"/>
    </row>
    <row r="24" spans="1:32" x14ac:dyDescent="0.25">
      <c r="A24" s="1" t="s">
        <v>52</v>
      </c>
      <c r="B24" s="6">
        <v>39102</v>
      </c>
      <c r="C24" s="2">
        <f>YEAR([1]!Tabla1[[#This Row],[NACIMIENTO]])</f>
        <v>2007</v>
      </c>
      <c r="D24" s="1"/>
      <c r="E24" s="3"/>
      <c r="F24" s="1">
        <v>0</v>
      </c>
      <c r="G24" s="1" t="str">
        <f t="shared" si="0"/>
        <v>520VR0210 0</v>
      </c>
      <c r="H24" s="1"/>
      <c r="I24" s="1">
        <f>YEAR([1]!Tabla1[[#This Row],[PARTO]])</f>
        <v>1900</v>
      </c>
      <c r="J24" s="1" t="str">
        <f>IF([1]!Tabla1[[#This Row],[PARTO]]&gt;0,MONTH([1]!Tabla1[[#This Row],[PARTO]]),"")</f>
        <v/>
      </c>
      <c r="K24" s="1"/>
      <c r="L24" s="1"/>
      <c r="M24" s="4"/>
      <c r="N24" s="1"/>
      <c r="O24" s="6">
        <v>39590</v>
      </c>
      <c r="P24" s="1"/>
      <c r="Q24" s="1"/>
      <c r="R24" s="1"/>
      <c r="S24" s="1"/>
      <c r="T24" s="1"/>
      <c r="U24" s="2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</row>
    <row r="25" spans="1:32" x14ac:dyDescent="0.25">
      <c r="A25" s="1" t="s">
        <v>52</v>
      </c>
      <c r="B25" s="6">
        <v>39102</v>
      </c>
      <c r="C25" s="2">
        <f>YEAR([1]!Tabla1[[#This Row],[NACIMIENTO]])</f>
        <v>2007</v>
      </c>
      <c r="D25" s="1"/>
      <c r="E25" s="3"/>
      <c r="F25" s="1">
        <v>1</v>
      </c>
      <c r="G25" s="1" t="str">
        <f t="shared" si="0"/>
        <v>520VR0210 1</v>
      </c>
      <c r="H25" s="6">
        <v>39874</v>
      </c>
      <c r="I25" s="7">
        <f>YEAR([1]!Tabla1[[#This Row],[PARTO]])</f>
        <v>2009</v>
      </c>
      <c r="J25" s="7">
        <f>IF([1]!Tabla1[[#This Row],[PARTO]]&gt;0,MONTH([1]!Tabla1[[#This Row],[PARTO]]),"")</f>
        <v>3</v>
      </c>
      <c r="K25" s="1" t="s">
        <v>53</v>
      </c>
      <c r="L25" s="1" t="s">
        <v>30</v>
      </c>
      <c r="M25" s="4"/>
      <c r="N25" s="1">
        <v>25</v>
      </c>
      <c r="O25" s="6">
        <v>39935</v>
      </c>
      <c r="P25" s="1" t="s">
        <v>54</v>
      </c>
      <c r="Q25" s="1">
        <v>1</v>
      </c>
      <c r="R25" s="6">
        <v>40161</v>
      </c>
      <c r="S25" s="1">
        <v>6085</v>
      </c>
      <c r="T25" s="1">
        <f>+[1]!Tabla1[[#This Row],[SECADO]]-[1]!Tabla1[[#This Row],[PARTO]]</f>
        <v>287</v>
      </c>
      <c r="U25" s="2">
        <f>IF(S25&gt;0,IF([1]!Tabla1[[#This Row],[DEL]]&lt;305,[1]!Tabla1[[#This Row],[LECHETOTAL]],(305*[1]!Tabla1[[#This Row],[LECHETOTAL]]/[1]!Tabla1[[#This Row],[DEL]])),"")</f>
        <v>6085</v>
      </c>
      <c r="V25" s="1" t="s">
        <v>55</v>
      </c>
      <c r="W25" s="6">
        <v>40211</v>
      </c>
      <c r="X25" s="1"/>
      <c r="Y25" s="1"/>
      <c r="Z25" s="1"/>
      <c r="AA25" s="1"/>
      <c r="AB25" s="1"/>
      <c r="AC25" s="1"/>
      <c r="AD25" s="1"/>
      <c r="AE25" s="1"/>
      <c r="AF25" s="1"/>
    </row>
    <row r="26" spans="1:32" x14ac:dyDescent="0.25">
      <c r="A26" s="1" t="s">
        <v>56</v>
      </c>
      <c r="B26" s="6">
        <v>38662</v>
      </c>
      <c r="C26" s="2">
        <f>YEAR([1]!Tabla1[[#This Row],[NACIMIENTO]])</f>
        <v>2005</v>
      </c>
      <c r="D26" s="1">
        <v>1224</v>
      </c>
      <c r="E26" s="3">
        <v>4303</v>
      </c>
      <c r="F26" s="1">
        <v>0</v>
      </c>
      <c r="G26" s="1" t="str">
        <f t="shared" si="0"/>
        <v>5233R1115 0</v>
      </c>
      <c r="H26" s="1"/>
      <c r="I26" s="1">
        <f>YEAR([1]!Tabla1[[#This Row],[PARTO]])</f>
        <v>1900</v>
      </c>
      <c r="J26" s="1" t="str">
        <f>IF([1]!Tabla1[[#This Row],[PARTO]]&gt;0,MONTH([1]!Tabla1[[#This Row],[PARTO]]),"")</f>
        <v/>
      </c>
      <c r="K26" s="1"/>
      <c r="L26" s="1"/>
      <c r="M26" s="4"/>
      <c r="N26" s="1"/>
      <c r="O26" s="6">
        <v>39604</v>
      </c>
      <c r="P26" s="1" t="s">
        <v>57</v>
      </c>
      <c r="Q26" s="1">
        <v>1</v>
      </c>
      <c r="R26" s="1"/>
      <c r="S26" s="1"/>
      <c r="T26" s="1"/>
      <c r="U26" s="2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</row>
    <row r="27" spans="1:32" x14ac:dyDescent="0.25">
      <c r="A27" s="1" t="s">
        <v>56</v>
      </c>
      <c r="B27" s="6">
        <v>38662</v>
      </c>
      <c r="C27" s="2">
        <f>YEAR([1]!Tabla1[[#This Row],[NACIMIENTO]])</f>
        <v>2005</v>
      </c>
      <c r="D27" s="1">
        <v>1224</v>
      </c>
      <c r="E27" s="3">
        <v>4303</v>
      </c>
      <c r="F27" s="1">
        <v>1</v>
      </c>
      <c r="G27" s="1" t="str">
        <f t="shared" si="0"/>
        <v>5233R1115 1</v>
      </c>
      <c r="H27" s="6">
        <v>39888</v>
      </c>
      <c r="I27" s="7">
        <f>YEAR([1]!Tabla1[[#This Row],[PARTO]])</f>
        <v>2009</v>
      </c>
      <c r="J27" s="7">
        <f>IF([1]!Tabla1[[#This Row],[PARTO]]&gt;0,MONTH([1]!Tabla1[[#This Row],[PARTO]]),"")</f>
        <v>3</v>
      </c>
      <c r="K27" s="1" t="s">
        <v>58</v>
      </c>
      <c r="L27" s="1" t="s">
        <v>26</v>
      </c>
      <c r="M27" s="4" t="s">
        <v>57</v>
      </c>
      <c r="N27" s="1">
        <v>40</v>
      </c>
      <c r="O27" s="6">
        <v>40167</v>
      </c>
      <c r="P27" s="1" t="s">
        <v>59</v>
      </c>
      <c r="Q27" s="1">
        <v>4</v>
      </c>
      <c r="R27" s="6">
        <v>40213</v>
      </c>
      <c r="S27" s="1">
        <v>3329</v>
      </c>
      <c r="T27" s="1">
        <f>+[1]!Tabla1[[#This Row],[SECADO]]-[1]!Tabla1[[#This Row],[PARTO]]</f>
        <v>325</v>
      </c>
      <c r="U27" s="2">
        <f>IF(S27&gt;0,IF([1]!Tabla1[[#This Row],[DEL]]&lt;305,[1]!Tabla1[[#This Row],[LECHETOTAL]],(305*[1]!Tabla1[[#This Row],[LECHETOTAL]]/[1]!Tabla1[[#This Row],[DEL]])),"")</f>
        <v>3124.1384615384613</v>
      </c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</row>
    <row r="28" spans="1:32" x14ac:dyDescent="0.25">
      <c r="A28" s="1" t="s">
        <v>56</v>
      </c>
      <c r="B28" s="6">
        <v>38662</v>
      </c>
      <c r="C28" s="2">
        <f>YEAR([1]!Tabla1[[#This Row],[NACIMIENTO]])</f>
        <v>2005</v>
      </c>
      <c r="D28" s="1">
        <v>1224</v>
      </c>
      <c r="E28" s="3">
        <v>4303</v>
      </c>
      <c r="F28" s="1">
        <v>2</v>
      </c>
      <c r="G28" s="1" t="str">
        <f t="shared" si="0"/>
        <v>5233R1115 2</v>
      </c>
      <c r="H28" s="6">
        <v>40454</v>
      </c>
      <c r="I28" s="7">
        <f>YEAR([1]!Tabla1[[#This Row],[PARTO]])</f>
        <v>2010</v>
      </c>
      <c r="J28" s="7">
        <f>IF([1]!Tabla1[[#This Row],[PARTO]]&gt;0,MONTH([1]!Tabla1[[#This Row],[PARTO]]),"")</f>
        <v>10</v>
      </c>
      <c r="K28" s="1" t="s">
        <v>60</v>
      </c>
      <c r="L28" s="1" t="s">
        <v>30</v>
      </c>
      <c r="M28" s="4" t="s">
        <v>59</v>
      </c>
      <c r="N28" s="1">
        <v>58</v>
      </c>
      <c r="O28" s="6">
        <v>40532</v>
      </c>
      <c r="P28" s="1" t="s">
        <v>61</v>
      </c>
      <c r="Q28" s="1">
        <v>1</v>
      </c>
      <c r="R28" s="6">
        <v>40760</v>
      </c>
      <c r="S28" s="1">
        <v>6160</v>
      </c>
      <c r="T28" s="1">
        <f>+[1]!Tabla1[[#This Row],[SECADO]]-[1]!Tabla1[[#This Row],[PARTO]]</f>
        <v>306</v>
      </c>
      <c r="U28" s="2">
        <f>IF(S28&gt;0,IF([1]!Tabla1[[#This Row],[DEL]]&lt;305,[1]!Tabla1[[#This Row],[LECHETOTAL]],(305*[1]!Tabla1[[#This Row],[LECHETOTAL]]/[1]!Tabla1[[#This Row],[DEL]])),"")</f>
        <v>6139.8692810457514</v>
      </c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</row>
    <row r="29" spans="1:32" x14ac:dyDescent="0.25">
      <c r="A29" s="1" t="s">
        <v>56</v>
      </c>
      <c r="B29" s="6">
        <v>38662</v>
      </c>
      <c r="C29" s="2">
        <f>YEAR([1]!Tabla1[[#This Row],[NACIMIENTO]])</f>
        <v>2005</v>
      </c>
      <c r="D29" s="1">
        <v>1224</v>
      </c>
      <c r="E29" s="3">
        <v>4303</v>
      </c>
      <c r="F29" s="1">
        <v>3</v>
      </c>
      <c r="G29" s="1" t="str">
        <f t="shared" si="0"/>
        <v>5233R1115 3</v>
      </c>
      <c r="H29" s="6">
        <v>40809</v>
      </c>
      <c r="I29" s="7">
        <f>YEAR([1]!Tabla1[[#This Row],[PARTO]])</f>
        <v>2011</v>
      </c>
      <c r="J29" s="7">
        <f>IF([1]!Tabla1[[#This Row],[PARTO]]&gt;0,MONTH([1]!Tabla1[[#This Row],[PARTO]]),"")</f>
        <v>9</v>
      </c>
      <c r="K29" s="1" t="s">
        <v>62</v>
      </c>
      <c r="L29" s="1" t="s">
        <v>26</v>
      </c>
      <c r="M29" s="4" t="s">
        <v>61</v>
      </c>
      <c r="N29" s="1">
        <v>70</v>
      </c>
      <c r="O29" s="6">
        <v>40934</v>
      </c>
      <c r="P29" s="1" t="s">
        <v>27</v>
      </c>
      <c r="Q29" s="1">
        <v>1</v>
      </c>
      <c r="R29" s="6">
        <v>41149</v>
      </c>
      <c r="S29" s="1">
        <v>6706</v>
      </c>
      <c r="T29" s="1">
        <f>+[1]!Tabla1[[#This Row],[SECADO]]-[1]!Tabla1[[#This Row],[PARTO]]</f>
        <v>340</v>
      </c>
      <c r="U29" s="2">
        <f>IF(S29&gt;0,IF([1]!Tabla1[[#This Row],[DEL]]&lt;305,[1]!Tabla1[[#This Row],[LECHETOTAL]],(305*[1]!Tabla1[[#This Row],[LECHETOTAL]]/[1]!Tabla1[[#This Row],[DEL]])),"")</f>
        <v>6015.6764705882351</v>
      </c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</row>
    <row r="30" spans="1:32" x14ac:dyDescent="0.25">
      <c r="A30" s="1" t="s">
        <v>56</v>
      </c>
      <c r="B30" s="6">
        <v>38662</v>
      </c>
      <c r="C30" s="2">
        <f>YEAR([1]!Tabla1[[#This Row],[NACIMIENTO]])</f>
        <v>2005</v>
      </c>
      <c r="D30" s="1">
        <v>1224</v>
      </c>
      <c r="E30" s="3">
        <v>4303</v>
      </c>
      <c r="F30" s="1">
        <v>4</v>
      </c>
      <c r="G30" s="1" t="str">
        <f t="shared" si="0"/>
        <v>5233R1115 4</v>
      </c>
      <c r="H30" s="6">
        <v>41217</v>
      </c>
      <c r="I30" s="7">
        <f>YEAR([1]!Tabla1[[#This Row],[PARTO]])</f>
        <v>2012</v>
      </c>
      <c r="J30" s="7">
        <f>IF([1]!Tabla1[[#This Row],[PARTO]]&gt;0,MONTH([1]!Tabla1[[#This Row],[PARTO]]),"")</f>
        <v>11</v>
      </c>
      <c r="K30" s="1" t="s">
        <v>63</v>
      </c>
      <c r="L30" s="1" t="s">
        <v>30</v>
      </c>
      <c r="M30" s="4" t="s">
        <v>27</v>
      </c>
      <c r="N30" s="1">
        <v>83</v>
      </c>
      <c r="O30" s="6">
        <v>41736</v>
      </c>
      <c r="P30" s="1"/>
      <c r="Q30" s="1">
        <v>2</v>
      </c>
      <c r="R30" s="6">
        <v>41630</v>
      </c>
      <c r="S30" s="1">
        <v>9435</v>
      </c>
      <c r="T30" s="1">
        <f>+[1]!Tabla1[[#This Row],[SECADO]]-[1]!Tabla1[[#This Row],[PARTO]]</f>
        <v>413</v>
      </c>
      <c r="U30" s="2">
        <f>IF(S30&gt;0,IF([1]!Tabla1[[#This Row],[DEL]]&lt;305,[1]!Tabla1[[#This Row],[LECHETOTAL]],(305*[1]!Tabla1[[#This Row],[LECHETOTAL]]/[1]!Tabla1[[#This Row],[DEL]])),"")</f>
        <v>6967.7360774818399</v>
      </c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</row>
    <row r="31" spans="1:32" x14ac:dyDescent="0.25">
      <c r="A31" s="1" t="s">
        <v>56</v>
      </c>
      <c r="B31" s="6">
        <v>38662</v>
      </c>
      <c r="C31" s="2">
        <f>YEAR([1]!Tabla1[[#This Row],[NACIMIENTO]])</f>
        <v>2005</v>
      </c>
      <c r="D31" s="1">
        <v>1224</v>
      </c>
      <c r="E31" s="3">
        <v>4303</v>
      </c>
      <c r="F31" s="1">
        <v>5</v>
      </c>
      <c r="G31" s="1" t="str">
        <f t="shared" si="0"/>
        <v>5233R1115 5</v>
      </c>
      <c r="H31" s="6">
        <v>42020</v>
      </c>
      <c r="I31" s="7">
        <f>YEAR([1]!Tabla1[[#This Row],[PARTO]])</f>
        <v>2015</v>
      </c>
      <c r="J31" s="7">
        <f>IF([1]!Tabla1[[#This Row],[PARTO]]&gt;0,MONTH([1]!Tabla1[[#This Row],[PARTO]]),"")</f>
        <v>1</v>
      </c>
      <c r="K31" s="1" t="s">
        <v>64</v>
      </c>
      <c r="L31" s="1" t="s">
        <v>30</v>
      </c>
      <c r="M31" s="4">
        <v>1</v>
      </c>
      <c r="N31" s="1">
        <v>10</v>
      </c>
      <c r="O31" s="1"/>
      <c r="P31" s="1"/>
      <c r="Q31" s="1"/>
      <c r="R31" s="1"/>
      <c r="S31" s="1">
        <v>6863</v>
      </c>
      <c r="T31" s="1"/>
      <c r="U31" s="2"/>
      <c r="V31" s="1" t="s">
        <v>31</v>
      </c>
      <c r="W31" s="6">
        <v>42335</v>
      </c>
      <c r="X31" s="1"/>
      <c r="Y31" s="1"/>
      <c r="Z31" s="1"/>
      <c r="AA31" s="1"/>
      <c r="AB31" s="1"/>
      <c r="AC31" s="1"/>
      <c r="AD31" s="1"/>
      <c r="AE31" s="1"/>
      <c r="AF31" s="1"/>
    </row>
    <row r="32" spans="1:32" x14ac:dyDescent="0.25">
      <c r="A32" s="1" t="s">
        <v>65</v>
      </c>
      <c r="B32" s="6">
        <v>38674</v>
      </c>
      <c r="C32" s="2">
        <f>YEAR([1]!Tabla1[[#This Row],[NACIMIENTO]])</f>
        <v>2005</v>
      </c>
      <c r="D32" s="1" t="s">
        <v>66</v>
      </c>
      <c r="E32" s="3">
        <v>1086</v>
      </c>
      <c r="F32" s="1">
        <v>1</v>
      </c>
      <c r="G32" s="1" t="str">
        <f t="shared" si="0"/>
        <v>5238DR0910 1</v>
      </c>
      <c r="H32" s="1"/>
      <c r="I32" s="1">
        <f>YEAR([1]!Tabla1[[#This Row],[PARTO]])</f>
        <v>1900</v>
      </c>
      <c r="J32" s="1" t="str">
        <f>IF([1]!Tabla1[[#This Row],[PARTO]]&gt;0,MONTH([1]!Tabla1[[#This Row],[PARTO]]),"")</f>
        <v/>
      </c>
      <c r="K32" s="1"/>
      <c r="L32" s="1"/>
      <c r="M32" s="4"/>
      <c r="N32" s="1"/>
      <c r="O32" s="6">
        <v>39266</v>
      </c>
      <c r="P32" s="1"/>
      <c r="Q32" s="1"/>
      <c r="R32" s="1"/>
      <c r="S32" s="1"/>
      <c r="T32" s="1"/>
      <c r="U32" s="2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</row>
    <row r="33" spans="1:32" x14ac:dyDescent="0.25">
      <c r="A33" s="1" t="s">
        <v>65</v>
      </c>
      <c r="B33" s="6">
        <v>38674</v>
      </c>
      <c r="C33" s="2">
        <f>YEAR([1]!Tabla1[[#This Row],[NACIMIENTO]])</f>
        <v>2005</v>
      </c>
      <c r="D33" s="1" t="s">
        <v>66</v>
      </c>
      <c r="E33" s="3">
        <v>1086</v>
      </c>
      <c r="F33" s="1">
        <v>2</v>
      </c>
      <c r="G33" s="1" t="str">
        <f t="shared" si="0"/>
        <v>5238DR0910 2</v>
      </c>
      <c r="H33" s="6">
        <v>39550</v>
      </c>
      <c r="I33" s="7">
        <f>YEAR([1]!Tabla1[[#This Row],[PARTO]])</f>
        <v>2008</v>
      </c>
      <c r="J33" s="7">
        <f>IF([1]!Tabla1[[#This Row],[PARTO]]&gt;0,MONTH([1]!Tabla1[[#This Row],[PARTO]]),"")</f>
        <v>4</v>
      </c>
      <c r="K33" s="1"/>
      <c r="L33" s="1"/>
      <c r="M33" s="4"/>
      <c r="N33" s="1">
        <v>28</v>
      </c>
      <c r="O33" s="6">
        <v>39649</v>
      </c>
      <c r="P33" s="1" t="s">
        <v>66</v>
      </c>
      <c r="Q33" s="1">
        <v>1</v>
      </c>
      <c r="R33" s="6">
        <v>39874</v>
      </c>
      <c r="S33" s="1"/>
      <c r="T33" s="1">
        <f>+[1]!Tabla1[[#This Row],[SECADO]]-[1]!Tabla1[[#This Row],[PARTO]]</f>
        <v>324</v>
      </c>
      <c r="U33" s="2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</row>
    <row r="34" spans="1:32" x14ac:dyDescent="0.25">
      <c r="A34" s="1" t="s">
        <v>65</v>
      </c>
      <c r="B34" s="6">
        <v>38674</v>
      </c>
      <c r="C34" s="2">
        <f>YEAR([1]!Tabla1[[#This Row],[NACIMIENTO]])</f>
        <v>2005</v>
      </c>
      <c r="D34" s="1" t="s">
        <v>66</v>
      </c>
      <c r="E34" s="3">
        <v>1086</v>
      </c>
      <c r="F34" s="1">
        <v>3</v>
      </c>
      <c r="G34" s="1" t="str">
        <f t="shared" si="0"/>
        <v>5238DR0910 3</v>
      </c>
      <c r="H34" s="6">
        <v>39934</v>
      </c>
      <c r="I34" s="7">
        <f>YEAR([1]!Tabla1[[#This Row],[PARTO]])</f>
        <v>2009</v>
      </c>
      <c r="J34" s="7">
        <f>IF([1]!Tabla1[[#This Row],[PARTO]]&gt;0,MONTH([1]!Tabla1[[#This Row],[PARTO]]),"")</f>
        <v>5</v>
      </c>
      <c r="K34" s="1" t="s">
        <v>67</v>
      </c>
      <c r="L34" s="1" t="s">
        <v>26</v>
      </c>
      <c r="M34" s="4" t="s">
        <v>66</v>
      </c>
      <c r="N34" s="1">
        <v>41</v>
      </c>
      <c r="O34" s="1"/>
      <c r="P34" s="1"/>
      <c r="Q34" s="1"/>
      <c r="R34" s="1"/>
      <c r="S34" s="1">
        <v>2003</v>
      </c>
      <c r="T34" s="1"/>
      <c r="U34" s="2"/>
      <c r="V34" s="1" t="s">
        <v>31</v>
      </c>
      <c r="W34" s="6">
        <v>40430</v>
      </c>
      <c r="X34" s="1"/>
      <c r="Y34" s="1"/>
      <c r="Z34" s="1"/>
      <c r="AA34" s="1"/>
      <c r="AB34" s="1"/>
      <c r="AC34" s="1"/>
      <c r="AD34" s="1"/>
      <c r="AE34" s="1"/>
      <c r="AF34" s="1"/>
    </row>
    <row r="35" spans="1:32" x14ac:dyDescent="0.25">
      <c r="A35" s="1" t="s">
        <v>68</v>
      </c>
      <c r="B35" s="6">
        <v>38703</v>
      </c>
      <c r="C35" s="2">
        <f>YEAR([1]!Tabla1[[#This Row],[NACIMIENTO]])</f>
        <v>2005</v>
      </c>
      <c r="D35" s="1" t="s">
        <v>33</v>
      </c>
      <c r="E35" s="3">
        <v>3095</v>
      </c>
      <c r="F35" s="1">
        <v>2</v>
      </c>
      <c r="G35" s="1" t="str">
        <f t="shared" si="0"/>
        <v>5252DR0114 2</v>
      </c>
      <c r="H35" s="1"/>
      <c r="I35" s="1">
        <f>YEAR([1]!Tabla1[[#This Row],[PARTO]])</f>
        <v>1900</v>
      </c>
      <c r="J35" s="1" t="str">
        <f>IF([1]!Tabla1[[#This Row],[PARTO]]&gt;0,MONTH([1]!Tabla1[[#This Row],[PARTO]]),"")</f>
        <v/>
      </c>
      <c r="K35" s="1"/>
      <c r="L35" s="1"/>
      <c r="M35" s="4"/>
      <c r="N35" s="1"/>
      <c r="O35" s="6">
        <v>39639</v>
      </c>
      <c r="P35" s="1" t="s">
        <v>69</v>
      </c>
      <c r="Q35" s="1">
        <v>1</v>
      </c>
      <c r="R35" s="1"/>
      <c r="S35" s="1"/>
      <c r="T35" s="1"/>
      <c r="U35" s="2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</row>
    <row r="36" spans="1:32" x14ac:dyDescent="0.25">
      <c r="A36" s="1" t="s">
        <v>68</v>
      </c>
      <c r="B36" s="6">
        <v>38703</v>
      </c>
      <c r="C36" s="2">
        <f>YEAR([1]!Tabla1[[#This Row],[NACIMIENTO]])</f>
        <v>2005</v>
      </c>
      <c r="D36" s="1" t="s">
        <v>33</v>
      </c>
      <c r="E36" s="3">
        <v>3095</v>
      </c>
      <c r="F36" s="1">
        <v>3</v>
      </c>
      <c r="G36" s="1" t="str">
        <f t="shared" si="0"/>
        <v>5252DR0114 3</v>
      </c>
      <c r="H36" s="6">
        <v>39924</v>
      </c>
      <c r="I36" s="7">
        <f>YEAR([1]!Tabla1[[#This Row],[PARTO]])</f>
        <v>2009</v>
      </c>
      <c r="J36" s="7">
        <f>IF([1]!Tabla1[[#This Row],[PARTO]]&gt;0,MONTH([1]!Tabla1[[#This Row],[PARTO]]),"")</f>
        <v>4</v>
      </c>
      <c r="K36" s="1" t="s">
        <v>70</v>
      </c>
      <c r="L36" s="1" t="s">
        <v>26</v>
      </c>
      <c r="M36" s="4" t="s">
        <v>69</v>
      </c>
      <c r="N36" s="1">
        <v>40</v>
      </c>
      <c r="O36" s="6">
        <v>40198</v>
      </c>
      <c r="P36" s="1" t="s">
        <v>38</v>
      </c>
      <c r="Q36" s="1">
        <v>5</v>
      </c>
      <c r="R36" s="6">
        <v>40292</v>
      </c>
      <c r="S36" s="1">
        <v>5054</v>
      </c>
      <c r="T36" s="1">
        <f>+[1]!Tabla1[[#This Row],[SECADO]]-[1]!Tabla1[[#This Row],[PARTO]]</f>
        <v>368</v>
      </c>
      <c r="U36" s="2">
        <f>IF(S36&gt;0,IF([1]!Tabla1[[#This Row],[DEL]]&lt;305,[1]!Tabla1[[#This Row],[LECHETOTAL]],(305*[1]!Tabla1[[#This Row],[LECHETOTAL]]/[1]!Tabla1[[#This Row],[DEL]])),"")</f>
        <v>4188.777173913043</v>
      </c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</row>
    <row r="37" spans="1:32" x14ac:dyDescent="0.25">
      <c r="A37" s="1" t="s">
        <v>68</v>
      </c>
      <c r="B37" s="6">
        <v>38703</v>
      </c>
      <c r="C37" s="2">
        <f>YEAR([1]!Tabla1[[#This Row],[NACIMIENTO]])</f>
        <v>2005</v>
      </c>
      <c r="D37" s="1" t="s">
        <v>33</v>
      </c>
      <c r="E37" s="3">
        <v>3095</v>
      </c>
      <c r="F37" s="1">
        <v>4</v>
      </c>
      <c r="G37" s="1" t="str">
        <f t="shared" si="0"/>
        <v>5252DR0114 4</v>
      </c>
      <c r="H37" s="1"/>
      <c r="I37" s="1">
        <f>YEAR([1]!Tabla1[[#This Row],[PARTO]])</f>
        <v>1900</v>
      </c>
      <c r="J37" s="1" t="str">
        <f>IF([1]!Tabla1[[#This Row],[PARTO]]&gt;0,MONTH([1]!Tabla1[[#This Row],[PARTO]]),"")</f>
        <v/>
      </c>
      <c r="K37" s="1"/>
      <c r="L37" s="1"/>
      <c r="M37" s="4" t="s">
        <v>38</v>
      </c>
      <c r="N37" s="1">
        <v>56</v>
      </c>
      <c r="O37" s="6">
        <v>40585</v>
      </c>
      <c r="P37" s="1" t="s">
        <v>71</v>
      </c>
      <c r="Q37" s="1">
        <v>3</v>
      </c>
      <c r="R37" s="6">
        <v>40796</v>
      </c>
      <c r="S37" s="1">
        <v>5225</v>
      </c>
      <c r="T37" s="1"/>
      <c r="U37" s="2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</row>
    <row r="38" spans="1:32" x14ac:dyDescent="0.25">
      <c r="A38" s="1" t="s">
        <v>68</v>
      </c>
      <c r="B38" s="6">
        <v>38703</v>
      </c>
      <c r="C38" s="2">
        <f>YEAR([1]!Tabla1[[#This Row],[NACIMIENTO]])</f>
        <v>2005</v>
      </c>
      <c r="D38" s="1" t="s">
        <v>33</v>
      </c>
      <c r="E38" s="3">
        <v>3095</v>
      </c>
      <c r="F38" s="1">
        <v>5</v>
      </c>
      <c r="G38" s="1" t="str">
        <f t="shared" si="0"/>
        <v>5252DR0114 5</v>
      </c>
      <c r="H38" s="6">
        <v>40870</v>
      </c>
      <c r="I38" s="7">
        <f>YEAR([1]!Tabla1[[#This Row],[PARTO]])</f>
        <v>2011</v>
      </c>
      <c r="J38" s="7">
        <f>IF([1]!Tabla1[[#This Row],[PARTO]]&gt;0,MONTH([1]!Tabla1[[#This Row],[PARTO]]),"")</f>
        <v>11</v>
      </c>
      <c r="K38" s="1" t="s">
        <v>72</v>
      </c>
      <c r="L38" s="1"/>
      <c r="M38" s="4" t="s">
        <v>71</v>
      </c>
      <c r="N38" s="1">
        <v>71</v>
      </c>
      <c r="O38" s="6">
        <v>41117</v>
      </c>
      <c r="P38" s="1"/>
      <c r="Q38" s="1">
        <v>5</v>
      </c>
      <c r="R38" s="6">
        <v>41230</v>
      </c>
      <c r="S38" s="1">
        <v>4687</v>
      </c>
      <c r="T38" s="1">
        <f>+[1]!Tabla1[[#This Row],[SECADO]]-[1]!Tabla1[[#This Row],[PARTO]]</f>
        <v>360</v>
      </c>
      <c r="U38" s="2">
        <f>IF(S38&gt;0,IF([1]!Tabla1[[#This Row],[DEL]]&lt;305,[1]!Tabla1[[#This Row],[LECHETOTAL]],(305*[1]!Tabla1[[#This Row],[LECHETOTAL]]/[1]!Tabla1[[#This Row],[DEL]])),"")</f>
        <v>3970.9305555555557</v>
      </c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</row>
    <row r="39" spans="1:32" x14ac:dyDescent="0.25">
      <c r="A39" s="1" t="s">
        <v>68</v>
      </c>
      <c r="B39" s="6">
        <v>38703</v>
      </c>
      <c r="C39" s="2">
        <f>YEAR([1]!Tabla1[[#This Row],[NACIMIENTO]])</f>
        <v>2005</v>
      </c>
      <c r="D39" s="1" t="s">
        <v>33</v>
      </c>
      <c r="E39" s="3">
        <v>3095</v>
      </c>
      <c r="F39" s="1">
        <v>6</v>
      </c>
      <c r="G39" s="1" t="str">
        <f t="shared" si="0"/>
        <v>5252DR0114 6</v>
      </c>
      <c r="H39" s="6">
        <v>41401</v>
      </c>
      <c r="I39" s="7">
        <f>YEAR([1]!Tabla1[[#This Row],[PARTO]])</f>
        <v>2013</v>
      </c>
      <c r="J39" s="7">
        <f>IF([1]!Tabla1[[#This Row],[PARTO]]&gt;0,MONTH([1]!Tabla1[[#This Row],[PARTO]]),"")</f>
        <v>5</v>
      </c>
      <c r="K39" s="1" t="s">
        <v>73</v>
      </c>
      <c r="L39" s="1" t="s">
        <v>30</v>
      </c>
      <c r="M39" s="4"/>
      <c r="N39" s="1">
        <v>88</v>
      </c>
      <c r="O39" s="1"/>
      <c r="P39" s="1"/>
      <c r="Q39" s="1"/>
      <c r="R39" s="6">
        <v>41556</v>
      </c>
      <c r="S39" s="1">
        <v>1963</v>
      </c>
      <c r="T39" s="1">
        <f>+[1]!Tabla1[[#This Row],[SECADO]]-[1]!Tabla1[[#This Row],[PARTO]]</f>
        <v>155</v>
      </c>
      <c r="U39" s="2">
        <f>IF(S39&gt;0,IF([1]!Tabla1[[#This Row],[DEL]]&lt;305,[1]!Tabla1[[#This Row],[LECHETOTAL]],(305*[1]!Tabla1[[#This Row],[LECHETOTAL]]/[1]!Tabla1[[#This Row],[DEL]])),"")</f>
        <v>1963</v>
      </c>
      <c r="V39" s="1" t="s">
        <v>31</v>
      </c>
      <c r="W39" s="6">
        <v>41662</v>
      </c>
      <c r="X39" s="1"/>
      <c r="Y39" s="1"/>
      <c r="Z39" s="1"/>
      <c r="AA39" s="1"/>
      <c r="AB39" s="1"/>
      <c r="AC39" s="1"/>
      <c r="AD39" s="1"/>
      <c r="AE39" s="1"/>
      <c r="AF39" s="1"/>
    </row>
    <row r="40" spans="1:32" x14ac:dyDescent="0.25">
      <c r="A40" s="1" t="s">
        <v>74</v>
      </c>
      <c r="B40" s="6">
        <v>38762</v>
      </c>
      <c r="C40" s="2">
        <f>YEAR([1]!Tabla1[[#This Row],[NACIMIENTO]])</f>
        <v>2006</v>
      </c>
      <c r="D40" s="1">
        <v>4463</v>
      </c>
      <c r="E40" s="3">
        <v>4684</v>
      </c>
      <c r="F40" s="1">
        <v>0</v>
      </c>
      <c r="G40" s="1" t="str">
        <f t="shared" si="0"/>
        <v>5330R0714 0</v>
      </c>
      <c r="H40" s="1"/>
      <c r="I40" s="1">
        <f>YEAR([1]!Tabla1[[#This Row],[PARTO]])</f>
        <v>1900</v>
      </c>
      <c r="J40" s="1" t="str">
        <f>IF([1]!Tabla1[[#This Row],[PARTO]]&gt;0,MONTH([1]!Tabla1[[#This Row],[PARTO]]),"")</f>
        <v/>
      </c>
      <c r="K40" s="1"/>
      <c r="L40" s="1"/>
      <c r="M40" s="4"/>
      <c r="N40" s="1"/>
      <c r="O40" s="6">
        <v>39720</v>
      </c>
      <c r="P40" s="1" t="s">
        <v>75</v>
      </c>
      <c r="Q40" s="1">
        <v>1</v>
      </c>
      <c r="R40" s="1"/>
      <c r="S40" s="1"/>
      <c r="T40" s="1"/>
      <c r="U40" s="2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</row>
    <row r="41" spans="1:32" x14ac:dyDescent="0.25">
      <c r="A41" s="1" t="s">
        <v>74</v>
      </c>
      <c r="B41" s="6">
        <v>38762</v>
      </c>
      <c r="C41" s="2">
        <f>YEAR([1]!Tabla1[[#This Row],[NACIMIENTO]])</f>
        <v>2006</v>
      </c>
      <c r="D41" s="1">
        <v>4463</v>
      </c>
      <c r="E41" s="3">
        <v>4684</v>
      </c>
      <c r="F41" s="1">
        <v>1</v>
      </c>
      <c r="G41" s="1" t="str">
        <f t="shared" si="0"/>
        <v>5330R0714 1</v>
      </c>
      <c r="H41" s="1"/>
      <c r="I41" s="1">
        <f>YEAR([1]!Tabla1[[#This Row],[PARTO]])</f>
        <v>1900</v>
      </c>
      <c r="J41" s="1" t="str">
        <f>IF([1]!Tabla1[[#This Row],[PARTO]]&gt;0,MONTH([1]!Tabla1[[#This Row],[PARTO]]),"")</f>
        <v/>
      </c>
      <c r="K41" s="1"/>
      <c r="L41" s="1"/>
      <c r="M41" s="4" t="s">
        <v>75</v>
      </c>
      <c r="N41" s="1">
        <v>36</v>
      </c>
      <c r="O41" s="6">
        <v>39966</v>
      </c>
      <c r="P41" s="1" t="s">
        <v>54</v>
      </c>
      <c r="Q41" s="1">
        <v>2</v>
      </c>
      <c r="R41" s="6">
        <v>40106</v>
      </c>
      <c r="S41" s="1">
        <v>4724</v>
      </c>
      <c r="T41" s="1"/>
      <c r="U41" s="2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</row>
    <row r="42" spans="1:32" x14ac:dyDescent="0.25">
      <c r="A42" s="1" t="s">
        <v>74</v>
      </c>
      <c r="B42" s="6">
        <v>38762</v>
      </c>
      <c r="C42" s="2">
        <f>YEAR([1]!Tabla1[[#This Row],[NACIMIENTO]])</f>
        <v>2006</v>
      </c>
      <c r="D42" s="1">
        <v>4463</v>
      </c>
      <c r="E42" s="3">
        <v>4684</v>
      </c>
      <c r="F42" s="1">
        <v>2</v>
      </c>
      <c r="G42" s="1" t="str">
        <f t="shared" si="0"/>
        <v>5330R0714 2</v>
      </c>
      <c r="H42" s="6">
        <v>40249</v>
      </c>
      <c r="I42" s="7">
        <f>YEAR([1]!Tabla1[[#This Row],[PARTO]])</f>
        <v>2010</v>
      </c>
      <c r="J42" s="7">
        <f>IF([1]!Tabla1[[#This Row],[PARTO]]&gt;0,MONTH([1]!Tabla1[[#This Row],[PARTO]]),"")</f>
        <v>3</v>
      </c>
      <c r="K42" s="1" t="s">
        <v>76</v>
      </c>
      <c r="L42" s="1" t="s">
        <v>30</v>
      </c>
      <c r="M42" s="4" t="s">
        <v>54</v>
      </c>
      <c r="N42" s="1">
        <v>48</v>
      </c>
      <c r="O42" s="6">
        <v>40470</v>
      </c>
      <c r="P42" s="1" t="s">
        <v>71</v>
      </c>
      <c r="Q42" s="1">
        <v>4</v>
      </c>
      <c r="R42" s="6">
        <v>40691</v>
      </c>
      <c r="S42" s="1">
        <v>7508</v>
      </c>
      <c r="T42" s="1">
        <f>+[1]!Tabla1[[#This Row],[SECADO]]-[1]!Tabla1[[#This Row],[PARTO]]</f>
        <v>442</v>
      </c>
      <c r="U42" s="2">
        <f>IF(S42&gt;0,IF([1]!Tabla1[[#This Row],[DEL]]&lt;305,[1]!Tabla1[[#This Row],[LECHETOTAL]],(305*[1]!Tabla1[[#This Row],[LECHETOTAL]]/[1]!Tabla1[[#This Row],[DEL]])),"")</f>
        <v>5180.8597285067872</v>
      </c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</row>
    <row r="43" spans="1:32" x14ac:dyDescent="0.25">
      <c r="A43" s="1" t="s">
        <v>74</v>
      </c>
      <c r="B43" s="6">
        <v>38762</v>
      </c>
      <c r="C43" s="2">
        <f>YEAR([1]!Tabla1[[#This Row],[NACIMIENTO]])</f>
        <v>2006</v>
      </c>
      <c r="D43" s="1">
        <v>4463</v>
      </c>
      <c r="E43" s="3">
        <v>4684</v>
      </c>
      <c r="F43" s="1">
        <v>3</v>
      </c>
      <c r="G43" s="1" t="str">
        <f t="shared" si="0"/>
        <v>5330R0714 3</v>
      </c>
      <c r="H43" s="6">
        <v>40744</v>
      </c>
      <c r="I43" s="7">
        <f>YEAR([1]!Tabla1[[#This Row],[PARTO]])</f>
        <v>2011</v>
      </c>
      <c r="J43" s="7">
        <f>IF([1]!Tabla1[[#This Row],[PARTO]]&gt;0,MONTH([1]!Tabla1[[#This Row],[PARTO]]),"")</f>
        <v>7</v>
      </c>
      <c r="K43" s="1" t="s">
        <v>77</v>
      </c>
      <c r="L43" s="1" t="s">
        <v>26</v>
      </c>
      <c r="M43" s="4" t="s">
        <v>71</v>
      </c>
      <c r="N43" s="1">
        <v>65</v>
      </c>
      <c r="O43" s="6">
        <v>40879</v>
      </c>
      <c r="P43" s="1" t="s">
        <v>78</v>
      </c>
      <c r="Q43" s="1">
        <v>2</v>
      </c>
      <c r="R43" s="6">
        <v>41149</v>
      </c>
      <c r="S43" s="1">
        <v>9710</v>
      </c>
      <c r="T43" s="1">
        <f>+[1]!Tabla1[[#This Row],[SECADO]]-[1]!Tabla1[[#This Row],[PARTO]]</f>
        <v>405</v>
      </c>
      <c r="U43" s="2">
        <f>IF(S43&gt;0,IF([1]!Tabla1[[#This Row],[DEL]]&lt;305,[1]!Tabla1[[#This Row],[LECHETOTAL]],(305*[1]!Tabla1[[#This Row],[LECHETOTAL]]/[1]!Tabla1[[#This Row],[DEL]])),"")</f>
        <v>7312.4691358024693</v>
      </c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</row>
    <row r="44" spans="1:32" x14ac:dyDescent="0.25">
      <c r="A44" s="1" t="s">
        <v>74</v>
      </c>
      <c r="B44" s="6">
        <v>38762</v>
      </c>
      <c r="C44" s="2">
        <f>YEAR([1]!Tabla1[[#This Row],[NACIMIENTO]])</f>
        <v>2006</v>
      </c>
      <c r="D44" s="1">
        <v>4463</v>
      </c>
      <c r="E44" s="3">
        <v>4684</v>
      </c>
      <c r="F44" s="1">
        <v>4</v>
      </c>
      <c r="G44" s="1" t="str">
        <f t="shared" si="0"/>
        <v>5330R0714 4</v>
      </c>
      <c r="H44" s="6">
        <v>41156</v>
      </c>
      <c r="I44" s="7">
        <f>YEAR([1]!Tabla1[[#This Row],[PARTO]])</f>
        <v>2012</v>
      </c>
      <c r="J44" s="7">
        <f>IF([1]!Tabla1[[#This Row],[PARTO]]&gt;0,MONTH([1]!Tabla1[[#This Row],[PARTO]]),"")</f>
        <v>9</v>
      </c>
      <c r="K44" s="1" t="s">
        <v>79</v>
      </c>
      <c r="L44" s="1" t="s">
        <v>26</v>
      </c>
      <c r="M44" s="4" t="s">
        <v>78</v>
      </c>
      <c r="N44" s="1">
        <v>78</v>
      </c>
      <c r="O44" s="6">
        <v>41282</v>
      </c>
      <c r="P44" s="1" t="s">
        <v>80</v>
      </c>
      <c r="Q44" s="1">
        <v>2</v>
      </c>
      <c r="R44" s="6">
        <v>41495</v>
      </c>
      <c r="S44" s="1">
        <v>6575</v>
      </c>
      <c r="T44" s="1">
        <f>+[1]!Tabla1[[#This Row],[SECADO]]-[1]!Tabla1[[#This Row],[PARTO]]</f>
        <v>339</v>
      </c>
      <c r="U44" s="2">
        <f>IF(S44&gt;0,IF([1]!Tabla1[[#This Row],[DEL]]&lt;305,[1]!Tabla1[[#This Row],[LECHETOTAL]],(305*[1]!Tabla1[[#This Row],[LECHETOTAL]]/[1]!Tabla1[[#This Row],[DEL]])),"")</f>
        <v>5915.5604719764015</v>
      </c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</row>
    <row r="45" spans="1:32" x14ac:dyDescent="0.25">
      <c r="A45" s="1" t="s">
        <v>74</v>
      </c>
      <c r="B45" s="6">
        <v>38762</v>
      </c>
      <c r="C45" s="2">
        <f>YEAR([1]!Tabla1[[#This Row],[NACIMIENTO]])</f>
        <v>2006</v>
      </c>
      <c r="D45" s="1">
        <v>4463</v>
      </c>
      <c r="E45" s="3">
        <v>4684</v>
      </c>
      <c r="F45" s="1">
        <v>5</v>
      </c>
      <c r="G45" s="1" t="str">
        <f t="shared" si="0"/>
        <v>5330R0714 5</v>
      </c>
      <c r="H45" s="6">
        <v>41557</v>
      </c>
      <c r="I45" s="7">
        <f>YEAR([1]!Tabla1[[#This Row],[PARTO]])</f>
        <v>2013</v>
      </c>
      <c r="J45" s="7">
        <f>IF([1]!Tabla1[[#This Row],[PARTO]]&gt;0,MONTH([1]!Tabla1[[#This Row],[PARTO]]),"")</f>
        <v>10</v>
      </c>
      <c r="K45" s="1" t="s">
        <v>81</v>
      </c>
      <c r="L45" s="1" t="s">
        <v>30</v>
      </c>
      <c r="M45" s="4" t="s">
        <v>80</v>
      </c>
      <c r="N45" s="1">
        <v>91</v>
      </c>
      <c r="O45" s="1"/>
      <c r="P45" s="1"/>
      <c r="Q45" s="1">
        <v>2</v>
      </c>
      <c r="R45" s="6">
        <v>41759</v>
      </c>
      <c r="S45" s="1">
        <v>4088</v>
      </c>
      <c r="T45" s="1">
        <f>+[1]!Tabla1[[#This Row],[SECADO]]-[1]!Tabla1[[#This Row],[PARTO]]</f>
        <v>202</v>
      </c>
      <c r="U45" s="2">
        <f>IF(S45&gt;0,IF([1]!Tabla1[[#This Row],[DEL]]&lt;305,[1]!Tabla1[[#This Row],[LECHETOTAL]],(305*[1]!Tabla1[[#This Row],[LECHETOTAL]]/[1]!Tabla1[[#This Row],[DEL]])),"")</f>
        <v>4088</v>
      </c>
      <c r="V45" s="1" t="s">
        <v>31</v>
      </c>
      <c r="W45" s="6">
        <v>41842</v>
      </c>
      <c r="X45" s="1"/>
      <c r="Y45" s="1"/>
      <c r="Z45" s="1"/>
      <c r="AA45" s="1"/>
      <c r="AB45" s="1"/>
      <c r="AC45" s="1"/>
      <c r="AD45" s="1"/>
      <c r="AE45" s="1"/>
      <c r="AF45" s="1"/>
    </row>
    <row r="46" spans="1:32" x14ac:dyDescent="0.25">
      <c r="A46" s="1" t="s">
        <v>82</v>
      </c>
      <c r="B46" s="6">
        <v>38941</v>
      </c>
      <c r="C46" s="2">
        <f>YEAR([1]!Tabla1[[#This Row],[NACIMIENTO]])</f>
        <v>2006</v>
      </c>
      <c r="D46" s="1" t="s">
        <v>83</v>
      </c>
      <c r="E46" s="3">
        <v>4731</v>
      </c>
      <c r="F46" s="1">
        <v>0</v>
      </c>
      <c r="G46" s="1" t="str">
        <f t="shared" si="0"/>
        <v>5421R0615 0</v>
      </c>
      <c r="H46" s="1"/>
      <c r="I46" s="1">
        <f>YEAR([1]!Tabla1[[#This Row],[PARTO]])</f>
        <v>1900</v>
      </c>
      <c r="J46" s="1" t="str">
        <f>IF([1]!Tabla1[[#This Row],[PARTO]]&gt;0,MONTH([1]!Tabla1[[#This Row],[PARTO]]),"")</f>
        <v/>
      </c>
      <c r="K46" s="1"/>
      <c r="L46" s="1"/>
      <c r="M46" s="4"/>
      <c r="N46" s="1"/>
      <c r="O46" s="6">
        <v>39670</v>
      </c>
      <c r="P46" s="1" t="s">
        <v>84</v>
      </c>
      <c r="Q46" s="1">
        <v>1</v>
      </c>
      <c r="R46" s="1"/>
      <c r="S46" s="1"/>
      <c r="T46" s="1"/>
      <c r="U46" s="2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</row>
    <row r="47" spans="1:32" x14ac:dyDescent="0.25">
      <c r="A47" s="1" t="s">
        <v>82</v>
      </c>
      <c r="B47" s="6">
        <v>38941</v>
      </c>
      <c r="C47" s="2">
        <f>YEAR([1]!Tabla1[[#This Row],[NACIMIENTO]])</f>
        <v>2006</v>
      </c>
      <c r="D47" s="1" t="s">
        <v>83</v>
      </c>
      <c r="E47" s="3">
        <v>4731</v>
      </c>
      <c r="F47" s="1">
        <v>1</v>
      </c>
      <c r="G47" s="1" t="str">
        <f t="shared" si="0"/>
        <v>5421R0615 1</v>
      </c>
      <c r="H47" s="6">
        <v>39955</v>
      </c>
      <c r="I47" s="7">
        <f>YEAR([1]!Tabla1[[#This Row],[PARTO]])</f>
        <v>2009</v>
      </c>
      <c r="J47" s="7">
        <f>IF([1]!Tabla1[[#This Row],[PARTO]]&gt;0,MONTH([1]!Tabla1[[#This Row],[PARTO]]),"")</f>
        <v>5</v>
      </c>
      <c r="K47" s="1" t="s">
        <v>85</v>
      </c>
      <c r="L47" s="1" t="s">
        <v>30</v>
      </c>
      <c r="M47" s="4" t="s">
        <v>84</v>
      </c>
      <c r="N47" s="1">
        <v>33</v>
      </c>
      <c r="O47" s="6">
        <v>40046</v>
      </c>
      <c r="P47" s="1" t="s">
        <v>86</v>
      </c>
      <c r="Q47" s="1">
        <v>1</v>
      </c>
      <c r="R47" s="6">
        <v>40288</v>
      </c>
      <c r="S47" s="1">
        <v>4330</v>
      </c>
      <c r="T47" s="1">
        <f>+[1]!Tabla1[[#This Row],[SECADO]]-[1]!Tabla1[[#This Row],[PARTO]]</f>
        <v>333</v>
      </c>
      <c r="U47" s="2">
        <f>IF(S47&gt;0,IF([1]!Tabla1[[#This Row],[DEL]]&lt;305,[1]!Tabla1[[#This Row],[LECHETOTAL]],(305*[1]!Tabla1[[#This Row],[LECHETOTAL]]/[1]!Tabla1[[#This Row],[DEL]])),"")</f>
        <v>3965.9159159159158</v>
      </c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</row>
    <row r="48" spans="1:32" x14ac:dyDescent="0.25">
      <c r="A48" s="1" t="s">
        <v>82</v>
      </c>
      <c r="B48" s="6">
        <v>38941</v>
      </c>
      <c r="C48" s="2">
        <f>YEAR([1]!Tabla1[[#This Row],[NACIMIENTO]])</f>
        <v>2006</v>
      </c>
      <c r="D48" s="1" t="s">
        <v>83</v>
      </c>
      <c r="E48" s="3">
        <v>4731</v>
      </c>
      <c r="F48" s="1">
        <v>2</v>
      </c>
      <c r="G48" s="1" t="str">
        <f t="shared" si="0"/>
        <v>5421R0615 2</v>
      </c>
      <c r="H48" s="6">
        <v>40324</v>
      </c>
      <c r="I48" s="7">
        <f>YEAR([1]!Tabla1[[#This Row],[PARTO]])</f>
        <v>2010</v>
      </c>
      <c r="J48" s="7">
        <f>IF([1]!Tabla1[[#This Row],[PARTO]]&gt;0,MONTH([1]!Tabla1[[#This Row],[PARTO]]),"")</f>
        <v>5</v>
      </c>
      <c r="K48" s="1" t="s">
        <v>87</v>
      </c>
      <c r="L48" s="1" t="s">
        <v>30</v>
      </c>
      <c r="M48" s="4" t="s">
        <v>86</v>
      </c>
      <c r="N48" s="1">
        <v>45</v>
      </c>
      <c r="O48" s="6">
        <v>40492</v>
      </c>
      <c r="P48" s="1" t="s">
        <v>86</v>
      </c>
      <c r="Q48" s="1">
        <v>1</v>
      </c>
      <c r="R48" s="6">
        <v>40705</v>
      </c>
      <c r="S48" s="1">
        <v>5910</v>
      </c>
      <c r="T48" s="1">
        <f>+[1]!Tabla1[[#This Row],[SECADO]]-[1]!Tabla1[[#This Row],[PARTO]]</f>
        <v>381</v>
      </c>
      <c r="U48" s="2">
        <f>IF(S48&gt;0,IF([1]!Tabla1[[#This Row],[DEL]]&lt;305,[1]!Tabla1[[#This Row],[LECHETOTAL]],(305*[1]!Tabla1[[#This Row],[LECHETOTAL]]/[1]!Tabla1[[#This Row],[DEL]])),"")</f>
        <v>4731.1023622047242</v>
      </c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</row>
    <row r="49" spans="1:32" x14ac:dyDescent="0.25">
      <c r="A49" s="1" t="s">
        <v>82</v>
      </c>
      <c r="B49" s="6">
        <v>38941</v>
      </c>
      <c r="C49" s="2">
        <f>YEAR([1]!Tabla1[[#This Row],[NACIMIENTO]])</f>
        <v>2006</v>
      </c>
      <c r="D49" s="1" t="s">
        <v>83</v>
      </c>
      <c r="E49" s="3">
        <v>4731</v>
      </c>
      <c r="F49" s="1">
        <v>3</v>
      </c>
      <c r="G49" s="1" t="str">
        <f t="shared" si="0"/>
        <v>5421R0615 3</v>
      </c>
      <c r="H49" s="6">
        <v>40766</v>
      </c>
      <c r="I49" s="7">
        <f>YEAR([1]!Tabla1[[#This Row],[PARTO]])</f>
        <v>2011</v>
      </c>
      <c r="J49" s="7">
        <f>IF([1]!Tabla1[[#This Row],[PARTO]]&gt;0,MONTH([1]!Tabla1[[#This Row],[PARTO]]),"")</f>
        <v>8</v>
      </c>
      <c r="K49" s="1" t="s">
        <v>88</v>
      </c>
      <c r="L49" s="1" t="s">
        <v>26</v>
      </c>
      <c r="M49" s="4" t="s">
        <v>86</v>
      </c>
      <c r="N49" s="1">
        <v>59</v>
      </c>
      <c r="O49" s="6">
        <v>40817</v>
      </c>
      <c r="P49" s="1"/>
      <c r="Q49" s="1">
        <v>1</v>
      </c>
      <c r="R49" s="6">
        <v>41038</v>
      </c>
      <c r="S49" s="1">
        <v>4095</v>
      </c>
      <c r="T49" s="1">
        <f>+[1]!Tabla1[[#This Row],[SECADO]]-[1]!Tabla1[[#This Row],[PARTO]]</f>
        <v>272</v>
      </c>
      <c r="U49" s="2">
        <f>IF(S49&gt;0,IF([1]!Tabla1[[#This Row],[DEL]]&lt;305,[1]!Tabla1[[#This Row],[LECHETOTAL]],(305*[1]!Tabla1[[#This Row],[LECHETOTAL]]/[1]!Tabla1[[#This Row],[DEL]])),"")</f>
        <v>4095</v>
      </c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</row>
    <row r="50" spans="1:32" x14ac:dyDescent="0.25">
      <c r="A50" s="1" t="s">
        <v>82</v>
      </c>
      <c r="B50" s="6">
        <v>38941</v>
      </c>
      <c r="C50" s="2">
        <f>YEAR([1]!Tabla1[[#This Row],[NACIMIENTO]])</f>
        <v>2006</v>
      </c>
      <c r="D50" s="1" t="s">
        <v>83</v>
      </c>
      <c r="E50" s="3">
        <v>4731</v>
      </c>
      <c r="F50" s="1">
        <v>4</v>
      </c>
      <c r="G50" s="1" t="str">
        <f t="shared" si="0"/>
        <v>5421R0615 4</v>
      </c>
      <c r="H50" s="6">
        <v>41101</v>
      </c>
      <c r="I50" s="7">
        <f>YEAR([1]!Tabla1[[#This Row],[PARTO]])</f>
        <v>2012</v>
      </c>
      <c r="J50" s="7">
        <f>IF([1]!Tabla1[[#This Row],[PARTO]]&gt;0,MONTH([1]!Tabla1[[#This Row],[PARTO]]),"")</f>
        <v>7</v>
      </c>
      <c r="K50" s="1" t="s">
        <v>89</v>
      </c>
      <c r="L50" s="1"/>
      <c r="M50" s="4"/>
      <c r="N50" s="1">
        <v>70</v>
      </c>
      <c r="O50" s="1"/>
      <c r="P50" s="1"/>
      <c r="Q50" s="1">
        <v>7</v>
      </c>
      <c r="R50" s="6">
        <v>41944</v>
      </c>
      <c r="S50" s="1">
        <v>9622</v>
      </c>
      <c r="T50" s="1">
        <f>+[1]!Tabla1[[#This Row],[SECADO]]-[1]!Tabla1[[#This Row],[PARTO]]</f>
        <v>843</v>
      </c>
      <c r="U50" s="2">
        <f>IF(S50&gt;0,IF([1]!Tabla1[[#This Row],[DEL]]&lt;305,[1]!Tabla1[[#This Row],[LECHETOTAL]],(305*[1]!Tabla1[[#This Row],[LECHETOTAL]]/[1]!Tabla1[[#This Row],[DEL]])),"")</f>
        <v>3481.2692763938317</v>
      </c>
      <c r="V50" s="1" t="s">
        <v>31</v>
      </c>
      <c r="W50" s="6">
        <v>42167</v>
      </c>
      <c r="X50" s="1"/>
      <c r="Y50" s="1"/>
      <c r="Z50" s="1"/>
      <c r="AA50" s="1"/>
      <c r="AB50" s="1"/>
      <c r="AC50" s="1"/>
      <c r="AD50" s="1"/>
      <c r="AE50" s="1"/>
      <c r="AF50" s="1"/>
    </row>
    <row r="51" spans="1:32" x14ac:dyDescent="0.25">
      <c r="A51" s="1" t="s">
        <v>90</v>
      </c>
      <c r="B51" s="6">
        <v>38994</v>
      </c>
      <c r="C51" s="2">
        <f>YEAR([1]!Tabla1[[#This Row],[NACIMIENTO]])</f>
        <v>2006</v>
      </c>
      <c r="D51" s="1">
        <v>143</v>
      </c>
      <c r="E51" s="3">
        <v>4644</v>
      </c>
      <c r="F51" s="1">
        <v>0</v>
      </c>
      <c r="G51" s="1" t="str">
        <f t="shared" si="0"/>
        <v>5446R0714 0</v>
      </c>
      <c r="H51" s="1"/>
      <c r="I51" s="1">
        <f>YEAR([1]!Tabla1[[#This Row],[PARTO]])</f>
        <v>1900</v>
      </c>
      <c r="J51" s="1" t="str">
        <f>IF([1]!Tabla1[[#This Row],[PARTO]]&gt;0,MONTH([1]!Tabla1[[#This Row],[PARTO]]),"")</f>
        <v/>
      </c>
      <c r="K51" s="1"/>
      <c r="L51" s="1"/>
      <c r="M51" s="4"/>
      <c r="N51" s="1"/>
      <c r="O51" s="6">
        <v>39622</v>
      </c>
      <c r="P51" s="1" t="s">
        <v>84</v>
      </c>
      <c r="Q51" s="1">
        <v>1</v>
      </c>
      <c r="R51" s="1"/>
      <c r="S51" s="1"/>
      <c r="T51" s="1"/>
      <c r="U51" s="2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</row>
    <row r="52" spans="1:32" x14ac:dyDescent="0.25">
      <c r="A52" s="1" t="s">
        <v>90</v>
      </c>
      <c r="B52" s="6">
        <v>38994</v>
      </c>
      <c r="C52" s="2">
        <f>YEAR([1]!Tabla1[[#This Row],[NACIMIENTO]])</f>
        <v>2006</v>
      </c>
      <c r="D52" s="1">
        <v>143</v>
      </c>
      <c r="E52" s="3">
        <v>4644</v>
      </c>
      <c r="F52" s="1">
        <v>1</v>
      </c>
      <c r="G52" s="1" t="str">
        <f t="shared" si="0"/>
        <v>5446R0714 1</v>
      </c>
      <c r="H52" s="6">
        <v>39904</v>
      </c>
      <c r="I52" s="7">
        <f>YEAR([1]!Tabla1[[#This Row],[PARTO]])</f>
        <v>2009</v>
      </c>
      <c r="J52" s="7">
        <f>IF([1]!Tabla1[[#This Row],[PARTO]]&gt;0,MONTH([1]!Tabla1[[#This Row],[PARTO]]),"")</f>
        <v>4</v>
      </c>
      <c r="K52" s="1" t="s">
        <v>91</v>
      </c>
      <c r="L52" s="1" t="s">
        <v>26</v>
      </c>
      <c r="M52" s="4" t="s">
        <v>84</v>
      </c>
      <c r="N52" s="1">
        <v>29</v>
      </c>
      <c r="O52" s="6">
        <v>39965</v>
      </c>
      <c r="P52" s="1" t="s">
        <v>54</v>
      </c>
      <c r="Q52" s="1">
        <v>1</v>
      </c>
      <c r="R52" s="6">
        <v>40106</v>
      </c>
      <c r="S52" s="1">
        <v>2808</v>
      </c>
      <c r="T52" s="1">
        <f>+[1]!Tabla1[[#This Row],[SECADO]]-[1]!Tabla1[[#This Row],[PARTO]]</f>
        <v>202</v>
      </c>
      <c r="U52" s="2">
        <f>IF(S52&gt;0,IF([1]!Tabla1[[#This Row],[DEL]]&lt;305,[1]!Tabla1[[#This Row],[LECHETOTAL]],(305*[1]!Tabla1[[#This Row],[LECHETOTAL]]/[1]!Tabla1[[#This Row],[DEL]])),"")</f>
        <v>2808</v>
      </c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</row>
    <row r="53" spans="1:32" x14ac:dyDescent="0.25">
      <c r="A53" s="1" t="s">
        <v>90</v>
      </c>
      <c r="B53" s="6">
        <v>38994</v>
      </c>
      <c r="C53" s="2">
        <f>YEAR([1]!Tabla1[[#This Row],[NACIMIENTO]])</f>
        <v>2006</v>
      </c>
      <c r="D53" s="1">
        <v>143</v>
      </c>
      <c r="E53" s="3">
        <v>4644</v>
      </c>
      <c r="F53" s="1">
        <v>2</v>
      </c>
      <c r="G53" s="1" t="str">
        <f t="shared" si="0"/>
        <v>5446R0714 2</v>
      </c>
      <c r="H53" s="6">
        <v>40256</v>
      </c>
      <c r="I53" s="7">
        <f>YEAR([1]!Tabla1[[#This Row],[PARTO]])</f>
        <v>2010</v>
      </c>
      <c r="J53" s="7">
        <f>IF([1]!Tabla1[[#This Row],[PARTO]]&gt;0,MONTH([1]!Tabla1[[#This Row],[PARTO]]),"")</f>
        <v>3</v>
      </c>
      <c r="K53" s="1" t="s">
        <v>92</v>
      </c>
      <c r="L53" s="1" t="s">
        <v>26</v>
      </c>
      <c r="M53" s="4" t="s">
        <v>54</v>
      </c>
      <c r="N53" s="1">
        <v>41</v>
      </c>
      <c r="O53" s="6">
        <v>40317</v>
      </c>
      <c r="P53" s="1" t="s">
        <v>93</v>
      </c>
      <c r="Q53" s="1">
        <v>1</v>
      </c>
      <c r="R53" s="6">
        <v>40416</v>
      </c>
      <c r="S53" s="1">
        <v>1633</v>
      </c>
      <c r="T53" s="1">
        <f>+[1]!Tabla1[[#This Row],[SECADO]]-[1]!Tabla1[[#This Row],[PARTO]]</f>
        <v>160</v>
      </c>
      <c r="U53" s="2">
        <f>IF(S53&gt;0,IF([1]!Tabla1[[#This Row],[DEL]]&lt;305,[1]!Tabla1[[#This Row],[LECHETOTAL]],(305*[1]!Tabla1[[#This Row],[LECHETOTAL]]/[1]!Tabla1[[#This Row],[DEL]])),"")</f>
        <v>1633</v>
      </c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</row>
    <row r="54" spans="1:32" x14ac:dyDescent="0.25">
      <c r="A54" s="1" t="s">
        <v>90</v>
      </c>
      <c r="B54" s="6">
        <v>38994</v>
      </c>
      <c r="C54" s="2">
        <f>YEAR([1]!Tabla1[[#This Row],[NACIMIENTO]])</f>
        <v>2006</v>
      </c>
      <c r="D54" s="1">
        <v>143</v>
      </c>
      <c r="E54" s="3">
        <v>4644</v>
      </c>
      <c r="F54" s="1">
        <v>3</v>
      </c>
      <c r="G54" s="1" t="str">
        <f t="shared" si="0"/>
        <v>5446R0714 3</v>
      </c>
      <c r="H54" s="6">
        <v>40605</v>
      </c>
      <c r="I54" s="7">
        <f>YEAR([1]!Tabla1[[#This Row],[PARTO]])</f>
        <v>2011</v>
      </c>
      <c r="J54" s="7">
        <f>IF([1]!Tabla1[[#This Row],[PARTO]]&gt;0,MONTH([1]!Tabla1[[#This Row],[PARTO]]),"")</f>
        <v>3</v>
      </c>
      <c r="K54" s="1" t="s">
        <v>94</v>
      </c>
      <c r="L54" s="1" t="s">
        <v>30</v>
      </c>
      <c r="M54" s="4" t="s">
        <v>93</v>
      </c>
      <c r="N54" s="1">
        <v>52</v>
      </c>
      <c r="O54" s="6">
        <v>40710</v>
      </c>
      <c r="P54" s="1" t="s">
        <v>78</v>
      </c>
      <c r="Q54" s="1">
        <v>2</v>
      </c>
      <c r="R54" s="6">
        <v>40852</v>
      </c>
      <c r="S54" s="1">
        <v>3632</v>
      </c>
      <c r="T54" s="1">
        <f>+[1]!Tabla1[[#This Row],[SECADO]]-[1]!Tabla1[[#This Row],[PARTO]]</f>
        <v>247</v>
      </c>
      <c r="U54" s="2">
        <f>IF(S54&gt;0,IF([1]!Tabla1[[#This Row],[DEL]]&lt;305,[1]!Tabla1[[#This Row],[LECHETOTAL]],(305*[1]!Tabla1[[#This Row],[LECHETOTAL]]/[1]!Tabla1[[#This Row],[DEL]])),"")</f>
        <v>3632</v>
      </c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</row>
    <row r="55" spans="1:32" x14ac:dyDescent="0.25">
      <c r="A55" s="1" t="s">
        <v>90</v>
      </c>
      <c r="B55" s="6">
        <v>38994</v>
      </c>
      <c r="C55" s="2">
        <f>YEAR([1]!Tabla1[[#This Row],[NACIMIENTO]])</f>
        <v>2006</v>
      </c>
      <c r="D55" s="1">
        <v>143</v>
      </c>
      <c r="E55" s="3">
        <v>4644</v>
      </c>
      <c r="F55" s="1">
        <v>4</v>
      </c>
      <c r="G55" s="1" t="str">
        <f t="shared" si="0"/>
        <v>5446R0714 4</v>
      </c>
      <c r="H55" s="6">
        <v>41007</v>
      </c>
      <c r="I55" s="7">
        <f>YEAR([1]!Tabla1[[#This Row],[PARTO]])</f>
        <v>2012</v>
      </c>
      <c r="J55" s="7">
        <f>IF([1]!Tabla1[[#This Row],[PARTO]]&gt;0,MONTH([1]!Tabla1[[#This Row],[PARTO]]),"")</f>
        <v>4</v>
      </c>
      <c r="K55" s="1" t="s">
        <v>95</v>
      </c>
      <c r="L55" s="1" t="s">
        <v>30</v>
      </c>
      <c r="M55" s="4" t="s">
        <v>78</v>
      </c>
      <c r="N55" s="1">
        <v>66</v>
      </c>
      <c r="O55" s="1"/>
      <c r="P55" s="1"/>
      <c r="Q55" s="1">
        <v>5</v>
      </c>
      <c r="R55" s="6">
        <v>41453</v>
      </c>
      <c r="S55" s="1">
        <v>7197</v>
      </c>
      <c r="T55" s="1">
        <f>+[1]!Tabla1[[#This Row],[SECADO]]-[1]!Tabla1[[#This Row],[PARTO]]</f>
        <v>446</v>
      </c>
      <c r="U55" s="2">
        <f>IF(S55&gt;0,IF([1]!Tabla1[[#This Row],[DEL]]&lt;305,[1]!Tabla1[[#This Row],[LECHETOTAL]],(305*[1]!Tabla1[[#This Row],[LECHETOTAL]]/[1]!Tabla1[[#This Row],[DEL]])),"")</f>
        <v>4921.7152466367716</v>
      </c>
      <c r="V55" s="1" t="s">
        <v>31</v>
      </c>
      <c r="W55" s="6">
        <v>41842</v>
      </c>
      <c r="X55" s="1"/>
      <c r="Y55" s="1"/>
      <c r="Z55" s="1"/>
      <c r="AA55" s="1"/>
      <c r="AB55" s="1"/>
      <c r="AC55" s="1"/>
      <c r="AD55" s="1"/>
      <c r="AE55" s="1"/>
      <c r="AF55" s="1"/>
    </row>
    <row r="56" spans="1:32" x14ac:dyDescent="0.25">
      <c r="A56" s="1" t="s">
        <v>96</v>
      </c>
      <c r="B56" s="6">
        <v>39011</v>
      </c>
      <c r="C56" s="2">
        <f>YEAR([1]!Tabla1[[#This Row],[NACIMIENTO]])</f>
        <v>2006</v>
      </c>
      <c r="D56" s="1" t="s">
        <v>97</v>
      </c>
      <c r="E56" s="3">
        <v>4547</v>
      </c>
      <c r="F56" s="1">
        <v>0</v>
      </c>
      <c r="G56" s="1" t="str">
        <f t="shared" si="0"/>
        <v>5460R1115 0</v>
      </c>
      <c r="H56" s="1"/>
      <c r="I56" s="1">
        <f>YEAR([1]!Tabla1[[#This Row],[PARTO]])</f>
        <v>1900</v>
      </c>
      <c r="J56" s="1" t="str">
        <f>IF([1]!Tabla1[[#This Row],[PARTO]]&gt;0,MONTH([1]!Tabla1[[#This Row],[PARTO]]),"")</f>
        <v/>
      </c>
      <c r="K56" s="1"/>
      <c r="L56" s="1"/>
      <c r="M56" s="4"/>
      <c r="N56" s="1"/>
      <c r="O56" s="6">
        <v>39672</v>
      </c>
      <c r="P56" s="1"/>
      <c r="Q56" s="1">
        <v>1</v>
      </c>
      <c r="R56" s="1"/>
      <c r="S56" s="1"/>
      <c r="T56" s="1"/>
      <c r="U56" s="2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</row>
    <row r="57" spans="1:32" x14ac:dyDescent="0.25">
      <c r="A57" s="1" t="s">
        <v>96</v>
      </c>
      <c r="B57" s="6">
        <v>39011</v>
      </c>
      <c r="C57" s="2">
        <f>YEAR([1]!Tabla1[[#This Row],[NACIMIENTO]])</f>
        <v>2006</v>
      </c>
      <c r="D57" s="1" t="s">
        <v>97</v>
      </c>
      <c r="E57" s="3">
        <v>4547</v>
      </c>
      <c r="F57" s="1">
        <v>1</v>
      </c>
      <c r="G57" s="1" t="str">
        <f t="shared" si="0"/>
        <v>5460R1115 1</v>
      </c>
      <c r="H57" s="6">
        <v>39956</v>
      </c>
      <c r="I57" s="7">
        <f>YEAR([1]!Tabla1[[#This Row],[PARTO]])</f>
        <v>2009</v>
      </c>
      <c r="J57" s="7">
        <f>IF([1]!Tabla1[[#This Row],[PARTO]]&gt;0,MONTH([1]!Tabla1[[#This Row],[PARTO]]),"")</f>
        <v>5</v>
      </c>
      <c r="K57" s="1"/>
      <c r="L57" s="1" t="s">
        <v>30</v>
      </c>
      <c r="M57" s="4"/>
      <c r="N57" s="1">
        <v>31</v>
      </c>
      <c r="O57" s="6">
        <v>40476</v>
      </c>
      <c r="P57" s="1"/>
      <c r="Q57" s="1">
        <v>5</v>
      </c>
      <c r="R57" s="6">
        <v>40319</v>
      </c>
      <c r="S57" s="1">
        <v>4905</v>
      </c>
      <c r="T57" s="1">
        <f>+[1]!Tabla1[[#This Row],[SECADO]]-[1]!Tabla1[[#This Row],[PARTO]]</f>
        <v>363</v>
      </c>
      <c r="U57" s="2">
        <f>IF(S57&gt;0,IF([1]!Tabla1[[#This Row],[DEL]]&lt;305,[1]!Tabla1[[#This Row],[LECHETOTAL]],(305*[1]!Tabla1[[#This Row],[LECHETOTAL]]/[1]!Tabla1[[#This Row],[DEL]])),"")</f>
        <v>4121.2809917355371</v>
      </c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</row>
    <row r="58" spans="1:32" x14ac:dyDescent="0.25">
      <c r="A58" s="1" t="s">
        <v>96</v>
      </c>
      <c r="B58" s="6">
        <v>39011</v>
      </c>
      <c r="C58" s="2">
        <f>YEAR([1]!Tabla1[[#This Row],[NACIMIENTO]])</f>
        <v>2006</v>
      </c>
      <c r="D58" s="1" t="s">
        <v>97</v>
      </c>
      <c r="E58" s="3">
        <v>4547</v>
      </c>
      <c r="F58" s="1">
        <v>2</v>
      </c>
      <c r="G58" s="1" t="str">
        <f t="shared" si="0"/>
        <v>5460R1115 2</v>
      </c>
      <c r="H58" s="6">
        <v>40760</v>
      </c>
      <c r="I58" s="7">
        <f>YEAR([1]!Tabla1[[#This Row],[PARTO]])</f>
        <v>2011</v>
      </c>
      <c r="J58" s="7">
        <f>IF([1]!Tabla1[[#This Row],[PARTO]]&gt;0,MONTH([1]!Tabla1[[#This Row],[PARTO]]),"")</f>
        <v>8</v>
      </c>
      <c r="K58" s="1"/>
      <c r="L58" s="1" t="s">
        <v>30</v>
      </c>
      <c r="M58" s="4"/>
      <c r="N58" s="1">
        <v>57</v>
      </c>
      <c r="O58" s="6">
        <v>41333</v>
      </c>
      <c r="P58" s="1"/>
      <c r="Q58" s="1">
        <v>7</v>
      </c>
      <c r="R58" s="6">
        <v>41273</v>
      </c>
      <c r="S58" s="1">
        <v>9344</v>
      </c>
      <c r="T58" s="1">
        <f>+[1]!Tabla1[[#This Row],[SECADO]]-[1]!Tabla1[[#This Row],[PARTO]]</f>
        <v>513</v>
      </c>
      <c r="U58" s="2">
        <f>IF(S58&gt;0,IF([1]!Tabla1[[#This Row],[DEL]]&lt;305,[1]!Tabla1[[#This Row],[LECHETOTAL]],(305*[1]!Tabla1[[#This Row],[LECHETOTAL]]/[1]!Tabla1[[#This Row],[DEL]])),"")</f>
        <v>5555.3996101364519</v>
      </c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</row>
    <row r="59" spans="1:32" x14ac:dyDescent="0.25">
      <c r="A59" s="1" t="s">
        <v>96</v>
      </c>
      <c r="B59" s="6">
        <v>39011</v>
      </c>
      <c r="C59" s="2">
        <f>YEAR([1]!Tabla1[[#This Row],[NACIMIENTO]])</f>
        <v>2006</v>
      </c>
      <c r="D59" s="1" t="s">
        <v>97</v>
      </c>
      <c r="E59" s="3">
        <v>4547</v>
      </c>
      <c r="F59" s="1">
        <v>3</v>
      </c>
      <c r="G59" s="1" t="str">
        <f t="shared" si="0"/>
        <v>5460R1115 3</v>
      </c>
      <c r="H59" s="6">
        <v>41617</v>
      </c>
      <c r="I59" s="7">
        <f>YEAR([1]!Tabla1[[#This Row],[PARTO]])</f>
        <v>2013</v>
      </c>
      <c r="J59" s="7">
        <f>IF([1]!Tabla1[[#This Row],[PARTO]]&gt;0,MONTH([1]!Tabla1[[#This Row],[PARTO]]),"")</f>
        <v>12</v>
      </c>
      <c r="K59" s="1" t="s">
        <v>98</v>
      </c>
      <c r="L59" s="1" t="s">
        <v>30</v>
      </c>
      <c r="M59" s="4"/>
      <c r="N59" s="1">
        <v>85</v>
      </c>
      <c r="O59" s="6">
        <v>41661</v>
      </c>
      <c r="P59" s="1"/>
      <c r="Q59" s="1">
        <v>1</v>
      </c>
      <c r="R59" s="6">
        <v>41900</v>
      </c>
      <c r="S59" s="1">
        <v>3738</v>
      </c>
      <c r="T59" s="1">
        <f>+[1]!Tabla1[[#This Row],[SECADO]]-[1]!Tabla1[[#This Row],[PARTO]]</f>
        <v>283</v>
      </c>
      <c r="U59" s="2">
        <f>IF(S59&gt;0,IF([1]!Tabla1[[#This Row],[DEL]]&lt;305,[1]!Tabla1[[#This Row],[LECHETOTAL]],(305*[1]!Tabla1[[#This Row],[LECHETOTAL]]/[1]!Tabla1[[#This Row],[DEL]])),"")</f>
        <v>3738</v>
      </c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</row>
    <row r="60" spans="1:32" x14ac:dyDescent="0.25">
      <c r="A60" s="1" t="s">
        <v>96</v>
      </c>
      <c r="B60" s="6">
        <v>39011</v>
      </c>
      <c r="C60" s="2">
        <f>YEAR([1]!Tabla1[[#This Row],[NACIMIENTO]])</f>
        <v>2006</v>
      </c>
      <c r="D60" s="1" t="s">
        <v>97</v>
      </c>
      <c r="E60" s="3">
        <v>4547</v>
      </c>
      <c r="F60" s="1">
        <v>4</v>
      </c>
      <c r="G60" s="1" t="str">
        <f t="shared" si="0"/>
        <v>5460R1115 4</v>
      </c>
      <c r="H60" s="6">
        <v>41945</v>
      </c>
      <c r="I60" s="7">
        <f>YEAR([1]!Tabla1[[#This Row],[PARTO]])</f>
        <v>2014</v>
      </c>
      <c r="J60" s="7">
        <f>IF([1]!Tabla1[[#This Row],[PARTO]]&gt;0,MONTH([1]!Tabla1[[#This Row],[PARTO]]),"")</f>
        <v>11</v>
      </c>
      <c r="K60" s="1"/>
      <c r="L60" s="1" t="s">
        <v>30</v>
      </c>
      <c r="M60" s="4"/>
      <c r="N60" s="1">
        <v>96</v>
      </c>
      <c r="O60" s="6">
        <v>42022</v>
      </c>
      <c r="P60" s="1"/>
      <c r="Q60" s="1">
        <v>1</v>
      </c>
      <c r="R60" s="6">
        <v>42198</v>
      </c>
      <c r="S60" s="1">
        <v>3740</v>
      </c>
      <c r="T60" s="1">
        <f>+[1]!Tabla1[[#This Row],[SECADO]]-[1]!Tabla1[[#This Row],[PARTO]]</f>
        <v>253</v>
      </c>
      <c r="U60" s="2">
        <f>IF(S60&gt;0,IF([1]!Tabla1[[#This Row],[DEL]]&lt;305,[1]!Tabla1[[#This Row],[LECHETOTAL]],(305*[1]!Tabla1[[#This Row],[LECHETOTAL]]/[1]!Tabla1[[#This Row],[DEL]])),"")</f>
        <v>3740</v>
      </c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</row>
    <row r="61" spans="1:32" x14ac:dyDescent="0.25">
      <c r="A61" s="1" t="s">
        <v>96</v>
      </c>
      <c r="B61" s="6">
        <v>39011</v>
      </c>
      <c r="C61" s="2">
        <f>YEAR([1]!Tabla1[[#This Row],[NACIMIENTO]])</f>
        <v>2006</v>
      </c>
      <c r="D61" s="1" t="s">
        <v>97</v>
      </c>
      <c r="E61" s="3">
        <v>4547</v>
      </c>
      <c r="F61" s="1">
        <v>5</v>
      </c>
      <c r="G61" s="1" t="str">
        <f t="shared" si="0"/>
        <v>5460R1115 5</v>
      </c>
      <c r="H61" s="6">
        <v>42306</v>
      </c>
      <c r="I61" s="7">
        <f>YEAR([1]!Tabla1[[#This Row],[PARTO]])</f>
        <v>2015</v>
      </c>
      <c r="J61" s="7">
        <f>IF([1]!Tabla1[[#This Row],[PARTO]]&gt;0,MONTH([1]!Tabla1[[#This Row],[PARTO]]),"")</f>
        <v>10</v>
      </c>
      <c r="K61" s="1"/>
      <c r="L61" s="1" t="s">
        <v>26</v>
      </c>
      <c r="M61" s="4">
        <v>1</v>
      </c>
      <c r="N61" s="1">
        <v>8</v>
      </c>
      <c r="O61" s="1"/>
      <c r="P61" s="1"/>
      <c r="Q61" s="1"/>
      <c r="R61" s="1"/>
      <c r="S61" s="1"/>
      <c r="T61" s="1"/>
      <c r="U61" s="2"/>
      <c r="V61" s="1" t="s">
        <v>55</v>
      </c>
      <c r="W61" s="6">
        <v>42312</v>
      </c>
      <c r="X61" s="1"/>
      <c r="Y61" s="1"/>
      <c r="Z61" s="1"/>
      <c r="AA61" s="1"/>
      <c r="AB61" s="1"/>
      <c r="AC61" s="1"/>
      <c r="AD61" s="1"/>
      <c r="AE61" s="1"/>
      <c r="AF61" s="1"/>
    </row>
    <row r="62" spans="1:32" x14ac:dyDescent="0.25">
      <c r="A62" s="1" t="s">
        <v>99</v>
      </c>
      <c r="B62" s="6">
        <v>39144</v>
      </c>
      <c r="C62" s="2">
        <f>YEAR([1]!Tabla1[[#This Row],[NACIMIENTO]])</f>
        <v>2007</v>
      </c>
      <c r="D62" s="1">
        <v>7515</v>
      </c>
      <c r="E62" s="3">
        <v>4579</v>
      </c>
      <c r="F62" s="1">
        <v>0</v>
      </c>
      <c r="G62" s="1" t="str">
        <f t="shared" si="0"/>
        <v>5555R1210 0</v>
      </c>
      <c r="H62" s="1"/>
      <c r="I62" s="1">
        <f>YEAR([1]!Tabla1[[#This Row],[PARTO]])</f>
        <v>1900</v>
      </c>
      <c r="J62" s="1" t="str">
        <f>IF([1]!Tabla1[[#This Row],[PARTO]]&gt;0,MONTH([1]!Tabla1[[#This Row],[PARTO]]),"")</f>
        <v/>
      </c>
      <c r="K62" s="1"/>
      <c r="L62" s="1"/>
      <c r="M62" s="4"/>
      <c r="N62" s="1"/>
      <c r="O62" s="6">
        <v>39788</v>
      </c>
      <c r="P62" s="1" t="s">
        <v>100</v>
      </c>
      <c r="Q62" s="1">
        <v>1</v>
      </c>
      <c r="R62" s="1"/>
      <c r="S62" s="1"/>
      <c r="T62" s="1"/>
      <c r="U62" s="2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</row>
    <row r="63" spans="1:32" x14ac:dyDescent="0.25">
      <c r="A63" s="1" t="s">
        <v>99</v>
      </c>
      <c r="B63" s="6">
        <v>39144</v>
      </c>
      <c r="C63" s="2">
        <f>YEAR([1]!Tabla1[[#This Row],[NACIMIENTO]])</f>
        <v>2007</v>
      </c>
      <c r="D63" s="1">
        <v>7515</v>
      </c>
      <c r="E63" s="3">
        <v>4579</v>
      </c>
      <c r="F63" s="1">
        <v>1</v>
      </c>
      <c r="G63" s="1" t="str">
        <f t="shared" si="0"/>
        <v>5555R1210 1</v>
      </c>
      <c r="H63" s="6">
        <v>40079</v>
      </c>
      <c r="I63" s="7">
        <f>YEAR([1]!Tabla1[[#This Row],[PARTO]])</f>
        <v>2009</v>
      </c>
      <c r="J63" s="7">
        <f>IF([1]!Tabla1[[#This Row],[PARTO]]&gt;0,MONTH([1]!Tabla1[[#This Row],[PARTO]]),"")</f>
        <v>9</v>
      </c>
      <c r="K63" s="1" t="s">
        <v>101</v>
      </c>
      <c r="L63" s="1" t="s">
        <v>30</v>
      </c>
      <c r="M63" s="4" t="s">
        <v>100</v>
      </c>
      <c r="N63" s="1">
        <v>30</v>
      </c>
      <c r="O63" s="6">
        <v>40169</v>
      </c>
      <c r="P63" s="1" t="s">
        <v>59</v>
      </c>
      <c r="Q63" s="1">
        <v>2</v>
      </c>
      <c r="R63" s="6">
        <v>40389</v>
      </c>
      <c r="S63" s="1">
        <v>3837</v>
      </c>
      <c r="T63" s="1">
        <f>+[1]!Tabla1[[#This Row],[SECADO]]-[1]!Tabla1[[#This Row],[PARTO]]</f>
        <v>310</v>
      </c>
      <c r="U63" s="2">
        <f>IF(S63&gt;0,IF([1]!Tabla1[[#This Row],[DEL]]&lt;305,[1]!Tabla1[[#This Row],[LECHETOTAL]],(305*[1]!Tabla1[[#This Row],[LECHETOTAL]]/[1]!Tabla1[[#This Row],[DEL]])),"")</f>
        <v>3775.1129032258063</v>
      </c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</row>
    <row r="64" spans="1:32" x14ac:dyDescent="0.25">
      <c r="A64" s="1" t="s">
        <v>99</v>
      </c>
      <c r="B64" s="6">
        <v>39144</v>
      </c>
      <c r="C64" s="2">
        <f>YEAR([1]!Tabla1[[#This Row],[NACIMIENTO]])</f>
        <v>2007</v>
      </c>
      <c r="D64" s="1">
        <v>7515</v>
      </c>
      <c r="E64" s="3">
        <v>4579</v>
      </c>
      <c r="F64" s="1">
        <v>2</v>
      </c>
      <c r="G64" s="1" t="str">
        <f t="shared" si="0"/>
        <v>5555R1210 2</v>
      </c>
      <c r="H64" s="6">
        <v>40454</v>
      </c>
      <c r="I64" s="7">
        <f>YEAR([1]!Tabla1[[#This Row],[PARTO]])</f>
        <v>2010</v>
      </c>
      <c r="J64" s="7">
        <f>IF([1]!Tabla1[[#This Row],[PARTO]]&gt;0,MONTH([1]!Tabla1[[#This Row],[PARTO]]),"")</f>
        <v>10</v>
      </c>
      <c r="K64" s="1" t="s">
        <v>102</v>
      </c>
      <c r="L64" s="1" t="s">
        <v>26</v>
      </c>
      <c r="M64" s="4" t="s">
        <v>59</v>
      </c>
      <c r="N64" s="1">
        <v>43</v>
      </c>
      <c r="O64" s="1"/>
      <c r="P64" s="1"/>
      <c r="Q64" s="1"/>
      <c r="R64" s="1"/>
      <c r="S64" s="1">
        <v>1194</v>
      </c>
      <c r="T64" s="1"/>
      <c r="U64" s="2"/>
      <c r="V64" s="1" t="s">
        <v>55</v>
      </c>
      <c r="W64" s="6">
        <v>40523</v>
      </c>
      <c r="X64" s="1"/>
      <c r="Y64" s="1"/>
      <c r="Z64" s="1"/>
      <c r="AA64" s="1"/>
      <c r="AB64" s="1"/>
      <c r="AC64" s="1"/>
      <c r="AD64" s="1"/>
      <c r="AE64" s="1"/>
      <c r="AF64" s="1"/>
    </row>
    <row r="65" spans="1:32" x14ac:dyDescent="0.25">
      <c r="A65" s="1" t="s">
        <v>103</v>
      </c>
      <c r="B65" s="6">
        <v>38718</v>
      </c>
      <c r="C65" s="2">
        <f>YEAR([1]!Tabla1[[#This Row],[NACIMIENTO]])</f>
        <v>2006</v>
      </c>
      <c r="D65" s="1" t="s">
        <v>104</v>
      </c>
      <c r="E65" s="3" t="s">
        <v>105</v>
      </c>
      <c r="F65" s="1">
        <v>0</v>
      </c>
      <c r="G65" s="1" t="str">
        <f t="shared" si="0"/>
        <v>601MCR0509 0</v>
      </c>
      <c r="H65" s="1"/>
      <c r="I65" s="1">
        <f>YEAR([1]!Tabla1[[#This Row],[PARTO]])</f>
        <v>1900</v>
      </c>
      <c r="J65" s="1" t="str">
        <f>IF([1]!Tabla1[[#This Row],[PARTO]]&gt;0,MONTH([1]!Tabla1[[#This Row],[PARTO]]),"")</f>
        <v/>
      </c>
      <c r="K65" s="1"/>
      <c r="L65" s="1"/>
      <c r="M65" s="4"/>
      <c r="N65" s="1"/>
      <c r="O65" s="6">
        <v>39339</v>
      </c>
      <c r="P65" s="1"/>
      <c r="Q65" s="1"/>
      <c r="R65" s="1"/>
      <c r="S65" s="1"/>
      <c r="T65" s="1"/>
      <c r="U65" s="2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</row>
    <row r="66" spans="1:32" x14ac:dyDescent="0.25">
      <c r="A66" s="1" t="s">
        <v>103</v>
      </c>
      <c r="B66" s="6">
        <v>38718</v>
      </c>
      <c r="C66" s="2">
        <f>YEAR([1]!Tabla1[[#This Row],[NACIMIENTO]])</f>
        <v>2006</v>
      </c>
      <c r="D66" s="1" t="s">
        <v>104</v>
      </c>
      <c r="E66" s="3" t="s">
        <v>105</v>
      </c>
      <c r="F66" s="1">
        <v>1</v>
      </c>
      <c r="G66" s="1" t="str">
        <f t="shared" si="0"/>
        <v>601MCR0509 1</v>
      </c>
      <c r="H66" s="6">
        <v>39623</v>
      </c>
      <c r="I66" s="7">
        <f>YEAR([1]!Tabla1[[#This Row],[PARTO]])</f>
        <v>2008</v>
      </c>
      <c r="J66" s="7">
        <f>IF([1]!Tabla1[[#This Row],[PARTO]]&gt;0,MONTH([1]!Tabla1[[#This Row],[PARTO]]),"")</f>
        <v>6</v>
      </c>
      <c r="K66" s="1"/>
      <c r="L66" s="1"/>
      <c r="M66" s="4"/>
      <c r="N66" s="1">
        <v>29</v>
      </c>
      <c r="O66" s="6">
        <v>39658</v>
      </c>
      <c r="P66" s="1" t="s">
        <v>106</v>
      </c>
      <c r="Q66" s="1">
        <v>1</v>
      </c>
      <c r="R66" s="6">
        <v>39918</v>
      </c>
      <c r="S66" s="1"/>
      <c r="T66" s="1">
        <f>+[1]!Tabla1[[#This Row],[SECADO]]-[1]!Tabla1[[#This Row],[PARTO]]</f>
        <v>295</v>
      </c>
      <c r="U66" s="2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</row>
    <row r="67" spans="1:32" x14ac:dyDescent="0.25">
      <c r="A67" s="1" t="s">
        <v>103</v>
      </c>
      <c r="B67" s="6">
        <v>38718</v>
      </c>
      <c r="C67" s="2">
        <f>YEAR([1]!Tabla1[[#This Row],[NACIMIENTO]])</f>
        <v>2006</v>
      </c>
      <c r="D67" s="1" t="s">
        <v>104</v>
      </c>
      <c r="E67" s="3" t="s">
        <v>105</v>
      </c>
      <c r="F67" s="1">
        <v>2</v>
      </c>
      <c r="G67" s="1" t="str">
        <f t="shared" si="0"/>
        <v>601MCR0509 2</v>
      </c>
      <c r="H67" s="6">
        <v>39941</v>
      </c>
      <c r="I67" s="7">
        <f>YEAR([1]!Tabla1[[#This Row],[PARTO]])</f>
        <v>2009</v>
      </c>
      <c r="J67" s="7">
        <f>IF([1]!Tabla1[[#This Row],[PARTO]]&gt;0,MONTH([1]!Tabla1[[#This Row],[PARTO]]),"")</f>
        <v>5</v>
      </c>
      <c r="K67" s="1" t="s">
        <v>107</v>
      </c>
      <c r="L67" s="1" t="s">
        <v>30</v>
      </c>
      <c r="M67" s="4" t="s">
        <v>106</v>
      </c>
      <c r="N67" s="1">
        <v>40</v>
      </c>
      <c r="O67" s="1"/>
      <c r="P67" s="1"/>
      <c r="Q67" s="1"/>
      <c r="R67" s="1"/>
      <c r="S67" s="1"/>
      <c r="T67" s="1"/>
      <c r="U67" s="2"/>
      <c r="V67" s="1" t="s">
        <v>55</v>
      </c>
      <c r="W67" s="6">
        <v>39947</v>
      </c>
      <c r="X67" s="1"/>
      <c r="Y67" s="1"/>
      <c r="Z67" s="1"/>
      <c r="AA67" s="1"/>
      <c r="AB67" s="1"/>
      <c r="AC67" s="1"/>
      <c r="AD67" s="1"/>
      <c r="AE67" s="1"/>
      <c r="AF67" s="1"/>
    </row>
    <row r="68" spans="1:32" x14ac:dyDescent="0.25">
      <c r="A68" s="1" t="s">
        <v>108</v>
      </c>
      <c r="B68" s="6">
        <v>38776</v>
      </c>
      <c r="C68" s="2">
        <f>YEAR([1]!Tabla1[[#This Row],[NACIMIENTO]])</f>
        <v>2006</v>
      </c>
      <c r="D68" s="1" t="s">
        <v>109</v>
      </c>
      <c r="E68" s="3">
        <v>2131</v>
      </c>
      <c r="F68" s="1">
        <v>1</v>
      </c>
      <c r="G68" s="1" t="str">
        <f t="shared" si="0"/>
        <v>6038DR0615 1</v>
      </c>
      <c r="H68" s="1"/>
      <c r="I68" s="1">
        <f>YEAR([1]!Tabla1[[#This Row],[PARTO]])</f>
        <v>1900</v>
      </c>
      <c r="J68" s="1" t="str">
        <f>IF([1]!Tabla1[[#This Row],[PARTO]]&gt;0,MONTH([1]!Tabla1[[#This Row],[PARTO]]),"")</f>
        <v/>
      </c>
      <c r="K68" s="1"/>
      <c r="L68" s="1"/>
      <c r="M68" s="4"/>
      <c r="N68" s="1"/>
      <c r="O68" s="6">
        <v>39309</v>
      </c>
      <c r="P68" s="1"/>
      <c r="Q68" s="1"/>
      <c r="R68" s="1"/>
      <c r="S68" s="1"/>
      <c r="T68" s="1"/>
      <c r="U68" s="2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</row>
    <row r="69" spans="1:32" x14ac:dyDescent="0.25">
      <c r="A69" s="1" t="s">
        <v>108</v>
      </c>
      <c r="B69" s="6">
        <v>38776</v>
      </c>
      <c r="C69" s="2">
        <f>YEAR([1]!Tabla1[[#This Row],[NACIMIENTO]])</f>
        <v>2006</v>
      </c>
      <c r="D69" s="1" t="s">
        <v>109</v>
      </c>
      <c r="E69" s="3">
        <v>2131</v>
      </c>
      <c r="F69" s="1">
        <v>2</v>
      </c>
      <c r="G69" s="1" t="str">
        <f t="shared" ref="G69:G132" si="1">+A69&amp; " " &amp;F69</f>
        <v>6038DR0615 2</v>
      </c>
      <c r="H69" s="6">
        <v>39593</v>
      </c>
      <c r="I69" s="7">
        <f>YEAR([1]!Tabla1[[#This Row],[PARTO]])</f>
        <v>2008</v>
      </c>
      <c r="J69" s="7">
        <f>IF([1]!Tabla1[[#This Row],[PARTO]]&gt;0,MONTH([1]!Tabla1[[#This Row],[PARTO]]),"")</f>
        <v>5</v>
      </c>
      <c r="K69" s="1"/>
      <c r="L69" s="1"/>
      <c r="M69" s="4"/>
      <c r="N69" s="1">
        <v>26</v>
      </c>
      <c r="O69" s="6">
        <v>39657</v>
      </c>
      <c r="P69" s="1" t="s">
        <v>110</v>
      </c>
      <c r="Q69" s="1">
        <v>1</v>
      </c>
      <c r="R69" s="6">
        <v>39887</v>
      </c>
      <c r="S69" s="1"/>
      <c r="T69" s="1">
        <f>+[1]!Tabla1[[#This Row],[SECADO]]-[1]!Tabla1[[#This Row],[PARTO]]</f>
        <v>294</v>
      </c>
      <c r="U69" s="2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</row>
    <row r="70" spans="1:32" x14ac:dyDescent="0.25">
      <c r="A70" s="1" t="s">
        <v>108</v>
      </c>
      <c r="B70" s="6">
        <v>38776</v>
      </c>
      <c r="C70" s="2">
        <f>YEAR([1]!Tabla1[[#This Row],[NACIMIENTO]])</f>
        <v>2006</v>
      </c>
      <c r="D70" s="1" t="s">
        <v>109</v>
      </c>
      <c r="E70" s="3">
        <v>2131</v>
      </c>
      <c r="F70" s="1">
        <v>3</v>
      </c>
      <c r="G70" s="1" t="str">
        <f t="shared" si="1"/>
        <v>6038DR0615 3</v>
      </c>
      <c r="H70" s="6">
        <v>39943</v>
      </c>
      <c r="I70" s="7">
        <f>YEAR([1]!Tabla1[[#This Row],[PARTO]])</f>
        <v>2009</v>
      </c>
      <c r="J70" s="7">
        <f>IF([1]!Tabla1[[#This Row],[PARTO]]&gt;0,MONTH([1]!Tabla1[[#This Row],[PARTO]]),"")</f>
        <v>5</v>
      </c>
      <c r="K70" s="1" t="s">
        <v>111</v>
      </c>
      <c r="L70" s="1" t="s">
        <v>30</v>
      </c>
      <c r="M70" s="4" t="s">
        <v>110</v>
      </c>
      <c r="N70" s="1">
        <v>38</v>
      </c>
      <c r="O70" s="6">
        <v>40129</v>
      </c>
      <c r="P70" s="1" t="s">
        <v>112</v>
      </c>
      <c r="Q70" s="1">
        <v>3</v>
      </c>
      <c r="R70" s="6">
        <v>40362</v>
      </c>
      <c r="S70" s="1">
        <v>8268</v>
      </c>
      <c r="T70" s="1">
        <f>+[1]!Tabla1[[#This Row],[SECADO]]-[1]!Tabla1[[#This Row],[PARTO]]</f>
        <v>419</v>
      </c>
      <c r="U70" s="2">
        <f>IF(S70&gt;0,IF([1]!Tabla1[[#This Row],[DEL]]&lt;305,[1]!Tabla1[[#This Row],[LECHETOTAL]],(305*[1]!Tabla1[[#This Row],[LECHETOTAL]]/[1]!Tabla1[[#This Row],[DEL]])),"")</f>
        <v>6018.4725536992837</v>
      </c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</row>
    <row r="71" spans="1:32" x14ac:dyDescent="0.25">
      <c r="A71" s="1" t="s">
        <v>108</v>
      </c>
      <c r="B71" s="6">
        <v>38776</v>
      </c>
      <c r="C71" s="2">
        <f>YEAR([1]!Tabla1[[#This Row],[NACIMIENTO]])</f>
        <v>2006</v>
      </c>
      <c r="D71" s="1" t="s">
        <v>109</v>
      </c>
      <c r="E71" s="3">
        <v>2131</v>
      </c>
      <c r="F71" s="1">
        <v>4</v>
      </c>
      <c r="G71" s="1" t="str">
        <f t="shared" si="1"/>
        <v>6038DR0615 4</v>
      </c>
      <c r="H71" s="6">
        <v>40405</v>
      </c>
      <c r="I71" s="7">
        <f>YEAR([1]!Tabla1[[#This Row],[PARTO]])</f>
        <v>2010</v>
      </c>
      <c r="J71" s="7">
        <f>IF([1]!Tabla1[[#This Row],[PARTO]]&gt;0,MONTH([1]!Tabla1[[#This Row],[PARTO]]),"")</f>
        <v>8</v>
      </c>
      <c r="K71" s="1" t="s">
        <v>113</v>
      </c>
      <c r="L71" s="1" t="s">
        <v>26</v>
      </c>
      <c r="M71" s="4" t="s">
        <v>112</v>
      </c>
      <c r="N71" s="1">
        <v>53</v>
      </c>
      <c r="O71" s="6">
        <v>40495</v>
      </c>
      <c r="P71" s="1" t="s">
        <v>27</v>
      </c>
      <c r="Q71" s="1">
        <v>1</v>
      </c>
      <c r="R71" s="6">
        <v>40722</v>
      </c>
      <c r="S71" s="1">
        <v>8034</v>
      </c>
      <c r="T71" s="1">
        <f>+[1]!Tabla1[[#This Row],[SECADO]]-[1]!Tabla1[[#This Row],[PARTO]]</f>
        <v>317</v>
      </c>
      <c r="U71" s="2">
        <f>IF(S71&gt;0,IF([1]!Tabla1[[#This Row],[DEL]]&lt;305,[1]!Tabla1[[#This Row],[LECHETOTAL]],(305*[1]!Tabla1[[#This Row],[LECHETOTAL]]/[1]!Tabla1[[#This Row],[DEL]])),"")</f>
        <v>7729.8738170347006</v>
      </c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</row>
    <row r="72" spans="1:32" x14ac:dyDescent="0.25">
      <c r="A72" s="1" t="s">
        <v>108</v>
      </c>
      <c r="B72" s="6">
        <v>38776</v>
      </c>
      <c r="C72" s="2">
        <f>YEAR([1]!Tabla1[[#This Row],[NACIMIENTO]])</f>
        <v>2006</v>
      </c>
      <c r="D72" s="1" t="s">
        <v>109</v>
      </c>
      <c r="E72" s="3">
        <v>2131</v>
      </c>
      <c r="F72" s="1">
        <v>5</v>
      </c>
      <c r="G72" s="1" t="str">
        <f t="shared" si="1"/>
        <v>6038DR0615 5</v>
      </c>
      <c r="H72" s="6">
        <v>40774</v>
      </c>
      <c r="I72" s="7">
        <f>YEAR([1]!Tabla1[[#This Row],[PARTO]])</f>
        <v>2011</v>
      </c>
      <c r="J72" s="7">
        <f>IF([1]!Tabla1[[#This Row],[PARTO]]&gt;0,MONTH([1]!Tabla1[[#This Row],[PARTO]]),"")</f>
        <v>8</v>
      </c>
      <c r="K72" s="1" t="s">
        <v>114</v>
      </c>
      <c r="L72" s="1" t="s">
        <v>30</v>
      </c>
      <c r="M72" s="4" t="s">
        <v>27</v>
      </c>
      <c r="N72" s="1">
        <v>65</v>
      </c>
      <c r="O72" s="6">
        <v>40936</v>
      </c>
      <c r="P72" s="1" t="s">
        <v>44</v>
      </c>
      <c r="Q72" s="1">
        <v>4</v>
      </c>
      <c r="R72" s="6">
        <v>41178</v>
      </c>
      <c r="S72" s="1">
        <v>8798</v>
      </c>
      <c r="T72" s="1">
        <f>+[1]!Tabla1[[#This Row],[SECADO]]-[1]!Tabla1[[#This Row],[PARTO]]</f>
        <v>404</v>
      </c>
      <c r="U72" s="2">
        <f>IF(S72&gt;0,IF([1]!Tabla1[[#This Row],[DEL]]&lt;305,[1]!Tabla1[[#This Row],[LECHETOTAL]],(305*[1]!Tabla1[[#This Row],[LECHETOTAL]]/[1]!Tabla1[[#This Row],[DEL]])),"")</f>
        <v>6642.0544554455446</v>
      </c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</row>
    <row r="73" spans="1:32" x14ac:dyDescent="0.25">
      <c r="A73" s="1" t="s">
        <v>108</v>
      </c>
      <c r="B73" s="6">
        <v>38776</v>
      </c>
      <c r="C73" s="2">
        <f>YEAR([1]!Tabla1[[#This Row],[NACIMIENTO]])</f>
        <v>2006</v>
      </c>
      <c r="D73" s="1" t="s">
        <v>109</v>
      </c>
      <c r="E73" s="3">
        <v>2131</v>
      </c>
      <c r="F73" s="1">
        <v>6</v>
      </c>
      <c r="G73" s="1" t="str">
        <f t="shared" si="1"/>
        <v>6038DR0615 6</v>
      </c>
      <c r="H73" s="6">
        <v>41209</v>
      </c>
      <c r="I73" s="7">
        <f>YEAR([1]!Tabla1[[#This Row],[PARTO]])</f>
        <v>2012</v>
      </c>
      <c r="J73" s="7">
        <f>IF([1]!Tabla1[[#This Row],[PARTO]]&gt;0,MONTH([1]!Tabla1[[#This Row],[PARTO]]),"")</f>
        <v>10</v>
      </c>
      <c r="K73" s="1" t="s">
        <v>115</v>
      </c>
      <c r="L73" s="1" t="s">
        <v>26</v>
      </c>
      <c r="M73" s="4" t="s">
        <v>44</v>
      </c>
      <c r="N73" s="1">
        <v>79</v>
      </c>
      <c r="O73" s="6">
        <v>41400</v>
      </c>
      <c r="P73" s="1" t="s">
        <v>116</v>
      </c>
      <c r="Q73" s="1">
        <v>2</v>
      </c>
      <c r="R73" s="6">
        <v>41435</v>
      </c>
      <c r="S73" s="1">
        <v>5450</v>
      </c>
      <c r="T73" s="1">
        <f>+[1]!Tabla1[[#This Row],[SECADO]]-[1]!Tabla1[[#This Row],[PARTO]]</f>
        <v>226</v>
      </c>
      <c r="U73" s="2">
        <f>IF(S73&gt;0,IF([1]!Tabla1[[#This Row],[DEL]]&lt;305,[1]!Tabla1[[#This Row],[LECHETOTAL]],(305*[1]!Tabla1[[#This Row],[LECHETOTAL]]/[1]!Tabla1[[#This Row],[DEL]])),"")</f>
        <v>5450</v>
      </c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</row>
    <row r="74" spans="1:32" x14ac:dyDescent="0.25">
      <c r="A74" s="1" t="s">
        <v>108</v>
      </c>
      <c r="B74" s="6">
        <v>38776</v>
      </c>
      <c r="C74" s="2">
        <f>YEAR([1]!Tabla1[[#This Row],[NACIMIENTO]])</f>
        <v>2006</v>
      </c>
      <c r="D74" s="1" t="s">
        <v>117</v>
      </c>
      <c r="E74" s="3">
        <v>2131</v>
      </c>
      <c r="F74" s="1">
        <v>7</v>
      </c>
      <c r="G74" s="1" t="str">
        <f t="shared" si="1"/>
        <v>6038DR0615 7</v>
      </c>
      <c r="H74" s="6">
        <v>41680</v>
      </c>
      <c r="I74" s="7">
        <f>YEAR([1]!Tabla1[[#This Row],[PARTO]])</f>
        <v>2014</v>
      </c>
      <c r="J74" s="7">
        <f>IF([1]!Tabla1[[#This Row],[PARTO]]&gt;0,MONTH([1]!Tabla1[[#This Row],[PARTO]]),"")</f>
        <v>2</v>
      </c>
      <c r="K74" s="1" t="s">
        <v>118</v>
      </c>
      <c r="L74" s="1" t="s">
        <v>26</v>
      </c>
      <c r="M74" s="4" t="s">
        <v>116</v>
      </c>
      <c r="N74" s="1">
        <v>95</v>
      </c>
      <c r="O74" s="1"/>
      <c r="P74" s="1"/>
      <c r="Q74" s="1"/>
      <c r="R74" s="6">
        <v>42124</v>
      </c>
      <c r="S74" s="1">
        <v>7060</v>
      </c>
      <c r="T74" s="1">
        <f>+[1]!Tabla1[[#This Row],[SECADO]]-[1]!Tabla1[[#This Row],[PARTO]]</f>
        <v>444</v>
      </c>
      <c r="U74" s="2">
        <f>IF(S74&gt;0,IF([1]!Tabla1[[#This Row],[DEL]]&lt;305,[1]!Tabla1[[#This Row],[LECHETOTAL]],(305*[1]!Tabla1[[#This Row],[LECHETOTAL]]/[1]!Tabla1[[#This Row],[DEL]])),"")</f>
        <v>4849.7747747747744</v>
      </c>
      <c r="V74" s="1" t="s">
        <v>31</v>
      </c>
      <c r="W74" s="6">
        <v>42167</v>
      </c>
      <c r="X74" s="1"/>
      <c r="Y74" s="1"/>
      <c r="Z74" s="1"/>
      <c r="AA74" s="1"/>
      <c r="AB74" s="1"/>
      <c r="AC74" s="1"/>
      <c r="AD74" s="1"/>
      <c r="AE74" s="1"/>
      <c r="AF74" s="1"/>
    </row>
    <row r="75" spans="1:32" x14ac:dyDescent="0.25">
      <c r="A75" s="1" t="s">
        <v>119</v>
      </c>
      <c r="B75" s="6">
        <v>38810</v>
      </c>
      <c r="C75" s="2">
        <f>YEAR([1]!Tabla1[[#This Row],[NACIMIENTO]])</f>
        <v>2006</v>
      </c>
      <c r="D75" s="1" t="s">
        <v>120</v>
      </c>
      <c r="E75" s="3">
        <v>49</v>
      </c>
      <c r="F75" s="1">
        <v>0</v>
      </c>
      <c r="G75" s="1" t="str">
        <f t="shared" si="1"/>
        <v>6064DR1115 0</v>
      </c>
      <c r="H75" s="1"/>
      <c r="I75" s="1">
        <f>YEAR([1]!Tabla1[[#This Row],[PARTO]])</f>
        <v>1900</v>
      </c>
      <c r="J75" s="1" t="str">
        <f>IF([1]!Tabla1[[#This Row],[PARTO]]&gt;0,MONTH([1]!Tabla1[[#This Row],[PARTO]]),"")</f>
        <v/>
      </c>
      <c r="K75" s="1"/>
      <c r="L75" s="1"/>
      <c r="M75" s="4"/>
      <c r="N75" s="1"/>
      <c r="O75" s="6">
        <v>39426</v>
      </c>
      <c r="P75" s="1"/>
      <c r="Q75" s="1"/>
      <c r="R75" s="1"/>
      <c r="S75" s="1"/>
      <c r="T75" s="1"/>
      <c r="U75" s="2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</row>
    <row r="76" spans="1:32" x14ac:dyDescent="0.25">
      <c r="A76" s="1" t="s">
        <v>119</v>
      </c>
      <c r="B76" s="6">
        <v>38810</v>
      </c>
      <c r="C76" s="2">
        <f>YEAR([1]!Tabla1[[#This Row],[NACIMIENTO]])</f>
        <v>2006</v>
      </c>
      <c r="D76" s="1" t="s">
        <v>120</v>
      </c>
      <c r="E76" s="3">
        <v>49</v>
      </c>
      <c r="F76" s="1">
        <v>1</v>
      </c>
      <c r="G76" s="1" t="str">
        <f t="shared" si="1"/>
        <v>6064DR1115 1</v>
      </c>
      <c r="H76" s="6">
        <v>39710</v>
      </c>
      <c r="I76" s="7">
        <f>YEAR([1]!Tabla1[[#This Row],[PARTO]])</f>
        <v>2008</v>
      </c>
      <c r="J76" s="7">
        <f>IF([1]!Tabla1[[#This Row],[PARTO]]&gt;0,MONTH([1]!Tabla1[[#This Row],[PARTO]]),"")</f>
        <v>9</v>
      </c>
      <c r="K76" s="1"/>
      <c r="L76" s="1"/>
      <c r="M76" s="4"/>
      <c r="N76" s="1">
        <v>29</v>
      </c>
      <c r="O76" s="6">
        <v>39764</v>
      </c>
      <c r="P76" s="1" t="s">
        <v>121</v>
      </c>
      <c r="Q76" s="1">
        <v>1</v>
      </c>
      <c r="R76" s="6">
        <v>39994</v>
      </c>
      <c r="S76" s="1">
        <v>2383</v>
      </c>
      <c r="T76" s="1">
        <f>+[1]!Tabla1[[#This Row],[SECADO]]-[1]!Tabla1[[#This Row],[PARTO]]</f>
        <v>284</v>
      </c>
      <c r="U76" s="2">
        <f>IF(S76&gt;0,IF([1]!Tabla1[[#This Row],[DEL]]&lt;305,[1]!Tabla1[[#This Row],[LECHETOTAL]],(305*[1]!Tabla1[[#This Row],[LECHETOTAL]]/[1]!Tabla1[[#This Row],[DEL]])),"")</f>
        <v>2383</v>
      </c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</row>
    <row r="77" spans="1:32" x14ac:dyDescent="0.25">
      <c r="A77" s="1" t="s">
        <v>119</v>
      </c>
      <c r="B77" s="6">
        <v>38810</v>
      </c>
      <c r="C77" s="2">
        <f>YEAR([1]!Tabla1[[#This Row],[NACIMIENTO]])</f>
        <v>2006</v>
      </c>
      <c r="D77" s="1" t="s">
        <v>120</v>
      </c>
      <c r="E77" s="3">
        <v>49</v>
      </c>
      <c r="F77" s="1">
        <v>2</v>
      </c>
      <c r="G77" s="1" t="str">
        <f t="shared" si="1"/>
        <v>6064DR1115 2</v>
      </c>
      <c r="H77" s="6">
        <v>40044</v>
      </c>
      <c r="I77" s="7">
        <f>YEAR([1]!Tabla1[[#This Row],[PARTO]])</f>
        <v>2009</v>
      </c>
      <c r="J77" s="7">
        <f>IF([1]!Tabla1[[#This Row],[PARTO]]&gt;0,MONTH([1]!Tabla1[[#This Row],[PARTO]]),"")</f>
        <v>8</v>
      </c>
      <c r="K77" s="1"/>
      <c r="L77" s="1" t="s">
        <v>26</v>
      </c>
      <c r="M77" s="4" t="s">
        <v>121</v>
      </c>
      <c r="N77" s="1">
        <v>40</v>
      </c>
      <c r="O77" s="6">
        <v>40427</v>
      </c>
      <c r="P77" s="1"/>
      <c r="Q77" s="1">
        <v>5</v>
      </c>
      <c r="R77" s="6">
        <v>40362</v>
      </c>
      <c r="S77" s="1">
        <v>5571</v>
      </c>
      <c r="T77" s="1">
        <f>+[1]!Tabla1[[#This Row],[SECADO]]-[1]!Tabla1[[#This Row],[PARTO]]</f>
        <v>318</v>
      </c>
      <c r="U77" s="2">
        <f>IF(S77&gt;0,IF([1]!Tabla1[[#This Row],[DEL]]&lt;305,[1]!Tabla1[[#This Row],[LECHETOTAL]],(305*[1]!Tabla1[[#This Row],[LECHETOTAL]]/[1]!Tabla1[[#This Row],[DEL]])),"")</f>
        <v>5343.2547169811323</v>
      </c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</row>
    <row r="78" spans="1:32" x14ac:dyDescent="0.25">
      <c r="A78" s="1" t="s">
        <v>119</v>
      </c>
      <c r="B78" s="6">
        <v>38810</v>
      </c>
      <c r="C78" s="2">
        <f>YEAR([1]!Tabla1[[#This Row],[NACIMIENTO]])</f>
        <v>2006</v>
      </c>
      <c r="D78" s="1" t="s">
        <v>120</v>
      </c>
      <c r="E78" s="3">
        <v>49</v>
      </c>
      <c r="F78" s="1">
        <v>3</v>
      </c>
      <c r="G78" s="1" t="str">
        <f t="shared" si="1"/>
        <v>6064DR1115 3</v>
      </c>
      <c r="H78" s="6">
        <v>40711</v>
      </c>
      <c r="I78" s="7">
        <f>YEAR([1]!Tabla1[[#This Row],[PARTO]])</f>
        <v>2011</v>
      </c>
      <c r="J78" s="7">
        <f>IF([1]!Tabla1[[#This Row],[PARTO]]&gt;0,MONTH([1]!Tabla1[[#This Row],[PARTO]]),"")</f>
        <v>6</v>
      </c>
      <c r="K78" s="1"/>
      <c r="L78" s="1" t="s">
        <v>30</v>
      </c>
      <c r="M78" s="4"/>
      <c r="N78" s="1">
        <v>62</v>
      </c>
      <c r="O78" s="6">
        <v>40852</v>
      </c>
      <c r="P78" s="1" t="s">
        <v>53</v>
      </c>
      <c r="Q78" s="1">
        <v>3</v>
      </c>
      <c r="R78" s="6">
        <v>41038</v>
      </c>
      <c r="S78" s="1">
        <v>6185</v>
      </c>
      <c r="T78" s="1">
        <f>+[1]!Tabla1[[#This Row],[SECADO]]-[1]!Tabla1[[#This Row],[PARTO]]</f>
        <v>327</v>
      </c>
      <c r="U78" s="2">
        <f>IF(S78&gt;0,IF([1]!Tabla1[[#This Row],[DEL]]&lt;305,[1]!Tabla1[[#This Row],[LECHETOTAL]],(305*[1]!Tabla1[[#This Row],[LECHETOTAL]]/[1]!Tabla1[[#This Row],[DEL]])),"")</f>
        <v>5768.8837920489295</v>
      </c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</row>
    <row r="79" spans="1:32" x14ac:dyDescent="0.25">
      <c r="A79" s="1" t="s">
        <v>119</v>
      </c>
      <c r="B79" s="6">
        <v>38810</v>
      </c>
      <c r="C79" s="2">
        <f>YEAR([1]!Tabla1[[#This Row],[NACIMIENTO]])</f>
        <v>2006</v>
      </c>
      <c r="D79" s="1" t="s">
        <v>120</v>
      </c>
      <c r="E79" s="3">
        <v>49</v>
      </c>
      <c r="F79" s="1">
        <v>4</v>
      </c>
      <c r="G79" s="1" t="str">
        <f t="shared" si="1"/>
        <v>6064DR1115 4</v>
      </c>
      <c r="H79" s="6">
        <v>41129</v>
      </c>
      <c r="I79" s="7">
        <f>YEAR([1]!Tabla1[[#This Row],[PARTO]])</f>
        <v>2012</v>
      </c>
      <c r="J79" s="7">
        <f>IF([1]!Tabla1[[#This Row],[PARTO]]&gt;0,MONTH([1]!Tabla1[[#This Row],[PARTO]]),"")</f>
        <v>8</v>
      </c>
      <c r="K79" s="1" t="s">
        <v>122</v>
      </c>
      <c r="L79" s="1" t="s">
        <v>26</v>
      </c>
      <c r="M79" s="4" t="s">
        <v>53</v>
      </c>
      <c r="N79" s="1">
        <v>76</v>
      </c>
      <c r="O79" s="6">
        <v>41470</v>
      </c>
      <c r="P79" s="1" t="s">
        <v>53</v>
      </c>
      <c r="Q79" s="1">
        <v>3</v>
      </c>
      <c r="R79" s="6">
        <v>41630</v>
      </c>
      <c r="S79" s="1">
        <v>11246</v>
      </c>
      <c r="T79" s="1">
        <f>+[1]!Tabla1[[#This Row],[SECADO]]-[1]!Tabla1[[#This Row],[PARTO]]</f>
        <v>501</v>
      </c>
      <c r="U79" s="2">
        <f>IF(S79&gt;0,IF([1]!Tabla1[[#This Row],[DEL]]&lt;305,[1]!Tabla1[[#This Row],[LECHETOTAL]],(305*[1]!Tabla1[[#This Row],[LECHETOTAL]]/[1]!Tabla1[[#This Row],[DEL]])),"")</f>
        <v>6846.3672654690617</v>
      </c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</row>
    <row r="80" spans="1:32" x14ac:dyDescent="0.25">
      <c r="A80" s="1" t="s">
        <v>119</v>
      </c>
      <c r="B80" s="6">
        <v>38810</v>
      </c>
      <c r="C80" s="2">
        <f>YEAR([1]!Tabla1[[#This Row],[NACIMIENTO]])</f>
        <v>2006</v>
      </c>
      <c r="D80" s="1" t="s">
        <v>120</v>
      </c>
      <c r="E80" s="3">
        <v>49</v>
      </c>
      <c r="F80" s="1">
        <v>5</v>
      </c>
      <c r="G80" s="1" t="str">
        <f t="shared" si="1"/>
        <v>6064DR1115 5</v>
      </c>
      <c r="H80" s="6">
        <v>41754</v>
      </c>
      <c r="I80" s="7">
        <f>YEAR([1]!Tabla1[[#This Row],[PARTO]])</f>
        <v>2014</v>
      </c>
      <c r="J80" s="7">
        <f>IF([1]!Tabla1[[#This Row],[PARTO]]&gt;0,MONTH([1]!Tabla1[[#This Row],[PARTO]]),"")</f>
        <v>4</v>
      </c>
      <c r="K80" s="1" t="s">
        <v>123</v>
      </c>
      <c r="L80" s="1" t="s">
        <v>26</v>
      </c>
      <c r="M80" s="4" t="s">
        <v>53</v>
      </c>
      <c r="N80" s="1">
        <v>96</v>
      </c>
      <c r="O80" s="6">
        <v>42005</v>
      </c>
      <c r="P80" s="1" t="s">
        <v>124</v>
      </c>
      <c r="Q80" s="1">
        <v>3</v>
      </c>
      <c r="R80" s="6">
        <v>42226</v>
      </c>
      <c r="S80" s="1">
        <v>11522</v>
      </c>
      <c r="T80" s="1">
        <f>+[1]!Tabla1[[#This Row],[SECADO]]-[1]!Tabla1[[#This Row],[PARTO]]</f>
        <v>472</v>
      </c>
      <c r="U80" s="2">
        <f>IF(S80&gt;0,IF([1]!Tabla1[[#This Row],[DEL]]&lt;305,[1]!Tabla1[[#This Row],[LECHETOTAL]],(305*[1]!Tabla1[[#This Row],[LECHETOTAL]]/[1]!Tabla1[[#This Row],[DEL]])),"")</f>
        <v>7445.3601694915251</v>
      </c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</row>
    <row r="81" spans="1:32" x14ac:dyDescent="0.25">
      <c r="A81" s="1" t="s">
        <v>119</v>
      </c>
      <c r="B81" s="6">
        <v>38810</v>
      </c>
      <c r="C81" s="2">
        <f>YEAR([1]!Tabla1[[#This Row],[NACIMIENTO]])</f>
        <v>2006</v>
      </c>
      <c r="D81" s="1" t="s">
        <v>120</v>
      </c>
      <c r="E81" s="3">
        <v>49</v>
      </c>
      <c r="F81" s="1">
        <v>6</v>
      </c>
      <c r="G81" s="1" t="str">
        <f t="shared" si="1"/>
        <v>6064DR1115 6</v>
      </c>
      <c r="H81" s="6">
        <v>42288</v>
      </c>
      <c r="I81" s="7">
        <f>YEAR([1]!Tabla1[[#This Row],[PARTO]])</f>
        <v>2015</v>
      </c>
      <c r="J81" s="7">
        <f>IF([1]!Tabla1[[#This Row],[PARTO]]&gt;0,MONTH([1]!Tabla1[[#This Row],[PARTO]]),"")</f>
        <v>10</v>
      </c>
      <c r="K81" s="1" t="s">
        <v>125</v>
      </c>
      <c r="L81" s="1" t="s">
        <v>26</v>
      </c>
      <c r="M81" s="4" t="s">
        <v>126</v>
      </c>
      <c r="N81" s="1">
        <v>14</v>
      </c>
      <c r="O81" s="1"/>
      <c r="P81" s="1"/>
      <c r="Q81" s="1"/>
      <c r="R81" s="1"/>
      <c r="S81" s="1"/>
      <c r="T81" s="1"/>
      <c r="U81" s="2"/>
      <c r="V81" s="1" t="s">
        <v>55</v>
      </c>
      <c r="W81" s="6">
        <v>42338</v>
      </c>
      <c r="X81" s="1"/>
      <c r="Y81" s="1"/>
      <c r="Z81" s="1"/>
      <c r="AA81" s="1"/>
      <c r="AB81" s="1"/>
      <c r="AC81" s="1"/>
      <c r="AD81" s="1"/>
      <c r="AE81" s="1"/>
      <c r="AF81" s="1"/>
    </row>
    <row r="82" spans="1:32" x14ac:dyDescent="0.25">
      <c r="A82" s="1" t="s">
        <v>127</v>
      </c>
      <c r="B82" s="6">
        <v>38813</v>
      </c>
      <c r="C82" s="2">
        <f>YEAR([1]!Tabla1[[#This Row],[NACIMIENTO]])</f>
        <v>2006</v>
      </c>
      <c r="D82" s="1" t="s">
        <v>128</v>
      </c>
      <c r="E82" s="3">
        <v>2032</v>
      </c>
      <c r="F82" s="1">
        <v>0</v>
      </c>
      <c r="G82" s="1" t="str">
        <f t="shared" si="1"/>
        <v>6067DR0114 0</v>
      </c>
      <c r="H82" s="1"/>
      <c r="I82" s="1">
        <f>YEAR([1]!Tabla1[[#This Row],[PARTO]])</f>
        <v>1900</v>
      </c>
      <c r="J82" s="1" t="str">
        <f>IF([1]!Tabla1[[#This Row],[PARTO]]&gt;0,MONTH([1]!Tabla1[[#This Row],[PARTO]]),"")</f>
        <v/>
      </c>
      <c r="K82" s="1"/>
      <c r="L82" s="1"/>
      <c r="M82" s="4"/>
      <c r="N82" s="1"/>
      <c r="O82" s="6">
        <v>39342</v>
      </c>
      <c r="P82" s="1"/>
      <c r="Q82" s="1"/>
      <c r="R82" s="1"/>
      <c r="S82" s="1"/>
      <c r="T82" s="1"/>
      <c r="U82" s="2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</row>
    <row r="83" spans="1:32" x14ac:dyDescent="0.25">
      <c r="A83" s="1" t="s">
        <v>127</v>
      </c>
      <c r="B83" s="6">
        <v>38813</v>
      </c>
      <c r="C83" s="2">
        <f>YEAR([1]!Tabla1[[#This Row],[NACIMIENTO]])</f>
        <v>2006</v>
      </c>
      <c r="D83" s="1" t="s">
        <v>128</v>
      </c>
      <c r="E83" s="3">
        <v>2032</v>
      </c>
      <c r="F83" s="1">
        <v>1</v>
      </c>
      <c r="G83" s="1" t="str">
        <f t="shared" si="1"/>
        <v>6067DR0114 1</v>
      </c>
      <c r="H83" s="6">
        <v>39626</v>
      </c>
      <c r="I83" s="7">
        <f>YEAR([1]!Tabla1[[#This Row],[PARTO]])</f>
        <v>2008</v>
      </c>
      <c r="J83" s="7">
        <f>IF([1]!Tabla1[[#This Row],[PARTO]]&gt;0,MONTH([1]!Tabla1[[#This Row],[PARTO]]),"")</f>
        <v>6</v>
      </c>
      <c r="K83" s="1"/>
      <c r="L83" s="1"/>
      <c r="M83" s="4"/>
      <c r="N83" s="1">
        <v>26</v>
      </c>
      <c r="O83" s="6">
        <v>39732</v>
      </c>
      <c r="P83" s="1" t="s">
        <v>129</v>
      </c>
      <c r="Q83" s="1">
        <v>1</v>
      </c>
      <c r="R83" s="6">
        <v>39918</v>
      </c>
      <c r="S83" s="1"/>
      <c r="T83" s="1">
        <f>+[1]!Tabla1[[#This Row],[SECADO]]-[1]!Tabla1[[#This Row],[PARTO]]</f>
        <v>292</v>
      </c>
      <c r="U83" s="2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</row>
    <row r="84" spans="1:32" x14ac:dyDescent="0.25">
      <c r="A84" s="1" t="s">
        <v>127</v>
      </c>
      <c r="B84" s="6">
        <v>38813</v>
      </c>
      <c r="C84" s="2">
        <f>YEAR([1]!Tabla1[[#This Row],[NACIMIENTO]])</f>
        <v>2006</v>
      </c>
      <c r="D84" s="1" t="s">
        <v>128</v>
      </c>
      <c r="E84" s="3">
        <v>2032</v>
      </c>
      <c r="F84" s="1">
        <v>2</v>
      </c>
      <c r="G84" s="1" t="str">
        <f t="shared" si="1"/>
        <v>6067DR0114 2</v>
      </c>
      <c r="H84" s="6">
        <v>40006</v>
      </c>
      <c r="I84" s="7">
        <f>YEAR([1]!Tabla1[[#This Row],[PARTO]])</f>
        <v>2009</v>
      </c>
      <c r="J84" s="7">
        <f>IF([1]!Tabla1[[#This Row],[PARTO]]&gt;0,MONTH([1]!Tabla1[[#This Row],[PARTO]]),"")</f>
        <v>7</v>
      </c>
      <c r="K84" s="1" t="s">
        <v>130</v>
      </c>
      <c r="L84" s="1" t="s">
        <v>26</v>
      </c>
      <c r="M84" s="4" t="s">
        <v>129</v>
      </c>
      <c r="N84" s="1">
        <v>39</v>
      </c>
      <c r="O84" s="6">
        <v>40168</v>
      </c>
      <c r="P84" s="1"/>
      <c r="Q84" s="1">
        <v>1</v>
      </c>
      <c r="R84" s="6">
        <v>40292</v>
      </c>
      <c r="S84" s="1">
        <v>1841</v>
      </c>
      <c r="T84" s="1">
        <f>+[1]!Tabla1[[#This Row],[SECADO]]-[1]!Tabla1[[#This Row],[PARTO]]</f>
        <v>286</v>
      </c>
      <c r="U84" s="2">
        <f>IF(S84&gt;0,IF([1]!Tabla1[[#This Row],[DEL]]&lt;305,[1]!Tabla1[[#This Row],[LECHETOTAL]],(305*[1]!Tabla1[[#This Row],[LECHETOTAL]]/[1]!Tabla1[[#This Row],[DEL]])),"")</f>
        <v>1841</v>
      </c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</row>
    <row r="85" spans="1:32" x14ac:dyDescent="0.25">
      <c r="A85" s="1" t="s">
        <v>127</v>
      </c>
      <c r="B85" s="6">
        <v>38813</v>
      </c>
      <c r="C85" s="2">
        <f>YEAR([1]!Tabla1[[#This Row],[NACIMIENTO]])</f>
        <v>2006</v>
      </c>
      <c r="D85" s="1" t="s">
        <v>128</v>
      </c>
      <c r="E85" s="3">
        <v>2032</v>
      </c>
      <c r="F85" s="1">
        <v>3</v>
      </c>
      <c r="G85" s="1" t="str">
        <f t="shared" si="1"/>
        <v>6067DR0114 3</v>
      </c>
      <c r="H85" s="6">
        <v>40452</v>
      </c>
      <c r="I85" s="7">
        <f>YEAR([1]!Tabla1[[#This Row],[PARTO]])</f>
        <v>2010</v>
      </c>
      <c r="J85" s="7">
        <f>IF([1]!Tabla1[[#This Row],[PARTO]]&gt;0,MONTH([1]!Tabla1[[#This Row],[PARTO]]),"")</f>
        <v>10</v>
      </c>
      <c r="K85" s="1" t="s">
        <v>131</v>
      </c>
      <c r="L85" s="1" t="s">
        <v>30</v>
      </c>
      <c r="M85" s="4"/>
      <c r="N85" s="1">
        <v>53</v>
      </c>
      <c r="O85" s="6">
        <v>40570</v>
      </c>
      <c r="P85" s="1" t="s">
        <v>46</v>
      </c>
      <c r="Q85" s="1">
        <v>3</v>
      </c>
      <c r="R85" s="6">
        <v>40795</v>
      </c>
      <c r="S85" s="1">
        <v>7198</v>
      </c>
      <c r="T85" s="1">
        <f>+[1]!Tabla1[[#This Row],[SECADO]]-[1]!Tabla1[[#This Row],[PARTO]]</f>
        <v>343</v>
      </c>
      <c r="U85" s="2">
        <f>IF(S85&gt;0,IF([1]!Tabla1[[#This Row],[DEL]]&lt;305,[1]!Tabla1[[#This Row],[LECHETOTAL]],(305*[1]!Tabla1[[#This Row],[LECHETOTAL]]/[1]!Tabla1[[#This Row],[DEL]])),"")</f>
        <v>6400.5539358600581</v>
      </c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</row>
    <row r="86" spans="1:32" x14ac:dyDescent="0.25">
      <c r="A86" s="1" t="s">
        <v>127</v>
      </c>
      <c r="B86" s="6">
        <v>38813</v>
      </c>
      <c r="C86" s="2">
        <f>YEAR([1]!Tabla1[[#This Row],[NACIMIENTO]])</f>
        <v>2006</v>
      </c>
      <c r="D86" s="1" t="s">
        <v>128</v>
      </c>
      <c r="E86" s="3">
        <v>2032</v>
      </c>
      <c r="F86" s="1">
        <v>4</v>
      </c>
      <c r="G86" s="1" t="str">
        <f t="shared" si="1"/>
        <v>6067DR0114 4</v>
      </c>
      <c r="H86" s="6">
        <v>40848</v>
      </c>
      <c r="I86" s="7">
        <f>YEAR([1]!Tabla1[[#This Row],[PARTO]])</f>
        <v>2011</v>
      </c>
      <c r="J86" s="7">
        <f>IF([1]!Tabla1[[#This Row],[PARTO]]&gt;0,MONTH([1]!Tabla1[[#This Row],[PARTO]]),"")</f>
        <v>11</v>
      </c>
      <c r="K86" s="1" t="s">
        <v>132</v>
      </c>
      <c r="L86" s="1" t="s">
        <v>26</v>
      </c>
      <c r="M86" s="4" t="s">
        <v>46</v>
      </c>
      <c r="N86" s="1">
        <v>66</v>
      </c>
      <c r="O86" s="1"/>
      <c r="P86" s="1"/>
      <c r="Q86" s="1">
        <v>7</v>
      </c>
      <c r="R86" s="6">
        <v>41337</v>
      </c>
      <c r="S86" s="1">
        <v>9660</v>
      </c>
      <c r="T86" s="1">
        <f>+[1]!Tabla1[[#This Row],[SECADO]]-[1]!Tabla1[[#This Row],[PARTO]]</f>
        <v>489</v>
      </c>
      <c r="U86" s="2">
        <f>IF(S86&gt;0,IF([1]!Tabla1[[#This Row],[DEL]]&lt;305,[1]!Tabla1[[#This Row],[LECHETOTAL]],(305*[1]!Tabla1[[#This Row],[LECHETOTAL]]/[1]!Tabla1[[#This Row],[DEL]])),"")</f>
        <v>6025.1533742331285</v>
      </c>
      <c r="V86" s="1" t="s">
        <v>31</v>
      </c>
      <c r="W86" s="6">
        <v>41662</v>
      </c>
      <c r="X86" s="1"/>
      <c r="Y86" s="1"/>
      <c r="Z86" s="1"/>
      <c r="AA86" s="1"/>
      <c r="AB86" s="1"/>
      <c r="AC86" s="1"/>
      <c r="AD86" s="1"/>
      <c r="AE86" s="1"/>
      <c r="AF86" s="1"/>
    </row>
    <row r="87" spans="1:32" x14ac:dyDescent="0.25">
      <c r="A87" s="1" t="s">
        <v>133</v>
      </c>
      <c r="B87" s="6">
        <v>38770</v>
      </c>
      <c r="C87" s="2">
        <f>YEAR([1]!Tabla1[[#This Row],[NACIMIENTO]])</f>
        <v>2006</v>
      </c>
      <c r="D87" s="1" t="s">
        <v>134</v>
      </c>
      <c r="E87" s="3">
        <v>226</v>
      </c>
      <c r="F87" s="1">
        <v>1</v>
      </c>
      <c r="G87" s="1" t="str">
        <f t="shared" si="1"/>
        <v>609HCR0716 1</v>
      </c>
      <c r="H87" s="1"/>
      <c r="I87" s="1">
        <f>YEAR([1]!Tabla1[[#This Row],[PARTO]])</f>
        <v>1900</v>
      </c>
      <c r="J87" s="1" t="str">
        <f>IF([1]!Tabla1[[#This Row],[PARTO]]&gt;0,MONTH([1]!Tabla1[[#This Row],[PARTO]]),"")</f>
        <v/>
      </c>
      <c r="K87" s="1"/>
      <c r="L87" s="1"/>
      <c r="M87" s="4"/>
      <c r="N87" s="1"/>
      <c r="O87" s="6">
        <v>39606</v>
      </c>
      <c r="P87" s="1" t="s">
        <v>135</v>
      </c>
      <c r="Q87" s="1">
        <v>1</v>
      </c>
      <c r="R87" s="1"/>
      <c r="S87" s="1"/>
      <c r="T87" s="1"/>
      <c r="U87" s="2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</row>
    <row r="88" spans="1:32" x14ac:dyDescent="0.25">
      <c r="A88" s="1" t="s">
        <v>133</v>
      </c>
      <c r="B88" s="6">
        <v>38770</v>
      </c>
      <c r="C88" s="2">
        <f>YEAR([1]!Tabla1[[#This Row],[NACIMIENTO]])</f>
        <v>2006</v>
      </c>
      <c r="D88" s="1" t="s">
        <v>134</v>
      </c>
      <c r="E88" s="3">
        <v>226</v>
      </c>
      <c r="F88" s="1">
        <v>2</v>
      </c>
      <c r="G88" s="1" t="str">
        <f t="shared" si="1"/>
        <v>609HCR0716 2</v>
      </c>
      <c r="H88" s="6">
        <v>39890</v>
      </c>
      <c r="I88" s="7">
        <f>YEAR([1]!Tabla1[[#This Row],[PARTO]])</f>
        <v>2009</v>
      </c>
      <c r="J88" s="7">
        <f>IF([1]!Tabla1[[#This Row],[PARTO]]&gt;0,MONTH([1]!Tabla1[[#This Row],[PARTO]]),"")</f>
        <v>3</v>
      </c>
      <c r="K88" s="1" t="s">
        <v>136</v>
      </c>
      <c r="L88" s="1" t="s">
        <v>30</v>
      </c>
      <c r="M88" s="4" t="s">
        <v>135</v>
      </c>
      <c r="N88" s="1">
        <v>36</v>
      </c>
      <c r="O88" s="6">
        <v>39994</v>
      </c>
      <c r="P88" s="1"/>
      <c r="Q88" s="1">
        <v>2</v>
      </c>
      <c r="R88" s="6">
        <v>40005</v>
      </c>
      <c r="S88" s="1"/>
      <c r="T88" s="1">
        <f>+[1]!Tabla1[[#This Row],[SECADO]]-[1]!Tabla1[[#This Row],[PARTO]]</f>
        <v>115</v>
      </c>
      <c r="U88" s="2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</row>
    <row r="89" spans="1:32" x14ac:dyDescent="0.25">
      <c r="A89" s="1" t="s">
        <v>133</v>
      </c>
      <c r="B89" s="6">
        <v>38770</v>
      </c>
      <c r="C89" s="2">
        <f>YEAR([1]!Tabla1[[#This Row],[NACIMIENTO]])</f>
        <v>2006</v>
      </c>
      <c r="D89" s="1" t="s">
        <v>134</v>
      </c>
      <c r="E89" s="3">
        <v>226</v>
      </c>
      <c r="F89" s="1">
        <v>3</v>
      </c>
      <c r="G89" s="1" t="str">
        <f t="shared" si="1"/>
        <v>609HCR0716 3</v>
      </c>
      <c r="H89" s="6">
        <v>40278</v>
      </c>
      <c r="I89" s="7">
        <f>YEAR([1]!Tabla1[[#This Row],[PARTO]])</f>
        <v>2010</v>
      </c>
      <c r="J89" s="7">
        <f>IF([1]!Tabla1[[#This Row],[PARTO]]&gt;0,MONTH([1]!Tabla1[[#This Row],[PARTO]]),"")</f>
        <v>4</v>
      </c>
      <c r="K89" s="1" t="s">
        <v>137</v>
      </c>
      <c r="L89" s="1" t="s">
        <v>30</v>
      </c>
      <c r="M89" s="4"/>
      <c r="N89" s="1">
        <v>49</v>
      </c>
      <c r="O89" s="6">
        <v>40364</v>
      </c>
      <c r="P89" s="1" t="s">
        <v>59</v>
      </c>
      <c r="Q89" s="1">
        <v>1</v>
      </c>
      <c r="R89" s="6">
        <v>40583</v>
      </c>
      <c r="S89" s="1">
        <v>6427</v>
      </c>
      <c r="T89" s="1">
        <f>+[1]!Tabla1[[#This Row],[SECADO]]-[1]!Tabla1[[#This Row],[PARTO]]</f>
        <v>305</v>
      </c>
      <c r="U89" s="2">
        <f>IF(S89&gt;0,IF([1]!Tabla1[[#This Row],[DEL]]&lt;305,[1]!Tabla1[[#This Row],[LECHETOTAL]],(305*[1]!Tabla1[[#This Row],[LECHETOTAL]]/[1]!Tabla1[[#This Row],[DEL]])),"")</f>
        <v>6427</v>
      </c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</row>
    <row r="90" spans="1:32" x14ac:dyDescent="0.25">
      <c r="A90" s="1" t="s">
        <v>133</v>
      </c>
      <c r="B90" s="6">
        <v>38770</v>
      </c>
      <c r="C90" s="2">
        <f>YEAR([1]!Tabla1[[#This Row],[NACIMIENTO]])</f>
        <v>2006</v>
      </c>
      <c r="D90" s="1" t="s">
        <v>134</v>
      </c>
      <c r="E90" s="3">
        <v>226</v>
      </c>
      <c r="F90" s="1">
        <v>4</v>
      </c>
      <c r="G90" s="1" t="str">
        <f t="shared" si="1"/>
        <v>609HCR0716 4</v>
      </c>
      <c r="H90" s="6">
        <v>40646</v>
      </c>
      <c r="I90" s="7">
        <f>YEAR([1]!Tabla1[[#This Row],[PARTO]])</f>
        <v>2011</v>
      </c>
      <c r="J90" s="7">
        <f>IF([1]!Tabla1[[#This Row],[PARTO]]&gt;0,MONTH([1]!Tabla1[[#This Row],[PARTO]]),"")</f>
        <v>4</v>
      </c>
      <c r="K90" s="1" t="s">
        <v>138</v>
      </c>
      <c r="L90" s="1" t="s">
        <v>30</v>
      </c>
      <c r="M90" s="4" t="s">
        <v>59</v>
      </c>
      <c r="N90" s="1">
        <v>61</v>
      </c>
      <c r="O90" s="6">
        <v>40804</v>
      </c>
      <c r="P90" s="1" t="s">
        <v>54</v>
      </c>
      <c r="Q90" s="1">
        <v>3</v>
      </c>
      <c r="R90" s="6">
        <v>40984</v>
      </c>
      <c r="S90" s="1">
        <v>6245</v>
      </c>
      <c r="T90" s="1">
        <f>+[1]!Tabla1[[#This Row],[SECADO]]-[1]!Tabla1[[#This Row],[PARTO]]</f>
        <v>338</v>
      </c>
      <c r="U90" s="2">
        <f>IF(S90&gt;0,IF([1]!Tabla1[[#This Row],[DEL]]&lt;305,[1]!Tabla1[[#This Row],[LECHETOTAL]],(305*[1]!Tabla1[[#This Row],[LECHETOTAL]]/[1]!Tabla1[[#This Row],[DEL]])),"")</f>
        <v>5635.2810650887577</v>
      </c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</row>
    <row r="91" spans="1:32" x14ac:dyDescent="0.25">
      <c r="A91" s="1" t="s">
        <v>133</v>
      </c>
      <c r="B91" s="6">
        <v>38770</v>
      </c>
      <c r="C91" s="2">
        <f>YEAR([1]!Tabla1[[#This Row],[NACIMIENTO]])</f>
        <v>2006</v>
      </c>
      <c r="D91" s="1" t="s">
        <v>134</v>
      </c>
      <c r="E91" s="3">
        <v>226</v>
      </c>
      <c r="F91" s="1">
        <v>5</v>
      </c>
      <c r="G91" s="1" t="str">
        <f t="shared" si="1"/>
        <v>609HCR0716 5</v>
      </c>
      <c r="H91" s="6">
        <v>41088</v>
      </c>
      <c r="I91" s="7">
        <f>YEAR([1]!Tabla1[[#This Row],[PARTO]])</f>
        <v>2012</v>
      </c>
      <c r="J91" s="7">
        <f>IF([1]!Tabla1[[#This Row],[PARTO]]&gt;0,MONTH([1]!Tabla1[[#This Row],[PARTO]]),"")</f>
        <v>6</v>
      </c>
      <c r="K91" s="1" t="s">
        <v>139</v>
      </c>
      <c r="L91" s="1" t="s">
        <v>26</v>
      </c>
      <c r="M91" s="4" t="s">
        <v>54</v>
      </c>
      <c r="N91" s="1">
        <v>76</v>
      </c>
      <c r="O91" s="6">
        <v>41263</v>
      </c>
      <c r="P91" s="1">
        <v>14957</v>
      </c>
      <c r="Q91" s="1">
        <v>1</v>
      </c>
      <c r="R91" s="6">
        <v>41384</v>
      </c>
      <c r="S91" s="1">
        <v>6614</v>
      </c>
      <c r="T91" s="1">
        <f>+[1]!Tabla1[[#This Row],[SECADO]]-[1]!Tabla1[[#This Row],[PARTO]]</f>
        <v>296</v>
      </c>
      <c r="U91" s="2">
        <f>IF(S91&gt;0,IF([1]!Tabla1[[#This Row],[DEL]]&lt;305,[1]!Tabla1[[#This Row],[LECHETOTAL]],(305*[1]!Tabla1[[#This Row],[LECHETOTAL]]/[1]!Tabla1[[#This Row],[DEL]])),"")</f>
        <v>6614</v>
      </c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</row>
    <row r="92" spans="1:32" x14ac:dyDescent="0.25">
      <c r="A92" s="1" t="s">
        <v>133</v>
      </c>
      <c r="B92" s="6">
        <v>38770</v>
      </c>
      <c r="C92" s="2">
        <f>YEAR([1]!Tabla1[[#This Row],[NACIMIENTO]])</f>
        <v>2006</v>
      </c>
      <c r="D92" s="1" t="s">
        <v>134</v>
      </c>
      <c r="E92" s="3">
        <v>226</v>
      </c>
      <c r="F92" s="1">
        <v>6</v>
      </c>
      <c r="G92" s="1" t="str">
        <f t="shared" si="1"/>
        <v>609HCR0716 6</v>
      </c>
      <c r="H92" s="6">
        <v>41551</v>
      </c>
      <c r="I92" s="7">
        <f>YEAR([1]!Tabla1[[#This Row],[PARTO]])</f>
        <v>2013</v>
      </c>
      <c r="J92" s="7">
        <f>IF([1]!Tabla1[[#This Row],[PARTO]]&gt;0,MONTH([1]!Tabla1[[#This Row],[PARTO]]),"")</f>
        <v>10</v>
      </c>
      <c r="K92" s="1" t="s">
        <v>140</v>
      </c>
      <c r="L92" s="1" t="s">
        <v>30</v>
      </c>
      <c r="M92" s="4">
        <v>14957</v>
      </c>
      <c r="N92" s="1">
        <v>91</v>
      </c>
      <c r="O92" s="6">
        <v>41688</v>
      </c>
      <c r="P92" s="1" t="s">
        <v>141</v>
      </c>
      <c r="Q92" s="1">
        <v>1</v>
      </c>
      <c r="R92" s="6">
        <v>41853</v>
      </c>
      <c r="S92" s="1">
        <v>6403</v>
      </c>
      <c r="T92" s="1">
        <f>+[1]!Tabla1[[#This Row],[SECADO]]-[1]!Tabla1[[#This Row],[PARTO]]</f>
        <v>302</v>
      </c>
      <c r="U92" s="2">
        <f>IF(S92&gt;0,IF([1]!Tabla1[[#This Row],[DEL]]&lt;305,[1]!Tabla1[[#This Row],[LECHETOTAL]],(305*[1]!Tabla1[[#This Row],[LECHETOTAL]]/[1]!Tabla1[[#This Row],[DEL]])),"")</f>
        <v>6403</v>
      </c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</row>
    <row r="93" spans="1:32" x14ac:dyDescent="0.25">
      <c r="A93" s="1" t="s">
        <v>133</v>
      </c>
      <c r="B93" s="6">
        <v>38770</v>
      </c>
      <c r="C93" s="2">
        <f>YEAR([1]!Tabla1[[#This Row],[NACIMIENTO]])</f>
        <v>2006</v>
      </c>
      <c r="D93" s="1" t="s">
        <v>134</v>
      </c>
      <c r="E93" s="3">
        <v>226</v>
      </c>
      <c r="F93" s="1">
        <v>7</v>
      </c>
      <c r="G93" s="1" t="str">
        <f t="shared" si="1"/>
        <v>609HCR0716 7</v>
      </c>
      <c r="H93" s="6">
        <v>41968</v>
      </c>
      <c r="I93" s="7">
        <f>YEAR([1]!Tabla1[[#This Row],[PARTO]])</f>
        <v>2014</v>
      </c>
      <c r="J93" s="7">
        <f>IF([1]!Tabla1[[#This Row],[PARTO]]&gt;0,MONTH([1]!Tabla1[[#This Row],[PARTO]]),"")</f>
        <v>11</v>
      </c>
      <c r="K93" s="1" t="s">
        <v>142</v>
      </c>
      <c r="L93" s="1" t="s">
        <v>26</v>
      </c>
      <c r="M93" s="4" t="s">
        <v>143</v>
      </c>
      <c r="N93" s="1">
        <v>5</v>
      </c>
      <c r="O93" s="6">
        <v>42281</v>
      </c>
      <c r="P93" s="1"/>
      <c r="Q93" s="1">
        <v>3</v>
      </c>
      <c r="R93" s="6">
        <v>42425</v>
      </c>
      <c r="S93" s="1">
        <v>9032</v>
      </c>
      <c r="T93" s="1">
        <f>+[1]!Tabla1[[#This Row],[SECADO]]-[1]!Tabla1[[#This Row],[PARTO]]</f>
        <v>457</v>
      </c>
      <c r="U93" s="2">
        <f>IF(S93&gt;0,IF([1]!Tabla1[[#This Row],[DEL]]&lt;305,[1]!Tabla1[[#This Row],[LECHETOTAL]],(305*[1]!Tabla1[[#This Row],[LECHETOTAL]]/[1]!Tabla1[[#This Row],[DEL]])),"")</f>
        <v>6027.9212253829319</v>
      </c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</row>
    <row r="94" spans="1:32" x14ac:dyDescent="0.25">
      <c r="A94" s="1" t="s">
        <v>133</v>
      </c>
      <c r="B94" s="6">
        <v>38770</v>
      </c>
      <c r="C94" s="2">
        <f>YEAR([1]!Tabla1[[#This Row],[NACIMIENTO]])</f>
        <v>2006</v>
      </c>
      <c r="D94" s="1" t="s">
        <v>134</v>
      </c>
      <c r="E94" s="3">
        <v>226</v>
      </c>
      <c r="F94" s="1">
        <v>8</v>
      </c>
      <c r="G94" s="1" t="str">
        <f t="shared" si="1"/>
        <v>609HCR0716 8</v>
      </c>
      <c r="H94" s="6">
        <v>42565</v>
      </c>
      <c r="I94" s="7">
        <f>YEAR([1]!Tabla1[[#This Row],[PARTO]])</f>
        <v>2016</v>
      </c>
      <c r="J94" s="7">
        <f>IF([1]!Tabla1[[#This Row],[PARTO]]&gt;0,MONTH([1]!Tabla1[[#This Row],[PARTO]]),"")</f>
        <v>7</v>
      </c>
      <c r="K94" s="1" t="s">
        <v>144</v>
      </c>
      <c r="L94" s="1" t="s">
        <v>30</v>
      </c>
      <c r="M94" s="4">
        <v>1</v>
      </c>
      <c r="N94" s="1">
        <v>24</v>
      </c>
      <c r="O94" s="1"/>
      <c r="P94" s="1"/>
      <c r="Q94" s="1"/>
      <c r="R94" s="1"/>
      <c r="S94" s="1"/>
      <c r="T94" s="1"/>
      <c r="U94" s="2"/>
      <c r="V94" s="1" t="s">
        <v>55</v>
      </c>
      <c r="W94" s="6">
        <v>42567</v>
      </c>
      <c r="X94" s="1"/>
      <c r="Y94" s="1"/>
      <c r="Z94" s="1"/>
      <c r="AA94" s="1"/>
      <c r="AB94" s="1"/>
      <c r="AC94" s="1"/>
      <c r="AD94" s="1"/>
      <c r="AE94" s="1"/>
      <c r="AF94" s="1"/>
    </row>
    <row r="95" spans="1:32" x14ac:dyDescent="0.25">
      <c r="A95" s="1" t="s">
        <v>145</v>
      </c>
      <c r="B95" s="6">
        <v>38888</v>
      </c>
      <c r="C95" s="2">
        <f>YEAR([1]!Tabla1[[#This Row],[NACIMIENTO]])</f>
        <v>2006</v>
      </c>
      <c r="D95" s="1" t="s">
        <v>146</v>
      </c>
      <c r="E95" s="3">
        <v>4035</v>
      </c>
      <c r="F95" s="1">
        <v>0</v>
      </c>
      <c r="G95" s="1" t="str">
        <f t="shared" si="1"/>
        <v>6129DR0609 0</v>
      </c>
      <c r="H95" s="1"/>
      <c r="I95" s="1">
        <f>YEAR([1]!Tabla1[[#This Row],[PARTO]])</f>
        <v>1900</v>
      </c>
      <c r="J95" s="1" t="str">
        <f>IF([1]!Tabla1[[#This Row],[PARTO]]&gt;0,MONTH([1]!Tabla1[[#This Row],[PARTO]]),"")</f>
        <v/>
      </c>
      <c r="K95" s="1"/>
      <c r="L95" s="1"/>
      <c r="M95" s="4"/>
      <c r="N95" s="1"/>
      <c r="O95" s="6">
        <v>39430</v>
      </c>
      <c r="P95" s="1"/>
      <c r="Q95" s="1"/>
      <c r="R95" s="1"/>
      <c r="S95" s="1"/>
      <c r="T95" s="1"/>
      <c r="U95" s="2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</row>
    <row r="96" spans="1:32" x14ac:dyDescent="0.25">
      <c r="A96" s="1" t="s">
        <v>145</v>
      </c>
      <c r="B96" s="6">
        <v>38888</v>
      </c>
      <c r="C96" s="2">
        <f>YEAR([1]!Tabla1[[#This Row],[NACIMIENTO]])</f>
        <v>2006</v>
      </c>
      <c r="D96" s="1" t="s">
        <v>146</v>
      </c>
      <c r="E96" s="3">
        <v>4035</v>
      </c>
      <c r="F96" s="1">
        <v>1</v>
      </c>
      <c r="G96" s="1" t="str">
        <f t="shared" si="1"/>
        <v>6129DR0609 1</v>
      </c>
      <c r="H96" s="6">
        <v>39714</v>
      </c>
      <c r="I96" s="7">
        <f>YEAR([1]!Tabla1[[#This Row],[PARTO]])</f>
        <v>2008</v>
      </c>
      <c r="J96" s="7">
        <f>IF([1]!Tabla1[[#This Row],[PARTO]]&gt;0,MONTH([1]!Tabla1[[#This Row],[PARTO]]),"")</f>
        <v>9</v>
      </c>
      <c r="K96" s="1"/>
      <c r="L96" s="1"/>
      <c r="M96" s="4"/>
      <c r="N96" s="1">
        <v>27</v>
      </c>
      <c r="O96" s="6">
        <v>39800</v>
      </c>
      <c r="P96" s="1" t="s">
        <v>147</v>
      </c>
      <c r="Q96" s="1">
        <v>1</v>
      </c>
      <c r="R96" s="1"/>
      <c r="S96" s="1">
        <v>4261</v>
      </c>
      <c r="T96" s="1"/>
      <c r="U96" s="2"/>
      <c r="V96" s="1" t="s">
        <v>55</v>
      </c>
      <c r="W96" s="6">
        <v>39991</v>
      </c>
      <c r="X96" s="1"/>
      <c r="Y96" s="1"/>
      <c r="Z96" s="1"/>
      <c r="AA96" s="1"/>
      <c r="AB96" s="1"/>
      <c r="AC96" s="1"/>
      <c r="AD96" s="1"/>
      <c r="AE96" s="1"/>
      <c r="AF96" s="1"/>
    </row>
    <row r="97" spans="1:32" x14ac:dyDescent="0.25">
      <c r="A97" s="1" t="s">
        <v>148</v>
      </c>
      <c r="B97" s="6">
        <v>38764</v>
      </c>
      <c r="C97" s="2">
        <f>YEAR([1]!Tabla1[[#This Row],[NACIMIENTO]])</f>
        <v>2006</v>
      </c>
      <c r="D97" s="1" t="s">
        <v>149</v>
      </c>
      <c r="E97" s="3" t="s">
        <v>150</v>
      </c>
      <c r="F97" s="1">
        <v>0</v>
      </c>
      <c r="G97" s="1" t="str">
        <f t="shared" si="1"/>
        <v>615DIR0909 0</v>
      </c>
      <c r="H97" s="1"/>
      <c r="I97" s="1">
        <f>YEAR([1]!Tabla1[[#This Row],[PARTO]])</f>
        <v>1900</v>
      </c>
      <c r="J97" s="1" t="str">
        <f>IF([1]!Tabla1[[#This Row],[PARTO]]&gt;0,MONTH([1]!Tabla1[[#This Row],[PARTO]]),"")</f>
        <v/>
      </c>
      <c r="K97" s="1"/>
      <c r="L97" s="1"/>
      <c r="M97" s="4"/>
      <c r="N97" s="1"/>
      <c r="O97" s="6">
        <v>39291</v>
      </c>
      <c r="P97" s="1"/>
      <c r="Q97" s="1">
        <v>1</v>
      </c>
      <c r="R97" s="1"/>
      <c r="S97" s="1"/>
      <c r="T97" s="1"/>
      <c r="U97" s="2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</row>
    <row r="98" spans="1:32" x14ac:dyDescent="0.25">
      <c r="A98" s="1" t="s">
        <v>148</v>
      </c>
      <c r="B98" s="6">
        <v>38764</v>
      </c>
      <c r="C98" s="2">
        <f>YEAR([1]!Tabla1[[#This Row],[NACIMIENTO]])</f>
        <v>2006</v>
      </c>
      <c r="D98" s="1" t="s">
        <v>149</v>
      </c>
      <c r="E98" s="3" t="s">
        <v>150</v>
      </c>
      <c r="F98" s="1">
        <v>1</v>
      </c>
      <c r="G98" s="1" t="str">
        <f t="shared" si="1"/>
        <v>615DIR0909 1</v>
      </c>
      <c r="H98" s="6">
        <v>39575</v>
      </c>
      <c r="I98" s="7">
        <f>YEAR([1]!Tabla1[[#This Row],[PARTO]])</f>
        <v>2008</v>
      </c>
      <c r="J98" s="7">
        <f>IF([1]!Tabla1[[#This Row],[PARTO]]&gt;0,MONTH([1]!Tabla1[[#This Row],[PARTO]]),"")</f>
        <v>5</v>
      </c>
      <c r="K98" s="1"/>
      <c r="L98" s="1"/>
      <c r="M98" s="4"/>
      <c r="N98" s="1">
        <v>26</v>
      </c>
      <c r="O98" s="6">
        <v>39621</v>
      </c>
      <c r="P98" s="1" t="s">
        <v>151</v>
      </c>
      <c r="Q98" s="1">
        <v>1</v>
      </c>
      <c r="R98" s="6">
        <v>39841</v>
      </c>
      <c r="S98" s="1">
        <v>4503</v>
      </c>
      <c r="T98" s="1">
        <f>+[1]!Tabla1[[#This Row],[SECADO]]-[1]!Tabla1[[#This Row],[PARTO]]</f>
        <v>266</v>
      </c>
      <c r="U98" s="2">
        <f>IF(S98&gt;0,IF([1]!Tabla1[[#This Row],[DEL]]&lt;305,[1]!Tabla1[[#This Row],[LECHETOTAL]],(305*[1]!Tabla1[[#This Row],[LECHETOTAL]]/[1]!Tabla1[[#This Row],[DEL]])),"")</f>
        <v>4503</v>
      </c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</row>
    <row r="99" spans="1:32" x14ac:dyDescent="0.25">
      <c r="A99" s="1" t="s">
        <v>148</v>
      </c>
      <c r="B99" s="6">
        <v>38764</v>
      </c>
      <c r="C99" s="2">
        <f>YEAR([1]!Tabla1[[#This Row],[NACIMIENTO]])</f>
        <v>2006</v>
      </c>
      <c r="D99" s="1" t="s">
        <v>149</v>
      </c>
      <c r="E99" s="3" t="s">
        <v>150</v>
      </c>
      <c r="F99" s="1">
        <v>2</v>
      </c>
      <c r="G99" s="1" t="str">
        <f t="shared" si="1"/>
        <v>615DIR0909 2</v>
      </c>
      <c r="H99" s="6">
        <v>39894</v>
      </c>
      <c r="I99" s="7">
        <f>YEAR([1]!Tabla1[[#This Row],[PARTO]])</f>
        <v>2009</v>
      </c>
      <c r="J99" s="7">
        <f>IF([1]!Tabla1[[#This Row],[PARTO]]&gt;0,MONTH([1]!Tabla1[[#This Row],[PARTO]]),"")</f>
        <v>3</v>
      </c>
      <c r="K99" s="1"/>
      <c r="L99" s="1"/>
      <c r="M99" s="4" t="s">
        <v>151</v>
      </c>
      <c r="N99" s="1">
        <v>37</v>
      </c>
      <c r="O99" s="6">
        <v>39963</v>
      </c>
      <c r="P99" s="1" t="s">
        <v>54</v>
      </c>
      <c r="Q99" s="1">
        <v>1</v>
      </c>
      <c r="R99" s="1"/>
      <c r="S99" s="1">
        <v>2366</v>
      </c>
      <c r="T99" s="1"/>
      <c r="U99" s="2"/>
      <c r="V99" s="1" t="s">
        <v>55</v>
      </c>
      <c r="W99" s="6">
        <v>40084</v>
      </c>
      <c r="X99" s="1"/>
      <c r="Y99" s="1"/>
      <c r="Z99" s="1"/>
      <c r="AA99" s="1"/>
      <c r="AB99" s="1"/>
      <c r="AC99" s="1"/>
      <c r="AD99" s="1"/>
      <c r="AE99" s="1"/>
      <c r="AF99" s="1"/>
    </row>
    <row r="100" spans="1:32" x14ac:dyDescent="0.25">
      <c r="A100" s="1" t="s">
        <v>152</v>
      </c>
      <c r="B100" s="6">
        <v>38831</v>
      </c>
      <c r="C100" s="2">
        <f>YEAR([1]!Tabla1[[#This Row],[NACIMIENTO]])</f>
        <v>2006</v>
      </c>
      <c r="D100" s="1" t="s">
        <v>153</v>
      </c>
      <c r="E100" s="3" t="s">
        <v>154</v>
      </c>
      <c r="F100" s="1">
        <v>0</v>
      </c>
      <c r="G100" s="1" t="str">
        <f t="shared" si="1"/>
        <v>623MCR1112 0</v>
      </c>
      <c r="H100" s="1"/>
      <c r="I100" s="1">
        <f>YEAR([1]!Tabla1[[#This Row],[PARTO]])</f>
        <v>1900</v>
      </c>
      <c r="J100" s="1" t="str">
        <f>IF([1]!Tabla1[[#This Row],[PARTO]]&gt;0,MONTH([1]!Tabla1[[#This Row],[PARTO]]),"")</f>
        <v/>
      </c>
      <c r="K100" s="1"/>
      <c r="L100" s="1"/>
      <c r="M100" s="4"/>
      <c r="N100" s="1"/>
      <c r="O100" s="6">
        <v>39344</v>
      </c>
      <c r="P100" s="1"/>
      <c r="Q100" s="1"/>
      <c r="R100" s="1"/>
      <c r="S100" s="1"/>
      <c r="T100" s="1"/>
      <c r="U100" s="2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</row>
    <row r="101" spans="1:32" x14ac:dyDescent="0.25">
      <c r="A101" s="1" t="s">
        <v>152</v>
      </c>
      <c r="B101" s="6">
        <v>38831</v>
      </c>
      <c r="C101" s="2">
        <f>YEAR([1]!Tabla1[[#This Row],[NACIMIENTO]])</f>
        <v>2006</v>
      </c>
      <c r="D101" s="1" t="s">
        <v>153</v>
      </c>
      <c r="E101" s="3" t="s">
        <v>154</v>
      </c>
      <c r="F101" s="1">
        <v>1</v>
      </c>
      <c r="G101" s="1" t="str">
        <f t="shared" si="1"/>
        <v>623MCR1112 1</v>
      </c>
      <c r="H101" s="6">
        <v>39628</v>
      </c>
      <c r="I101" s="7">
        <f>YEAR([1]!Tabla1[[#This Row],[PARTO]])</f>
        <v>2008</v>
      </c>
      <c r="J101" s="7">
        <f>IF([1]!Tabla1[[#This Row],[PARTO]]&gt;0,MONTH([1]!Tabla1[[#This Row],[PARTO]]),"")</f>
        <v>6</v>
      </c>
      <c r="K101" s="1"/>
      <c r="L101" s="1"/>
      <c r="M101" s="4"/>
      <c r="N101" s="1">
        <v>26</v>
      </c>
      <c r="O101" s="6">
        <v>39695</v>
      </c>
      <c r="P101" s="1"/>
      <c r="Q101" s="1">
        <v>1</v>
      </c>
      <c r="R101" s="6">
        <v>39948</v>
      </c>
      <c r="S101" s="1">
        <v>3630</v>
      </c>
      <c r="T101" s="1">
        <f>+[1]!Tabla1[[#This Row],[SECADO]]-[1]!Tabla1[[#This Row],[PARTO]]</f>
        <v>320</v>
      </c>
      <c r="U101" s="2">
        <f>IF(S101&gt;0,IF([1]!Tabla1[[#This Row],[DEL]]&lt;305,[1]!Tabla1[[#This Row],[LECHETOTAL]],(305*[1]!Tabla1[[#This Row],[LECHETOTAL]]/[1]!Tabla1[[#This Row],[DEL]])),"")</f>
        <v>3459.84375</v>
      </c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</row>
    <row r="102" spans="1:32" x14ac:dyDescent="0.25">
      <c r="A102" s="1" t="s">
        <v>152</v>
      </c>
      <c r="B102" s="6">
        <v>38831</v>
      </c>
      <c r="C102" s="2">
        <f>YEAR([1]!Tabla1[[#This Row],[NACIMIENTO]])</f>
        <v>2006</v>
      </c>
      <c r="D102" s="1" t="s">
        <v>153</v>
      </c>
      <c r="E102" s="3" t="s">
        <v>154</v>
      </c>
      <c r="F102" s="1">
        <v>2</v>
      </c>
      <c r="G102" s="1" t="str">
        <f t="shared" si="1"/>
        <v>623MCR1112 2</v>
      </c>
      <c r="H102" s="6">
        <v>39979</v>
      </c>
      <c r="I102" s="7">
        <f>YEAR([1]!Tabla1[[#This Row],[PARTO]])</f>
        <v>2009</v>
      </c>
      <c r="J102" s="7">
        <f>IF([1]!Tabla1[[#This Row],[PARTO]]&gt;0,MONTH([1]!Tabla1[[#This Row],[PARTO]]),"")</f>
        <v>6</v>
      </c>
      <c r="K102" s="1"/>
      <c r="L102" s="1" t="s">
        <v>30</v>
      </c>
      <c r="M102" s="4"/>
      <c r="N102" s="1">
        <v>37</v>
      </c>
      <c r="O102" s="6">
        <v>40031</v>
      </c>
      <c r="P102" s="1" t="s">
        <v>24</v>
      </c>
      <c r="Q102" s="1">
        <v>1</v>
      </c>
      <c r="R102" s="6">
        <v>40190</v>
      </c>
      <c r="S102" s="1">
        <v>1357</v>
      </c>
      <c r="T102" s="1">
        <f>+[1]!Tabla1[[#This Row],[SECADO]]-[1]!Tabla1[[#This Row],[PARTO]]</f>
        <v>211</v>
      </c>
      <c r="U102" s="2">
        <f>IF(S102&gt;0,IF([1]!Tabla1[[#This Row],[DEL]]&lt;305,[1]!Tabla1[[#This Row],[LECHETOTAL]],(305*[1]!Tabla1[[#This Row],[LECHETOTAL]]/[1]!Tabla1[[#This Row],[DEL]])),"")</f>
        <v>1357</v>
      </c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</row>
    <row r="103" spans="1:32" x14ac:dyDescent="0.25">
      <c r="A103" s="1" t="s">
        <v>152</v>
      </c>
      <c r="B103" s="6">
        <v>38831</v>
      </c>
      <c r="C103" s="2">
        <f>YEAR([1]!Tabla1[[#This Row],[NACIMIENTO]])</f>
        <v>2006</v>
      </c>
      <c r="D103" s="1" t="s">
        <v>153</v>
      </c>
      <c r="E103" s="3" t="s">
        <v>154</v>
      </c>
      <c r="F103" s="1">
        <v>3</v>
      </c>
      <c r="G103" s="1" t="str">
        <f t="shared" si="1"/>
        <v>623MCR1112 3</v>
      </c>
      <c r="H103" s="6">
        <v>40306</v>
      </c>
      <c r="I103" s="7">
        <f>YEAR([1]!Tabla1[[#This Row],[PARTO]])</f>
        <v>2010</v>
      </c>
      <c r="J103" s="7">
        <f>IF([1]!Tabla1[[#This Row],[PARTO]]&gt;0,MONTH([1]!Tabla1[[#This Row],[PARTO]]),"")</f>
        <v>5</v>
      </c>
      <c r="K103" s="1" t="s">
        <v>155</v>
      </c>
      <c r="L103" s="1" t="s">
        <v>30</v>
      </c>
      <c r="M103" s="4" t="s">
        <v>24</v>
      </c>
      <c r="N103" s="1">
        <v>48</v>
      </c>
      <c r="O103" s="6">
        <v>40429</v>
      </c>
      <c r="P103" s="1" t="s">
        <v>71</v>
      </c>
      <c r="Q103" s="1">
        <v>2</v>
      </c>
      <c r="R103" s="6">
        <v>40602</v>
      </c>
      <c r="S103" s="1">
        <v>4026</v>
      </c>
      <c r="T103" s="1">
        <f>+[1]!Tabla1[[#This Row],[SECADO]]-[1]!Tabla1[[#This Row],[PARTO]]</f>
        <v>296</v>
      </c>
      <c r="U103" s="2">
        <f>IF(S103&gt;0,IF([1]!Tabla1[[#This Row],[DEL]]&lt;305,[1]!Tabla1[[#This Row],[LECHETOTAL]],(305*[1]!Tabla1[[#This Row],[LECHETOTAL]]/[1]!Tabla1[[#This Row],[DEL]])),"")</f>
        <v>4026</v>
      </c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</row>
    <row r="104" spans="1:32" x14ac:dyDescent="0.25">
      <c r="A104" s="1" t="s">
        <v>152</v>
      </c>
      <c r="B104" s="6">
        <v>38831</v>
      </c>
      <c r="C104" s="2">
        <f>YEAR([1]!Tabla1[[#This Row],[NACIMIENTO]])</f>
        <v>2006</v>
      </c>
      <c r="D104" s="1" t="s">
        <v>153</v>
      </c>
      <c r="E104" s="3" t="s">
        <v>154</v>
      </c>
      <c r="F104" s="1">
        <v>4</v>
      </c>
      <c r="G104" s="1" t="str">
        <f t="shared" si="1"/>
        <v>623MCR1112 4</v>
      </c>
      <c r="H104" s="6">
        <v>40711</v>
      </c>
      <c r="I104" s="7">
        <f>YEAR([1]!Tabla1[[#This Row],[PARTO]])</f>
        <v>2011</v>
      </c>
      <c r="J104" s="7">
        <f>IF([1]!Tabla1[[#This Row],[PARTO]]&gt;0,MONTH([1]!Tabla1[[#This Row],[PARTO]]),"")</f>
        <v>6</v>
      </c>
      <c r="K104" s="1" t="s">
        <v>156</v>
      </c>
      <c r="L104" s="1" t="s">
        <v>26</v>
      </c>
      <c r="M104" s="4" t="s">
        <v>71</v>
      </c>
      <c r="N104" s="1">
        <v>61</v>
      </c>
      <c r="O104" s="6">
        <v>40914</v>
      </c>
      <c r="P104" s="1" t="s">
        <v>157</v>
      </c>
      <c r="Q104" s="1">
        <v>3</v>
      </c>
      <c r="R104" s="6">
        <v>41038</v>
      </c>
      <c r="S104" s="1">
        <v>3971</v>
      </c>
      <c r="T104" s="1">
        <f>+[1]!Tabla1[[#This Row],[SECADO]]-[1]!Tabla1[[#This Row],[PARTO]]</f>
        <v>327</v>
      </c>
      <c r="U104" s="2">
        <f>IF(S104&gt;0,IF([1]!Tabla1[[#This Row],[DEL]]&lt;305,[1]!Tabla1[[#This Row],[LECHETOTAL]],(305*[1]!Tabla1[[#This Row],[LECHETOTAL]]/[1]!Tabla1[[#This Row],[DEL]])),"")</f>
        <v>3703.8379204892967</v>
      </c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</row>
    <row r="105" spans="1:32" x14ac:dyDescent="0.25">
      <c r="A105" s="1" t="s">
        <v>152</v>
      </c>
      <c r="B105" s="6">
        <v>38831</v>
      </c>
      <c r="C105" s="2">
        <f>YEAR([1]!Tabla1[[#This Row],[NACIMIENTO]])</f>
        <v>2006</v>
      </c>
      <c r="D105" s="1" t="s">
        <v>153</v>
      </c>
      <c r="E105" s="3" t="s">
        <v>154</v>
      </c>
      <c r="F105" s="1">
        <v>5</v>
      </c>
      <c r="G105" s="1" t="str">
        <f t="shared" si="1"/>
        <v>623MCR1112 5</v>
      </c>
      <c r="H105" s="6">
        <v>41189</v>
      </c>
      <c r="I105" s="7">
        <f>YEAR([1]!Tabla1[[#This Row],[PARTO]])</f>
        <v>2012</v>
      </c>
      <c r="J105" s="7">
        <f>IF([1]!Tabla1[[#This Row],[PARTO]]&gt;0,MONTH([1]!Tabla1[[#This Row],[PARTO]]),"")</f>
        <v>10</v>
      </c>
      <c r="K105" s="1" t="s">
        <v>158</v>
      </c>
      <c r="L105" s="1" t="s">
        <v>26</v>
      </c>
      <c r="M105" s="4" t="s">
        <v>157</v>
      </c>
      <c r="N105" s="1">
        <v>77</v>
      </c>
      <c r="O105" s="1"/>
      <c r="P105" s="1"/>
      <c r="Q105" s="1"/>
      <c r="R105" s="1"/>
      <c r="S105" s="1"/>
      <c r="T105" s="1"/>
      <c r="U105" s="2"/>
      <c r="V105" s="1" t="s">
        <v>31</v>
      </c>
      <c r="W105" s="6">
        <v>41215</v>
      </c>
      <c r="X105" s="1"/>
      <c r="Y105" s="1"/>
      <c r="Z105" s="1"/>
      <c r="AA105" s="1"/>
      <c r="AB105" s="1"/>
      <c r="AC105" s="1"/>
      <c r="AD105" s="1"/>
      <c r="AE105" s="1"/>
      <c r="AF105" s="1"/>
    </row>
    <row r="106" spans="1:32" x14ac:dyDescent="0.25">
      <c r="A106" s="1" t="s">
        <v>159</v>
      </c>
      <c r="B106" s="6">
        <v>39076</v>
      </c>
      <c r="C106" s="2">
        <f>YEAR([1]!Tabla1[[#This Row],[NACIMIENTO]])</f>
        <v>2006</v>
      </c>
      <c r="D106" s="1" t="s">
        <v>160</v>
      </c>
      <c r="E106" s="3">
        <v>50</v>
      </c>
      <c r="F106" s="1">
        <v>0</v>
      </c>
      <c r="G106" s="1" t="str">
        <f t="shared" si="1"/>
        <v>6252DR0812 0</v>
      </c>
      <c r="H106" s="1"/>
      <c r="I106" s="1">
        <f>YEAR([1]!Tabla1[[#This Row],[PARTO]])</f>
        <v>1900</v>
      </c>
      <c r="J106" s="1" t="str">
        <f>IF([1]!Tabla1[[#This Row],[PARTO]]&gt;0,MONTH([1]!Tabla1[[#This Row],[PARTO]]),"")</f>
        <v/>
      </c>
      <c r="K106" s="1"/>
      <c r="L106" s="1"/>
      <c r="M106" s="4"/>
      <c r="N106" s="1"/>
      <c r="O106" s="6">
        <v>39763</v>
      </c>
      <c r="P106" s="1" t="s">
        <v>161</v>
      </c>
      <c r="Q106" s="1">
        <v>1</v>
      </c>
      <c r="R106" s="1"/>
      <c r="S106" s="1"/>
      <c r="T106" s="1"/>
      <c r="U106" s="2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</row>
    <row r="107" spans="1:32" x14ac:dyDescent="0.25">
      <c r="A107" s="1" t="s">
        <v>159</v>
      </c>
      <c r="B107" s="6">
        <v>39076</v>
      </c>
      <c r="C107" s="2">
        <f>YEAR([1]!Tabla1[[#This Row],[NACIMIENTO]])</f>
        <v>2006</v>
      </c>
      <c r="D107" s="1" t="s">
        <v>160</v>
      </c>
      <c r="E107" s="3">
        <v>50</v>
      </c>
      <c r="F107" s="1">
        <v>1</v>
      </c>
      <c r="G107" s="1" t="str">
        <f t="shared" si="1"/>
        <v>6252DR0812 1</v>
      </c>
      <c r="H107" s="6">
        <v>40057</v>
      </c>
      <c r="I107" s="7">
        <f>YEAR([1]!Tabla1[[#This Row],[PARTO]])</f>
        <v>2009</v>
      </c>
      <c r="J107" s="7">
        <f>IF([1]!Tabla1[[#This Row],[PARTO]]&gt;0,MONTH([1]!Tabla1[[#This Row],[PARTO]]),"")</f>
        <v>9</v>
      </c>
      <c r="K107" s="1" t="s">
        <v>162</v>
      </c>
      <c r="L107" s="1" t="s">
        <v>26</v>
      </c>
      <c r="M107" s="4" t="s">
        <v>161</v>
      </c>
      <c r="N107" s="1">
        <v>32</v>
      </c>
      <c r="O107" s="6">
        <v>40481</v>
      </c>
      <c r="P107" s="1"/>
      <c r="Q107" s="1">
        <v>5</v>
      </c>
      <c r="R107" s="6">
        <v>40705</v>
      </c>
      <c r="S107" s="1">
        <v>9041</v>
      </c>
      <c r="T107" s="1">
        <f>+[1]!Tabla1[[#This Row],[SECADO]]-[1]!Tabla1[[#This Row],[PARTO]]</f>
        <v>648</v>
      </c>
      <c r="U107" s="2">
        <f>IF(S107&gt;0,IF([1]!Tabla1[[#This Row],[DEL]]&lt;305,[1]!Tabla1[[#This Row],[LECHETOTAL]],(305*[1]!Tabla1[[#This Row],[LECHETOTAL]]/[1]!Tabla1[[#This Row],[DEL]])),"")</f>
        <v>4255.4089506172841</v>
      </c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</row>
    <row r="108" spans="1:32" x14ac:dyDescent="0.25">
      <c r="A108" s="1" t="s">
        <v>159</v>
      </c>
      <c r="B108" s="6">
        <v>39076</v>
      </c>
      <c r="C108" s="2">
        <f>YEAR([1]!Tabla1[[#This Row],[NACIMIENTO]])</f>
        <v>2006</v>
      </c>
      <c r="D108" s="1" t="s">
        <v>160</v>
      </c>
      <c r="E108" s="3">
        <v>50</v>
      </c>
      <c r="F108" s="1">
        <v>2</v>
      </c>
      <c r="G108" s="1" t="str">
        <f t="shared" si="1"/>
        <v>6252DR0812 2</v>
      </c>
      <c r="H108" s="6">
        <v>40765</v>
      </c>
      <c r="I108" s="7">
        <f>YEAR([1]!Tabla1[[#This Row],[PARTO]])</f>
        <v>2011</v>
      </c>
      <c r="J108" s="7">
        <f>IF([1]!Tabla1[[#This Row],[PARTO]]&gt;0,MONTH([1]!Tabla1[[#This Row],[PARTO]]),"")</f>
        <v>8</v>
      </c>
      <c r="K108" s="1" t="s">
        <v>163</v>
      </c>
      <c r="L108" s="1"/>
      <c r="M108" s="4"/>
      <c r="N108" s="1">
        <v>55</v>
      </c>
      <c r="O108" s="1"/>
      <c r="P108" s="1"/>
      <c r="Q108" s="1">
        <v>4</v>
      </c>
      <c r="R108" s="1"/>
      <c r="S108" s="1">
        <v>7595</v>
      </c>
      <c r="T108" s="1"/>
      <c r="U108" s="2"/>
      <c r="V108" s="1" t="s">
        <v>55</v>
      </c>
      <c r="W108" s="6">
        <v>41134</v>
      </c>
      <c r="X108" s="1"/>
      <c r="Y108" s="1"/>
      <c r="Z108" s="1"/>
      <c r="AA108" s="1"/>
      <c r="AB108" s="1"/>
      <c r="AC108" s="1"/>
      <c r="AD108" s="1"/>
      <c r="AE108" s="1"/>
      <c r="AF108" s="1"/>
    </row>
    <row r="109" spans="1:32" x14ac:dyDescent="0.25">
      <c r="A109" s="1" t="s">
        <v>164</v>
      </c>
      <c r="B109" s="6">
        <v>38856</v>
      </c>
      <c r="C109" s="2">
        <f>YEAR([1]!Tabla1[[#This Row],[NACIMIENTO]])</f>
        <v>2006</v>
      </c>
      <c r="D109" s="1" t="s">
        <v>153</v>
      </c>
      <c r="E109" s="3" t="s">
        <v>165</v>
      </c>
      <c r="F109" s="1">
        <v>0</v>
      </c>
      <c r="G109" s="1" t="str">
        <f t="shared" si="1"/>
        <v>628MHR0813 0</v>
      </c>
      <c r="H109" s="1"/>
      <c r="I109" s="1">
        <f>YEAR([1]!Tabla1[[#This Row],[PARTO]])</f>
        <v>1900</v>
      </c>
      <c r="J109" s="1" t="str">
        <f>IF([1]!Tabla1[[#This Row],[PARTO]]&gt;0,MONTH([1]!Tabla1[[#This Row],[PARTO]]),"")</f>
        <v/>
      </c>
      <c r="K109" s="1"/>
      <c r="L109" s="1"/>
      <c r="M109" s="4"/>
      <c r="N109" s="1"/>
      <c r="O109" s="6">
        <v>39350</v>
      </c>
      <c r="P109" s="1"/>
      <c r="Q109" s="1"/>
      <c r="R109" s="1"/>
      <c r="S109" s="1"/>
      <c r="T109" s="1"/>
      <c r="U109" s="2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</row>
    <row r="110" spans="1:32" x14ac:dyDescent="0.25">
      <c r="A110" s="1" t="s">
        <v>164</v>
      </c>
      <c r="B110" s="6">
        <v>38856</v>
      </c>
      <c r="C110" s="2">
        <f>YEAR([1]!Tabla1[[#This Row],[NACIMIENTO]])</f>
        <v>2006</v>
      </c>
      <c r="D110" s="1" t="s">
        <v>153</v>
      </c>
      <c r="E110" s="3" t="s">
        <v>165</v>
      </c>
      <c r="F110" s="1">
        <v>1</v>
      </c>
      <c r="G110" s="1" t="str">
        <f t="shared" si="1"/>
        <v>628MHR0813 1</v>
      </c>
      <c r="H110" s="6">
        <v>39634</v>
      </c>
      <c r="I110" s="7">
        <f>YEAR([1]!Tabla1[[#This Row],[PARTO]])</f>
        <v>2008</v>
      </c>
      <c r="J110" s="7">
        <f>IF([1]!Tabla1[[#This Row],[PARTO]]&gt;0,MONTH([1]!Tabla1[[#This Row],[PARTO]]),"")</f>
        <v>7</v>
      </c>
      <c r="K110" s="1"/>
      <c r="L110" s="1"/>
      <c r="M110" s="4"/>
      <c r="N110" s="1">
        <v>25</v>
      </c>
      <c r="O110" s="6">
        <v>39682</v>
      </c>
      <c r="P110" s="1" t="s">
        <v>166</v>
      </c>
      <c r="Q110" s="1">
        <v>1</v>
      </c>
      <c r="R110" s="6">
        <v>39911</v>
      </c>
      <c r="S110" s="1"/>
      <c r="T110" s="1">
        <f>+[1]!Tabla1[[#This Row],[SECADO]]-[1]!Tabla1[[#This Row],[PARTO]]</f>
        <v>277</v>
      </c>
      <c r="U110" s="2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</row>
    <row r="111" spans="1:32" x14ac:dyDescent="0.25">
      <c r="A111" s="1" t="s">
        <v>164</v>
      </c>
      <c r="B111" s="6">
        <v>38856</v>
      </c>
      <c r="C111" s="2">
        <f>YEAR([1]!Tabla1[[#This Row],[NACIMIENTO]])</f>
        <v>2006</v>
      </c>
      <c r="D111" s="1" t="s">
        <v>153</v>
      </c>
      <c r="E111" s="3" t="s">
        <v>165</v>
      </c>
      <c r="F111" s="1">
        <v>2</v>
      </c>
      <c r="G111" s="1" t="str">
        <f t="shared" si="1"/>
        <v>628MHR0813 2</v>
      </c>
      <c r="H111" s="6">
        <v>39958</v>
      </c>
      <c r="I111" s="7">
        <f>YEAR([1]!Tabla1[[#This Row],[PARTO]])</f>
        <v>2009</v>
      </c>
      <c r="J111" s="7">
        <f>IF([1]!Tabla1[[#This Row],[PARTO]]&gt;0,MONTH([1]!Tabla1[[#This Row],[PARTO]]),"")</f>
        <v>5</v>
      </c>
      <c r="K111" s="1" t="s">
        <v>167</v>
      </c>
      <c r="L111" s="1" t="s">
        <v>26</v>
      </c>
      <c r="M111" s="4" t="s">
        <v>166</v>
      </c>
      <c r="N111" s="1">
        <v>36</v>
      </c>
      <c r="O111" s="6">
        <v>40017</v>
      </c>
      <c r="P111" s="1" t="s">
        <v>24</v>
      </c>
      <c r="Q111" s="1">
        <v>1</v>
      </c>
      <c r="R111" s="6">
        <v>40213</v>
      </c>
      <c r="S111" s="1">
        <v>4206</v>
      </c>
      <c r="T111" s="1">
        <f>+[1]!Tabla1[[#This Row],[SECADO]]-[1]!Tabla1[[#This Row],[PARTO]]</f>
        <v>255</v>
      </c>
      <c r="U111" s="2">
        <f>IF(S111&gt;0,IF([1]!Tabla1[[#This Row],[DEL]]&lt;305,[1]!Tabla1[[#This Row],[LECHETOTAL]],(305*[1]!Tabla1[[#This Row],[LECHETOTAL]]/[1]!Tabla1[[#This Row],[DEL]])),"")</f>
        <v>4206</v>
      </c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</row>
    <row r="112" spans="1:32" x14ac:dyDescent="0.25">
      <c r="A112" s="1" t="s">
        <v>164</v>
      </c>
      <c r="B112" s="6">
        <v>38856</v>
      </c>
      <c r="C112" s="2">
        <f>YEAR([1]!Tabla1[[#This Row],[NACIMIENTO]])</f>
        <v>2006</v>
      </c>
      <c r="D112" s="1" t="s">
        <v>153</v>
      </c>
      <c r="E112" s="3" t="s">
        <v>165</v>
      </c>
      <c r="F112" s="1">
        <v>3</v>
      </c>
      <c r="G112" s="1" t="str">
        <f t="shared" si="1"/>
        <v>628MHR0813 3</v>
      </c>
      <c r="H112" s="6">
        <v>40299</v>
      </c>
      <c r="I112" s="7">
        <f>YEAR([1]!Tabla1[[#This Row],[PARTO]])</f>
        <v>2010</v>
      </c>
      <c r="J112" s="7">
        <f>IF([1]!Tabla1[[#This Row],[PARTO]]&gt;0,MONTH([1]!Tabla1[[#This Row],[PARTO]]),"")</f>
        <v>5</v>
      </c>
      <c r="K112" s="1" t="s">
        <v>168</v>
      </c>
      <c r="L112" s="1" t="s">
        <v>30</v>
      </c>
      <c r="M112" s="4" t="s">
        <v>24</v>
      </c>
      <c r="N112" s="1">
        <v>47</v>
      </c>
      <c r="O112" s="6">
        <v>40434</v>
      </c>
      <c r="P112" s="1" t="s">
        <v>71</v>
      </c>
      <c r="Q112" s="1">
        <v>3</v>
      </c>
      <c r="R112" s="6">
        <v>40592</v>
      </c>
      <c r="S112" s="1">
        <v>5691</v>
      </c>
      <c r="T112" s="1">
        <f>+[1]!Tabla1[[#This Row],[SECADO]]-[1]!Tabla1[[#This Row],[PARTO]]</f>
        <v>293</v>
      </c>
      <c r="U112" s="2">
        <f>IF(S112&gt;0,IF([1]!Tabla1[[#This Row],[DEL]]&lt;305,[1]!Tabla1[[#This Row],[LECHETOTAL]],(305*[1]!Tabla1[[#This Row],[LECHETOTAL]]/[1]!Tabla1[[#This Row],[DEL]])),"")</f>
        <v>5691</v>
      </c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</row>
    <row r="113" spans="1:32" x14ac:dyDescent="0.25">
      <c r="A113" s="1" t="s">
        <v>164</v>
      </c>
      <c r="B113" s="6">
        <v>38856</v>
      </c>
      <c r="C113" s="2">
        <f>YEAR([1]!Tabla1[[#This Row],[NACIMIENTO]])</f>
        <v>2006</v>
      </c>
      <c r="D113" s="1" t="s">
        <v>153</v>
      </c>
      <c r="E113" s="3" t="s">
        <v>165</v>
      </c>
      <c r="F113" s="1">
        <v>4</v>
      </c>
      <c r="G113" s="1" t="str">
        <f t="shared" si="1"/>
        <v>628MHR0813 4</v>
      </c>
      <c r="H113" s="6">
        <v>40719</v>
      </c>
      <c r="I113" s="7">
        <f>YEAR([1]!Tabla1[[#This Row],[PARTO]])</f>
        <v>2011</v>
      </c>
      <c r="J113" s="7">
        <f>IF([1]!Tabla1[[#This Row],[PARTO]]&gt;0,MONTH([1]!Tabla1[[#This Row],[PARTO]]),"")</f>
        <v>6</v>
      </c>
      <c r="K113" s="1" t="s">
        <v>169</v>
      </c>
      <c r="L113" s="1" t="s">
        <v>26</v>
      </c>
      <c r="M113" s="4" t="s">
        <v>71</v>
      </c>
      <c r="N113" s="1">
        <v>61</v>
      </c>
      <c r="O113" s="6">
        <v>40790</v>
      </c>
      <c r="P113" s="1" t="s">
        <v>59</v>
      </c>
      <c r="Q113" s="1">
        <v>1</v>
      </c>
      <c r="R113" s="6">
        <v>41024</v>
      </c>
      <c r="S113" s="1">
        <v>5642</v>
      </c>
      <c r="T113" s="1">
        <f>+[1]!Tabla1[[#This Row],[SECADO]]-[1]!Tabla1[[#This Row],[PARTO]]</f>
        <v>305</v>
      </c>
      <c r="U113" s="2">
        <f>IF(S113&gt;0,IF([1]!Tabla1[[#This Row],[DEL]]&lt;305,[1]!Tabla1[[#This Row],[LECHETOTAL]],(305*[1]!Tabla1[[#This Row],[LECHETOTAL]]/[1]!Tabla1[[#This Row],[DEL]])),"")</f>
        <v>5642</v>
      </c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</row>
    <row r="114" spans="1:32" x14ac:dyDescent="0.25">
      <c r="A114" s="1" t="s">
        <v>164</v>
      </c>
      <c r="B114" s="6">
        <v>38856</v>
      </c>
      <c r="C114" s="2">
        <f>YEAR([1]!Tabla1[[#This Row],[NACIMIENTO]])</f>
        <v>2006</v>
      </c>
      <c r="D114" s="1" t="s">
        <v>153</v>
      </c>
      <c r="E114" s="3" t="s">
        <v>165</v>
      </c>
      <c r="F114" s="1">
        <v>5</v>
      </c>
      <c r="G114" s="1" t="str">
        <f t="shared" si="1"/>
        <v>628MHR0813 5</v>
      </c>
      <c r="H114" s="6">
        <v>41079</v>
      </c>
      <c r="I114" s="7">
        <f>YEAR([1]!Tabla1[[#This Row],[PARTO]])</f>
        <v>2012</v>
      </c>
      <c r="J114" s="7">
        <f>IF([1]!Tabla1[[#This Row],[PARTO]]&gt;0,MONTH([1]!Tabla1[[#This Row],[PARTO]]),"")</f>
        <v>6</v>
      </c>
      <c r="K114" s="1" t="s">
        <v>170</v>
      </c>
      <c r="L114" s="1" t="s">
        <v>26</v>
      </c>
      <c r="M114" s="4" t="s">
        <v>59</v>
      </c>
      <c r="N114" s="1">
        <v>73</v>
      </c>
      <c r="O114" s="1"/>
      <c r="P114" s="1"/>
      <c r="Q114" s="1">
        <v>7</v>
      </c>
      <c r="R114" s="1"/>
      <c r="S114" s="1">
        <v>6377</v>
      </c>
      <c r="T114" s="1"/>
      <c r="U114" s="2"/>
      <c r="V114" s="1" t="s">
        <v>31</v>
      </c>
      <c r="W114" s="6">
        <v>41515</v>
      </c>
      <c r="X114" s="1"/>
      <c r="Y114" s="1"/>
      <c r="Z114" s="1"/>
      <c r="AA114" s="1"/>
      <c r="AB114" s="1"/>
      <c r="AC114" s="1"/>
      <c r="AD114" s="1"/>
      <c r="AE114" s="1"/>
      <c r="AF114" s="1"/>
    </row>
    <row r="115" spans="1:32" x14ac:dyDescent="0.25">
      <c r="A115" s="1" t="s">
        <v>171</v>
      </c>
      <c r="B115" s="6">
        <v>38890</v>
      </c>
      <c r="C115" s="2">
        <f>YEAR([1]!Tabla1[[#This Row],[NACIMIENTO]])</f>
        <v>2006</v>
      </c>
      <c r="D115" s="1" t="s">
        <v>34</v>
      </c>
      <c r="E115" s="3" t="s">
        <v>172</v>
      </c>
      <c r="F115" s="1">
        <v>0</v>
      </c>
      <c r="G115" s="1" t="str">
        <f t="shared" si="1"/>
        <v>637MCR0413 0</v>
      </c>
      <c r="H115" s="1"/>
      <c r="I115" s="1">
        <f>YEAR([1]!Tabla1[[#This Row],[PARTO]])</f>
        <v>1900</v>
      </c>
      <c r="J115" s="1" t="str">
        <f>IF([1]!Tabla1[[#This Row],[PARTO]]&gt;0,MONTH([1]!Tabla1[[#This Row],[PARTO]]),"")</f>
        <v/>
      </c>
      <c r="K115" s="1"/>
      <c r="L115" s="1"/>
      <c r="M115" s="4"/>
      <c r="N115" s="1"/>
      <c r="O115" s="6">
        <v>39394</v>
      </c>
      <c r="P115" s="1"/>
      <c r="Q115" s="1"/>
      <c r="R115" s="1"/>
      <c r="S115" s="1"/>
      <c r="T115" s="1"/>
      <c r="U115" s="2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</row>
    <row r="116" spans="1:32" x14ac:dyDescent="0.25">
      <c r="A116" s="1" t="s">
        <v>171</v>
      </c>
      <c r="B116" s="6">
        <v>38890</v>
      </c>
      <c r="C116" s="2">
        <f>YEAR([1]!Tabla1[[#This Row],[NACIMIENTO]])</f>
        <v>2006</v>
      </c>
      <c r="D116" s="1" t="s">
        <v>34</v>
      </c>
      <c r="E116" s="3" t="s">
        <v>172</v>
      </c>
      <c r="F116" s="1">
        <v>1</v>
      </c>
      <c r="G116" s="1" t="str">
        <f t="shared" si="1"/>
        <v>637MCR0413 1</v>
      </c>
      <c r="H116" s="6">
        <v>39678</v>
      </c>
      <c r="I116" s="7">
        <f>YEAR([1]!Tabla1[[#This Row],[PARTO]])</f>
        <v>2008</v>
      </c>
      <c r="J116" s="7">
        <f>IF([1]!Tabla1[[#This Row],[PARTO]]&gt;0,MONTH([1]!Tabla1[[#This Row],[PARTO]]),"")</f>
        <v>8</v>
      </c>
      <c r="K116" s="1"/>
      <c r="L116" s="1"/>
      <c r="M116" s="4"/>
      <c r="N116" s="1">
        <v>25</v>
      </c>
      <c r="O116" s="6">
        <v>40307</v>
      </c>
      <c r="P116" s="1" t="s">
        <v>173</v>
      </c>
      <c r="Q116" s="1">
        <v>4</v>
      </c>
      <c r="R116" s="6">
        <v>40190</v>
      </c>
      <c r="S116" s="1">
        <v>6866</v>
      </c>
      <c r="T116" s="1">
        <f>+[1]!Tabla1[[#This Row],[SECADO]]-[1]!Tabla1[[#This Row],[PARTO]]</f>
        <v>512</v>
      </c>
      <c r="U116" s="2">
        <f>IF(S116&gt;0,IF([1]!Tabla1[[#This Row],[DEL]]&lt;305,[1]!Tabla1[[#This Row],[LECHETOTAL]],(305*[1]!Tabla1[[#This Row],[LECHETOTAL]]/[1]!Tabla1[[#This Row],[DEL]])),"")</f>
        <v>4090.09765625</v>
      </c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</row>
    <row r="117" spans="1:32" x14ac:dyDescent="0.25">
      <c r="A117" s="1" t="s">
        <v>171</v>
      </c>
      <c r="B117" s="6">
        <v>38890</v>
      </c>
      <c r="C117" s="2">
        <f>YEAR([1]!Tabla1[[#This Row],[NACIMIENTO]])</f>
        <v>2006</v>
      </c>
      <c r="D117" s="1" t="s">
        <v>34</v>
      </c>
      <c r="E117" s="3" t="s">
        <v>172</v>
      </c>
      <c r="F117" s="1">
        <v>2</v>
      </c>
      <c r="G117" s="1" t="str">
        <f t="shared" si="1"/>
        <v>637MCR0413 2</v>
      </c>
      <c r="H117" s="6">
        <v>40591</v>
      </c>
      <c r="I117" s="7">
        <f>YEAR([1]!Tabla1[[#This Row],[PARTO]])</f>
        <v>2011</v>
      </c>
      <c r="J117" s="7">
        <f>IF([1]!Tabla1[[#This Row],[PARTO]]&gt;0,MONTH([1]!Tabla1[[#This Row],[PARTO]]),"")</f>
        <v>2</v>
      </c>
      <c r="K117" s="1" t="s">
        <v>174</v>
      </c>
      <c r="L117" s="1" t="s">
        <v>26</v>
      </c>
      <c r="M117" s="4" t="s">
        <v>173</v>
      </c>
      <c r="N117" s="1">
        <v>55</v>
      </c>
      <c r="O117" s="1"/>
      <c r="P117" s="1"/>
      <c r="Q117" s="1">
        <v>4</v>
      </c>
      <c r="R117" s="6">
        <v>40984</v>
      </c>
      <c r="S117" s="1">
        <v>6962</v>
      </c>
      <c r="T117" s="1">
        <f>+[1]!Tabla1[[#This Row],[SECADO]]-[1]!Tabla1[[#This Row],[PARTO]]</f>
        <v>393</v>
      </c>
      <c r="U117" s="2">
        <f>IF(S117&gt;0,IF([1]!Tabla1[[#This Row],[DEL]]&lt;305,[1]!Tabla1[[#This Row],[LECHETOTAL]],(305*[1]!Tabla1[[#This Row],[LECHETOTAL]]/[1]!Tabla1[[#This Row],[DEL]])),"")</f>
        <v>5403.0788804071244</v>
      </c>
      <c r="V117" s="1" t="s">
        <v>31</v>
      </c>
      <c r="W117" s="6">
        <v>41389</v>
      </c>
      <c r="X117" s="1"/>
      <c r="Y117" s="1"/>
      <c r="Z117" s="1"/>
      <c r="AA117" s="1"/>
      <c r="AB117" s="1"/>
      <c r="AC117" s="1"/>
      <c r="AD117" s="1"/>
      <c r="AE117" s="1"/>
      <c r="AF117" s="1"/>
    </row>
    <row r="118" spans="1:32" x14ac:dyDescent="0.25">
      <c r="A118" s="1" t="s">
        <v>175</v>
      </c>
      <c r="B118" s="6">
        <v>38890</v>
      </c>
      <c r="C118" s="2">
        <f>YEAR([1]!Tabla1[[#This Row],[NACIMIENTO]])</f>
        <v>2006</v>
      </c>
      <c r="D118" s="1" t="s">
        <v>153</v>
      </c>
      <c r="E118" s="3" t="s">
        <v>176</v>
      </c>
      <c r="F118" s="1">
        <v>0</v>
      </c>
      <c r="G118" s="1" t="str">
        <f t="shared" si="1"/>
        <v>639MHR0912 0</v>
      </c>
      <c r="H118" s="1"/>
      <c r="I118" s="1">
        <f>YEAR([1]!Tabla1[[#This Row],[PARTO]])</f>
        <v>1900</v>
      </c>
      <c r="J118" s="1" t="str">
        <f>IF([1]!Tabla1[[#This Row],[PARTO]]&gt;0,MONTH([1]!Tabla1[[#This Row],[PARTO]]),"")</f>
        <v/>
      </c>
      <c r="K118" s="1"/>
      <c r="L118" s="1"/>
      <c r="M118" s="4"/>
      <c r="N118" s="1"/>
      <c r="O118" s="6">
        <v>39448</v>
      </c>
      <c r="P118" s="1"/>
      <c r="Q118" s="1"/>
      <c r="R118" s="1"/>
      <c r="S118" s="1"/>
      <c r="T118" s="1"/>
      <c r="U118" s="2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</row>
    <row r="119" spans="1:32" x14ac:dyDescent="0.25">
      <c r="A119" s="1" t="s">
        <v>175</v>
      </c>
      <c r="B119" s="6">
        <v>38890</v>
      </c>
      <c r="C119" s="2">
        <f>YEAR([1]!Tabla1[[#This Row],[NACIMIENTO]])</f>
        <v>2006</v>
      </c>
      <c r="D119" s="1" t="s">
        <v>153</v>
      </c>
      <c r="E119" s="3" t="s">
        <v>176</v>
      </c>
      <c r="F119" s="1">
        <v>1</v>
      </c>
      <c r="G119" s="1" t="str">
        <f t="shared" si="1"/>
        <v>639MHR0912 1</v>
      </c>
      <c r="H119" s="6">
        <v>39732</v>
      </c>
      <c r="I119" s="7">
        <f>YEAR([1]!Tabla1[[#This Row],[PARTO]])</f>
        <v>2008</v>
      </c>
      <c r="J119" s="7">
        <f>IF([1]!Tabla1[[#This Row],[PARTO]]&gt;0,MONTH([1]!Tabla1[[#This Row],[PARTO]]),"")</f>
        <v>10</v>
      </c>
      <c r="K119" s="1"/>
      <c r="L119" s="1"/>
      <c r="M119" s="4"/>
      <c r="N119" s="1">
        <v>27</v>
      </c>
      <c r="O119" s="6">
        <v>39799</v>
      </c>
      <c r="P119" s="1"/>
      <c r="Q119" s="1">
        <v>1</v>
      </c>
      <c r="R119" s="6">
        <v>40047</v>
      </c>
      <c r="S119" s="1">
        <v>4045</v>
      </c>
      <c r="T119" s="1">
        <f>+[1]!Tabla1[[#This Row],[SECADO]]-[1]!Tabla1[[#This Row],[PARTO]]</f>
        <v>315</v>
      </c>
      <c r="U119" s="2">
        <f>IF(S119&gt;0,IF([1]!Tabla1[[#This Row],[DEL]]&lt;305,[1]!Tabla1[[#This Row],[LECHETOTAL]],(305*[1]!Tabla1[[#This Row],[LECHETOTAL]]/[1]!Tabla1[[#This Row],[DEL]])),"")</f>
        <v>3916.5873015873017</v>
      </c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</row>
    <row r="120" spans="1:32" x14ac:dyDescent="0.25">
      <c r="A120" s="1" t="s">
        <v>175</v>
      </c>
      <c r="B120" s="6">
        <v>38890</v>
      </c>
      <c r="C120" s="2">
        <f>YEAR([1]!Tabla1[[#This Row],[NACIMIENTO]])</f>
        <v>2006</v>
      </c>
      <c r="D120" s="1" t="s">
        <v>153</v>
      </c>
      <c r="E120" s="3" t="s">
        <v>176</v>
      </c>
      <c r="F120" s="1">
        <v>2</v>
      </c>
      <c r="G120" s="1" t="str">
        <f t="shared" si="1"/>
        <v>639MHR0912 2</v>
      </c>
      <c r="H120" s="6">
        <v>40083</v>
      </c>
      <c r="I120" s="7">
        <f>YEAR([1]!Tabla1[[#This Row],[PARTO]])</f>
        <v>2009</v>
      </c>
      <c r="J120" s="7">
        <f>IF([1]!Tabla1[[#This Row],[PARTO]]&gt;0,MONTH([1]!Tabla1[[#This Row],[PARTO]]),"")</f>
        <v>9</v>
      </c>
      <c r="K120" s="1" t="s">
        <v>177</v>
      </c>
      <c r="L120" s="1" t="s">
        <v>26</v>
      </c>
      <c r="M120" s="4"/>
      <c r="N120" s="1">
        <v>39</v>
      </c>
      <c r="O120" s="6">
        <v>40195</v>
      </c>
      <c r="P120" s="1"/>
      <c r="Q120" s="1">
        <v>3</v>
      </c>
      <c r="R120" s="6">
        <v>40362</v>
      </c>
      <c r="S120" s="1">
        <v>2391</v>
      </c>
      <c r="T120" s="1">
        <f>+[1]!Tabla1[[#This Row],[SECADO]]-[1]!Tabla1[[#This Row],[PARTO]]</f>
        <v>279</v>
      </c>
      <c r="U120" s="2">
        <f>IF(S120&gt;0,IF([1]!Tabla1[[#This Row],[DEL]]&lt;305,[1]!Tabla1[[#This Row],[LECHETOTAL]],(305*[1]!Tabla1[[#This Row],[LECHETOTAL]]/[1]!Tabla1[[#This Row],[DEL]])),"")</f>
        <v>2391</v>
      </c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</row>
    <row r="121" spans="1:32" x14ac:dyDescent="0.25">
      <c r="A121" s="1" t="s">
        <v>175</v>
      </c>
      <c r="B121" s="6">
        <v>38890</v>
      </c>
      <c r="C121" s="2">
        <f>YEAR([1]!Tabla1[[#This Row],[NACIMIENTO]])</f>
        <v>2006</v>
      </c>
      <c r="D121" s="1" t="s">
        <v>153</v>
      </c>
      <c r="E121" s="3" t="s">
        <v>176</v>
      </c>
      <c r="F121" s="1">
        <v>3</v>
      </c>
      <c r="G121" s="1" t="str">
        <f t="shared" si="1"/>
        <v>639MHR0912 3</v>
      </c>
      <c r="H121" s="6">
        <v>40479</v>
      </c>
      <c r="I121" s="7">
        <f>YEAR([1]!Tabla1[[#This Row],[PARTO]])</f>
        <v>2010</v>
      </c>
      <c r="J121" s="7">
        <f>IF([1]!Tabla1[[#This Row],[PARTO]]&gt;0,MONTH([1]!Tabla1[[#This Row],[PARTO]]),"")</f>
        <v>10</v>
      </c>
      <c r="K121" s="1"/>
      <c r="L121" s="1"/>
      <c r="M121" s="4"/>
      <c r="N121" s="1">
        <v>52</v>
      </c>
      <c r="O121" s="6">
        <v>40557</v>
      </c>
      <c r="P121" s="1" t="s">
        <v>71</v>
      </c>
      <c r="Q121" s="1">
        <v>1</v>
      </c>
      <c r="R121" s="6">
        <v>40691</v>
      </c>
      <c r="S121" s="1">
        <v>2460</v>
      </c>
      <c r="T121" s="1">
        <f>+[1]!Tabla1[[#This Row],[SECADO]]-[1]!Tabla1[[#This Row],[PARTO]]</f>
        <v>212</v>
      </c>
      <c r="U121" s="2">
        <f>IF(S121&gt;0,IF([1]!Tabla1[[#This Row],[DEL]]&lt;305,[1]!Tabla1[[#This Row],[LECHETOTAL]],(305*[1]!Tabla1[[#This Row],[LECHETOTAL]]/[1]!Tabla1[[#This Row],[DEL]])),"")</f>
        <v>2460</v>
      </c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</row>
    <row r="122" spans="1:32" x14ac:dyDescent="0.25">
      <c r="A122" s="1" t="s">
        <v>175</v>
      </c>
      <c r="B122" s="6">
        <v>38890</v>
      </c>
      <c r="C122" s="2">
        <f>YEAR([1]!Tabla1[[#This Row],[NACIMIENTO]])</f>
        <v>2006</v>
      </c>
      <c r="D122" s="1" t="s">
        <v>153</v>
      </c>
      <c r="E122" s="3" t="s">
        <v>176</v>
      </c>
      <c r="F122" s="1">
        <v>4</v>
      </c>
      <c r="G122" s="1" t="str">
        <f t="shared" si="1"/>
        <v>639MHR0912 4</v>
      </c>
      <c r="H122" s="6">
        <v>40837</v>
      </c>
      <c r="I122" s="7">
        <f>YEAR([1]!Tabla1[[#This Row],[PARTO]])</f>
        <v>2011</v>
      </c>
      <c r="J122" s="7">
        <f>IF([1]!Tabla1[[#This Row],[PARTO]]&gt;0,MONTH([1]!Tabla1[[#This Row],[PARTO]]),"")</f>
        <v>10</v>
      </c>
      <c r="K122" s="1" t="s">
        <v>178</v>
      </c>
      <c r="L122" s="1" t="s">
        <v>30</v>
      </c>
      <c r="M122" s="4" t="s">
        <v>71</v>
      </c>
      <c r="N122" s="1">
        <v>63</v>
      </c>
      <c r="O122" s="1"/>
      <c r="P122" s="1"/>
      <c r="Q122" s="1"/>
      <c r="R122" s="6">
        <v>40846</v>
      </c>
      <c r="S122" s="1"/>
      <c r="T122" s="1">
        <f>+[1]!Tabla1[[#This Row],[SECADO]]-[1]!Tabla1[[#This Row],[PARTO]]</f>
        <v>9</v>
      </c>
      <c r="U122" s="2"/>
      <c r="V122" s="1" t="s">
        <v>31</v>
      </c>
      <c r="W122" s="6">
        <v>41166</v>
      </c>
      <c r="X122" s="1"/>
      <c r="Y122" s="1"/>
      <c r="Z122" s="1"/>
      <c r="AA122" s="1"/>
      <c r="AB122" s="1"/>
      <c r="AC122" s="1"/>
      <c r="AD122" s="1"/>
      <c r="AE122" s="1"/>
      <c r="AF122" s="1"/>
    </row>
    <row r="123" spans="1:32" x14ac:dyDescent="0.25">
      <c r="A123" s="1" t="s">
        <v>179</v>
      </c>
      <c r="B123" s="6">
        <v>38941</v>
      </c>
      <c r="C123" s="2">
        <f>YEAR([1]!Tabla1[[#This Row],[NACIMIENTO]])</f>
        <v>2006</v>
      </c>
      <c r="D123" s="1" t="s">
        <v>153</v>
      </c>
      <c r="E123" s="3" t="s">
        <v>180</v>
      </c>
      <c r="F123" s="1">
        <v>0</v>
      </c>
      <c r="G123" s="1" t="str">
        <f t="shared" si="1"/>
        <v>644MCR1111 0</v>
      </c>
      <c r="H123" s="1"/>
      <c r="I123" s="1">
        <f>YEAR([1]!Tabla1[[#This Row],[PARTO]])</f>
        <v>1900</v>
      </c>
      <c r="J123" s="1" t="str">
        <f>IF([1]!Tabla1[[#This Row],[PARTO]]&gt;0,MONTH([1]!Tabla1[[#This Row],[PARTO]]),"")</f>
        <v/>
      </c>
      <c r="K123" s="1"/>
      <c r="L123" s="1"/>
      <c r="M123" s="4"/>
      <c r="N123" s="1"/>
      <c r="O123" s="6">
        <v>39382</v>
      </c>
      <c r="P123" s="1"/>
      <c r="Q123" s="1"/>
      <c r="R123" s="1"/>
      <c r="S123" s="1"/>
      <c r="T123" s="1"/>
      <c r="U123" s="2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</row>
    <row r="124" spans="1:32" x14ac:dyDescent="0.25">
      <c r="A124" s="1" t="s">
        <v>179</v>
      </c>
      <c r="B124" s="6">
        <v>38941</v>
      </c>
      <c r="C124" s="2">
        <f>YEAR([1]!Tabla1[[#This Row],[NACIMIENTO]])</f>
        <v>2006</v>
      </c>
      <c r="D124" s="1" t="s">
        <v>153</v>
      </c>
      <c r="E124" s="3" t="s">
        <v>180</v>
      </c>
      <c r="F124" s="1">
        <v>1</v>
      </c>
      <c r="G124" s="1" t="str">
        <f t="shared" si="1"/>
        <v>644MCR1111 1</v>
      </c>
      <c r="H124" s="6">
        <v>39666</v>
      </c>
      <c r="I124" s="7">
        <f>YEAR([1]!Tabla1[[#This Row],[PARTO]])</f>
        <v>2008</v>
      </c>
      <c r="J124" s="7">
        <f>IF([1]!Tabla1[[#This Row],[PARTO]]&gt;0,MONTH([1]!Tabla1[[#This Row],[PARTO]]),"")</f>
        <v>8</v>
      </c>
      <c r="K124" s="1"/>
      <c r="L124" s="1"/>
      <c r="M124" s="4"/>
      <c r="N124" s="1">
        <v>23</v>
      </c>
      <c r="O124" s="6">
        <v>39718</v>
      </c>
      <c r="P124" s="1" t="s">
        <v>181</v>
      </c>
      <c r="Q124" s="1">
        <v>1</v>
      </c>
      <c r="R124" s="6">
        <v>39911</v>
      </c>
      <c r="S124" s="1"/>
      <c r="T124" s="1">
        <f>+[1]!Tabla1[[#This Row],[SECADO]]-[1]!Tabla1[[#This Row],[PARTO]]</f>
        <v>245</v>
      </c>
      <c r="U124" s="2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</row>
    <row r="125" spans="1:32" x14ac:dyDescent="0.25">
      <c r="A125" s="1" t="s">
        <v>179</v>
      </c>
      <c r="B125" s="6">
        <v>38941</v>
      </c>
      <c r="C125" s="2">
        <f>YEAR([1]!Tabla1[[#This Row],[NACIMIENTO]])</f>
        <v>2006</v>
      </c>
      <c r="D125" s="1" t="s">
        <v>153</v>
      </c>
      <c r="E125" s="3" t="s">
        <v>180</v>
      </c>
      <c r="F125" s="1">
        <v>2</v>
      </c>
      <c r="G125" s="1" t="str">
        <f t="shared" si="1"/>
        <v>644MCR1111 2</v>
      </c>
      <c r="H125" s="6">
        <v>40001</v>
      </c>
      <c r="I125" s="7">
        <f>YEAR([1]!Tabla1[[#This Row],[PARTO]])</f>
        <v>2009</v>
      </c>
      <c r="J125" s="7">
        <f>IF([1]!Tabla1[[#This Row],[PARTO]]&gt;0,MONTH([1]!Tabla1[[#This Row],[PARTO]]),"")</f>
        <v>7</v>
      </c>
      <c r="K125" s="1" t="s">
        <v>182</v>
      </c>
      <c r="L125" s="1" t="s">
        <v>26</v>
      </c>
      <c r="M125" s="4" t="s">
        <v>181</v>
      </c>
      <c r="N125" s="1">
        <v>34</v>
      </c>
      <c r="O125" s="6">
        <v>40140</v>
      </c>
      <c r="P125" s="1" t="s">
        <v>173</v>
      </c>
      <c r="Q125" s="1">
        <v>4</v>
      </c>
      <c r="R125" s="6">
        <v>40190</v>
      </c>
      <c r="S125" s="1">
        <v>3672</v>
      </c>
      <c r="T125" s="1">
        <f>+[1]!Tabla1[[#This Row],[SECADO]]-[1]!Tabla1[[#This Row],[PARTO]]</f>
        <v>189</v>
      </c>
      <c r="U125" s="2">
        <f>IF(S125&gt;0,IF([1]!Tabla1[[#This Row],[DEL]]&lt;305,[1]!Tabla1[[#This Row],[LECHETOTAL]],(305*[1]!Tabla1[[#This Row],[LECHETOTAL]]/[1]!Tabla1[[#This Row],[DEL]])),"")</f>
        <v>3672</v>
      </c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</row>
    <row r="126" spans="1:32" x14ac:dyDescent="0.25">
      <c r="A126" s="1" t="s">
        <v>179</v>
      </c>
      <c r="B126" s="6">
        <v>38941</v>
      </c>
      <c r="C126" s="2">
        <f>YEAR([1]!Tabla1[[#This Row],[NACIMIENTO]])</f>
        <v>2006</v>
      </c>
      <c r="D126" s="1" t="s">
        <v>153</v>
      </c>
      <c r="E126" s="3" t="s">
        <v>180</v>
      </c>
      <c r="F126" s="1">
        <v>3</v>
      </c>
      <c r="G126" s="1" t="str">
        <f t="shared" si="1"/>
        <v>644MCR1111 3</v>
      </c>
      <c r="H126" s="6">
        <v>40424</v>
      </c>
      <c r="I126" s="7">
        <f>YEAR([1]!Tabla1[[#This Row],[PARTO]])</f>
        <v>2010</v>
      </c>
      <c r="J126" s="7">
        <f>IF([1]!Tabla1[[#This Row],[PARTO]]&gt;0,MONTH([1]!Tabla1[[#This Row],[PARTO]]),"")</f>
        <v>9</v>
      </c>
      <c r="K126" s="1" t="s">
        <v>183</v>
      </c>
      <c r="L126" s="1" t="s">
        <v>26</v>
      </c>
      <c r="M126" s="4" t="s">
        <v>173</v>
      </c>
      <c r="N126" s="1">
        <v>48</v>
      </c>
      <c r="O126" s="6">
        <v>40567</v>
      </c>
      <c r="P126" s="1" t="s">
        <v>173</v>
      </c>
      <c r="Q126" s="1">
        <v>3</v>
      </c>
      <c r="R126" s="6">
        <v>40565</v>
      </c>
      <c r="S126" s="1">
        <v>2436</v>
      </c>
      <c r="T126" s="1">
        <f>+[1]!Tabla1[[#This Row],[SECADO]]-[1]!Tabla1[[#This Row],[PARTO]]</f>
        <v>141</v>
      </c>
      <c r="U126" s="2">
        <f>IF(S126&gt;0,IF([1]!Tabla1[[#This Row],[DEL]]&lt;305,[1]!Tabla1[[#This Row],[LECHETOTAL]],(305*[1]!Tabla1[[#This Row],[LECHETOTAL]]/[1]!Tabla1[[#This Row],[DEL]])),"")</f>
        <v>2436</v>
      </c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</row>
    <row r="127" spans="1:32" x14ac:dyDescent="0.25">
      <c r="A127" s="1" t="s">
        <v>179</v>
      </c>
      <c r="B127" s="6">
        <v>38941</v>
      </c>
      <c r="C127" s="2">
        <f>YEAR([1]!Tabla1[[#This Row],[NACIMIENTO]])</f>
        <v>2006</v>
      </c>
      <c r="D127" s="1" t="s">
        <v>153</v>
      </c>
      <c r="E127" s="3" t="s">
        <v>180</v>
      </c>
      <c r="F127" s="1">
        <v>4</v>
      </c>
      <c r="G127" s="1" t="str">
        <f t="shared" si="1"/>
        <v>644MCR1111 4</v>
      </c>
      <c r="H127" s="6">
        <v>40850</v>
      </c>
      <c r="I127" s="7">
        <f>YEAR([1]!Tabla1[[#This Row],[PARTO]])</f>
        <v>2011</v>
      </c>
      <c r="J127" s="7">
        <f>IF([1]!Tabla1[[#This Row],[PARTO]]&gt;0,MONTH([1]!Tabla1[[#This Row],[PARTO]]),"")</f>
        <v>11</v>
      </c>
      <c r="K127" s="1" t="s">
        <v>184</v>
      </c>
      <c r="L127" s="1" t="s">
        <v>30</v>
      </c>
      <c r="M127" s="4" t="s">
        <v>173</v>
      </c>
      <c r="N127" s="1">
        <v>62</v>
      </c>
      <c r="O127" s="1"/>
      <c r="P127" s="1"/>
      <c r="Q127" s="1"/>
      <c r="R127" s="1"/>
      <c r="S127" s="1"/>
      <c r="T127" s="1"/>
      <c r="U127" s="2"/>
      <c r="V127" s="1" t="s">
        <v>55</v>
      </c>
      <c r="W127" s="6">
        <v>40854</v>
      </c>
      <c r="X127" s="1"/>
      <c r="Y127" s="1"/>
      <c r="Z127" s="1"/>
      <c r="AA127" s="1"/>
      <c r="AB127" s="1"/>
      <c r="AC127" s="1"/>
      <c r="AD127" s="1"/>
      <c r="AE127" s="1"/>
      <c r="AF127" s="1"/>
    </row>
    <row r="128" spans="1:32" x14ac:dyDescent="0.25">
      <c r="A128" s="1" t="s">
        <v>185</v>
      </c>
      <c r="B128" s="6">
        <v>38862</v>
      </c>
      <c r="C128" s="2">
        <f>YEAR([1]!Tabla1[[#This Row],[NACIMIENTO]])</f>
        <v>2006</v>
      </c>
      <c r="D128" s="1" t="s">
        <v>149</v>
      </c>
      <c r="E128" s="3" t="s">
        <v>186</v>
      </c>
      <c r="F128" s="1">
        <v>0</v>
      </c>
      <c r="G128" s="1" t="str">
        <f t="shared" si="1"/>
        <v>646DIR0212 0</v>
      </c>
      <c r="H128" s="1"/>
      <c r="I128" s="1">
        <f>YEAR([1]!Tabla1[[#This Row],[PARTO]])</f>
        <v>1900</v>
      </c>
      <c r="J128" s="1" t="str">
        <f>IF([1]!Tabla1[[#This Row],[PARTO]]&gt;0,MONTH([1]!Tabla1[[#This Row],[PARTO]]),"")</f>
        <v/>
      </c>
      <c r="K128" s="1"/>
      <c r="L128" s="1"/>
      <c r="M128" s="4"/>
      <c r="N128" s="1"/>
      <c r="O128" s="6">
        <v>39420</v>
      </c>
      <c r="P128" s="1" t="s">
        <v>187</v>
      </c>
      <c r="Q128" s="1">
        <v>1</v>
      </c>
      <c r="R128" s="1"/>
      <c r="S128" s="1"/>
      <c r="T128" s="1"/>
      <c r="U128" s="2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</row>
    <row r="129" spans="1:32" x14ac:dyDescent="0.25">
      <c r="A129" s="1" t="s">
        <v>185</v>
      </c>
      <c r="B129" s="6">
        <v>38862</v>
      </c>
      <c r="C129" s="2">
        <f>YEAR([1]!Tabla1[[#This Row],[NACIMIENTO]])</f>
        <v>2006</v>
      </c>
      <c r="D129" s="1" t="s">
        <v>149</v>
      </c>
      <c r="E129" s="3" t="s">
        <v>186</v>
      </c>
      <c r="F129" s="1">
        <v>1</v>
      </c>
      <c r="G129" s="1" t="str">
        <f t="shared" si="1"/>
        <v>646DIR0212 1</v>
      </c>
      <c r="H129" s="6">
        <v>39706</v>
      </c>
      <c r="I129" s="7">
        <f>YEAR([1]!Tabla1[[#This Row],[PARTO]])</f>
        <v>2008</v>
      </c>
      <c r="J129" s="7">
        <f>IF([1]!Tabla1[[#This Row],[PARTO]]&gt;0,MONTH([1]!Tabla1[[#This Row],[PARTO]]),"")</f>
        <v>9</v>
      </c>
      <c r="K129" s="1"/>
      <c r="L129" s="1"/>
      <c r="M129" s="4" t="s">
        <v>187</v>
      </c>
      <c r="N129" s="1">
        <v>27</v>
      </c>
      <c r="O129" s="6">
        <v>39813</v>
      </c>
      <c r="P129" s="1">
        <v>336</v>
      </c>
      <c r="Q129" s="1">
        <v>2</v>
      </c>
      <c r="R129" s="6">
        <v>40042</v>
      </c>
      <c r="S129" s="1">
        <v>5167</v>
      </c>
      <c r="T129" s="1">
        <f>+[1]!Tabla1[[#This Row],[SECADO]]-[1]!Tabla1[[#This Row],[PARTO]]</f>
        <v>336</v>
      </c>
      <c r="U129" s="2">
        <f>IF(S129&gt;0,IF([1]!Tabla1[[#This Row],[DEL]]&lt;305,[1]!Tabla1[[#This Row],[LECHETOTAL]],(305*[1]!Tabla1[[#This Row],[LECHETOTAL]]/[1]!Tabla1[[#This Row],[DEL]])),"")</f>
        <v>4690.2827380952385</v>
      </c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</row>
    <row r="130" spans="1:32" x14ac:dyDescent="0.25">
      <c r="A130" s="1" t="s">
        <v>185</v>
      </c>
      <c r="B130" s="6">
        <v>38862</v>
      </c>
      <c r="C130" s="2">
        <f>YEAR([1]!Tabla1[[#This Row],[NACIMIENTO]])</f>
        <v>2006</v>
      </c>
      <c r="D130" s="1" t="s">
        <v>149</v>
      </c>
      <c r="E130" s="3" t="s">
        <v>186</v>
      </c>
      <c r="F130" s="1">
        <v>2</v>
      </c>
      <c r="G130" s="1" t="str">
        <f t="shared" si="1"/>
        <v>646DIR0212 2</v>
      </c>
      <c r="H130" s="6">
        <v>40086</v>
      </c>
      <c r="I130" s="7">
        <f>YEAR([1]!Tabla1[[#This Row],[PARTO]])</f>
        <v>2009</v>
      </c>
      <c r="J130" s="7">
        <f>IF([1]!Tabla1[[#This Row],[PARTO]]&gt;0,MONTH([1]!Tabla1[[#This Row],[PARTO]]),"")</f>
        <v>9</v>
      </c>
      <c r="K130" s="1" t="s">
        <v>188</v>
      </c>
      <c r="L130" s="1" t="s">
        <v>26</v>
      </c>
      <c r="M130" s="4">
        <v>336</v>
      </c>
      <c r="N130" s="1">
        <v>40</v>
      </c>
      <c r="O130" s="6">
        <v>40654</v>
      </c>
      <c r="P130" s="1"/>
      <c r="Q130" s="1">
        <v>8</v>
      </c>
      <c r="R130" s="6">
        <v>40705</v>
      </c>
      <c r="S130" s="1">
        <v>9335</v>
      </c>
      <c r="T130" s="1">
        <f>+[1]!Tabla1[[#This Row],[SECADO]]-[1]!Tabla1[[#This Row],[PARTO]]</f>
        <v>619</v>
      </c>
      <c r="U130" s="2">
        <f>IF(S130&gt;0,IF([1]!Tabla1[[#This Row],[DEL]]&lt;305,[1]!Tabla1[[#This Row],[LECHETOTAL]],(305*[1]!Tabla1[[#This Row],[LECHETOTAL]]/[1]!Tabla1[[#This Row],[DEL]])),"")</f>
        <v>4599.6365105008081</v>
      </c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</row>
    <row r="131" spans="1:32" x14ac:dyDescent="0.25">
      <c r="A131" s="1" t="s">
        <v>185</v>
      </c>
      <c r="B131" s="6">
        <v>38862</v>
      </c>
      <c r="C131" s="2">
        <f>YEAR([1]!Tabla1[[#This Row],[NACIMIENTO]])</f>
        <v>2006</v>
      </c>
      <c r="D131" s="1" t="s">
        <v>149</v>
      </c>
      <c r="E131" s="3" t="s">
        <v>186</v>
      </c>
      <c r="F131" s="1">
        <v>3</v>
      </c>
      <c r="G131" s="1" t="str">
        <f t="shared" si="1"/>
        <v>646DIR0212 3</v>
      </c>
      <c r="H131" s="6">
        <v>40938</v>
      </c>
      <c r="I131" s="7">
        <f>YEAR([1]!Tabla1[[#This Row],[PARTO]])</f>
        <v>2012</v>
      </c>
      <c r="J131" s="7">
        <f>IF([1]!Tabla1[[#This Row],[PARTO]]&gt;0,MONTH([1]!Tabla1[[#This Row],[PARTO]]),"")</f>
        <v>1</v>
      </c>
      <c r="K131" s="1" t="s">
        <v>189</v>
      </c>
      <c r="L131" s="1" t="s">
        <v>26</v>
      </c>
      <c r="M131" s="4"/>
      <c r="N131" s="1">
        <v>68</v>
      </c>
      <c r="O131" s="1"/>
      <c r="P131" s="1"/>
      <c r="Q131" s="1"/>
      <c r="R131" s="6">
        <v>40942</v>
      </c>
      <c r="S131" s="1"/>
      <c r="T131" s="1">
        <f>+[1]!Tabla1[[#This Row],[SECADO]]-[1]!Tabla1[[#This Row],[PARTO]]</f>
        <v>4</v>
      </c>
      <c r="U131" s="2"/>
      <c r="V131" s="1" t="s">
        <v>55</v>
      </c>
      <c r="W131" s="6">
        <v>40942</v>
      </c>
      <c r="X131" s="1"/>
      <c r="Y131" s="1"/>
      <c r="Z131" s="1"/>
      <c r="AA131" s="1"/>
      <c r="AB131" s="1"/>
      <c r="AC131" s="1"/>
      <c r="AD131" s="1"/>
      <c r="AE131" s="1"/>
      <c r="AF131" s="1"/>
    </row>
    <row r="132" spans="1:32" x14ac:dyDescent="0.25">
      <c r="A132" s="1" t="s">
        <v>190</v>
      </c>
      <c r="B132" s="6">
        <v>39043</v>
      </c>
      <c r="C132" s="2">
        <f>YEAR([1]!Tabla1[[#This Row],[NACIMIENTO]])</f>
        <v>2006</v>
      </c>
      <c r="D132" s="1" t="s">
        <v>191</v>
      </c>
      <c r="E132" s="3" t="s">
        <v>192</v>
      </c>
      <c r="F132" s="1">
        <v>0</v>
      </c>
      <c r="G132" s="1" t="str">
        <f t="shared" si="1"/>
        <v>655MHR0510 0</v>
      </c>
      <c r="H132" s="1"/>
      <c r="I132" s="1">
        <f>YEAR([1]!Tabla1[[#This Row],[PARTO]])</f>
        <v>1900</v>
      </c>
      <c r="J132" s="1" t="str">
        <f>IF([1]!Tabla1[[#This Row],[PARTO]]&gt;0,MONTH([1]!Tabla1[[#This Row],[PARTO]]),"")</f>
        <v/>
      </c>
      <c r="K132" s="1"/>
      <c r="L132" s="1"/>
      <c r="M132" s="4"/>
      <c r="N132" s="1"/>
      <c r="O132" s="6">
        <v>39588</v>
      </c>
      <c r="P132" s="1"/>
      <c r="Q132" s="1"/>
      <c r="R132" s="1"/>
      <c r="S132" s="1"/>
      <c r="T132" s="1"/>
      <c r="U132" s="2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</row>
    <row r="133" spans="1:32" x14ac:dyDescent="0.25">
      <c r="A133" s="1" t="s">
        <v>190</v>
      </c>
      <c r="B133" s="6">
        <v>39043</v>
      </c>
      <c r="C133" s="2">
        <f>YEAR([1]!Tabla1[[#This Row],[NACIMIENTO]])</f>
        <v>2006</v>
      </c>
      <c r="D133" s="1" t="s">
        <v>191</v>
      </c>
      <c r="E133" s="3" t="s">
        <v>192</v>
      </c>
      <c r="F133" s="1">
        <v>1</v>
      </c>
      <c r="G133" s="1" t="str">
        <f t="shared" ref="G133:G196" si="2">+A133&amp; " " &amp;F133</f>
        <v>655MHR0510 1</v>
      </c>
      <c r="H133" s="6">
        <v>39872</v>
      </c>
      <c r="I133" s="7">
        <f>YEAR([1]!Tabla1[[#This Row],[PARTO]])</f>
        <v>2009</v>
      </c>
      <c r="J133" s="7">
        <f>IF([1]!Tabla1[[#This Row],[PARTO]]&gt;0,MONTH([1]!Tabla1[[#This Row],[PARTO]]),"")</f>
        <v>2</v>
      </c>
      <c r="K133" s="1"/>
      <c r="L133" s="1"/>
      <c r="M133" s="4"/>
      <c r="N133" s="1">
        <v>27</v>
      </c>
      <c r="O133" s="1"/>
      <c r="P133" s="1"/>
      <c r="Q133" s="1">
        <v>3</v>
      </c>
      <c r="R133" s="1"/>
      <c r="S133" s="1">
        <v>9124</v>
      </c>
      <c r="T133" s="1"/>
      <c r="U133" s="2"/>
      <c r="V133" s="1" t="s">
        <v>55</v>
      </c>
      <c r="W133" s="6">
        <v>40299</v>
      </c>
      <c r="X133" s="1"/>
      <c r="Y133" s="1"/>
      <c r="Z133" s="1"/>
      <c r="AA133" s="1"/>
      <c r="AB133" s="1"/>
      <c r="AC133" s="1"/>
      <c r="AD133" s="1"/>
      <c r="AE133" s="1"/>
      <c r="AF133" s="1"/>
    </row>
    <row r="134" spans="1:32" x14ac:dyDescent="0.25">
      <c r="A134" s="1" t="s">
        <v>193</v>
      </c>
      <c r="B134" s="6">
        <v>38898</v>
      </c>
      <c r="C134" s="2">
        <f>YEAR([1]!Tabla1[[#This Row],[NACIMIENTO]])</f>
        <v>2006</v>
      </c>
      <c r="D134" s="1" t="s">
        <v>149</v>
      </c>
      <c r="E134" s="3" t="s">
        <v>194</v>
      </c>
      <c r="F134" s="1">
        <v>0</v>
      </c>
      <c r="G134" s="1" t="str">
        <f t="shared" si="2"/>
        <v>657DIR0616 0</v>
      </c>
      <c r="H134" s="1"/>
      <c r="I134" s="1">
        <f>YEAR([1]!Tabla1[[#This Row],[PARTO]])</f>
        <v>1900</v>
      </c>
      <c r="J134" s="1" t="str">
        <f>IF([1]!Tabla1[[#This Row],[PARTO]]&gt;0,MONTH([1]!Tabla1[[#This Row],[PARTO]]),"")</f>
        <v/>
      </c>
      <c r="K134" s="1"/>
      <c r="L134" s="1"/>
      <c r="M134" s="4"/>
      <c r="N134" s="1"/>
      <c r="O134" s="6">
        <v>39418</v>
      </c>
      <c r="P134" s="1" t="s">
        <v>195</v>
      </c>
      <c r="Q134" s="1">
        <v>1</v>
      </c>
      <c r="R134" s="1"/>
      <c r="S134" s="1"/>
      <c r="T134" s="1"/>
      <c r="U134" s="2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</row>
    <row r="135" spans="1:32" x14ac:dyDescent="0.25">
      <c r="A135" s="1" t="s">
        <v>193</v>
      </c>
      <c r="B135" s="6">
        <v>38898</v>
      </c>
      <c r="C135" s="2">
        <f>YEAR([1]!Tabla1[[#This Row],[NACIMIENTO]])</f>
        <v>2006</v>
      </c>
      <c r="D135" s="1" t="s">
        <v>149</v>
      </c>
      <c r="E135" s="3" t="s">
        <v>194</v>
      </c>
      <c r="F135" s="1">
        <v>1</v>
      </c>
      <c r="G135" s="1" t="str">
        <f t="shared" si="2"/>
        <v>657DIR0616 1</v>
      </c>
      <c r="H135" s="6">
        <v>39700</v>
      </c>
      <c r="I135" s="7">
        <f>YEAR([1]!Tabla1[[#This Row],[PARTO]])</f>
        <v>2008</v>
      </c>
      <c r="J135" s="7">
        <f>IF([1]!Tabla1[[#This Row],[PARTO]]&gt;0,MONTH([1]!Tabla1[[#This Row],[PARTO]]),"")</f>
        <v>9</v>
      </c>
      <c r="K135" s="1"/>
      <c r="L135" s="1"/>
      <c r="M135" s="4" t="s">
        <v>195</v>
      </c>
      <c r="N135" s="1">
        <v>26</v>
      </c>
      <c r="O135" s="6">
        <v>39788</v>
      </c>
      <c r="P135" s="1" t="s">
        <v>196</v>
      </c>
      <c r="Q135" s="1">
        <v>1</v>
      </c>
      <c r="R135" s="6">
        <v>40023</v>
      </c>
      <c r="S135" s="1">
        <v>5577</v>
      </c>
      <c r="T135" s="1">
        <f>+[1]!Tabla1[[#This Row],[SECADO]]-[1]!Tabla1[[#This Row],[PARTO]]</f>
        <v>323</v>
      </c>
      <c r="U135" s="2">
        <f>IF(S135&gt;0,IF([1]!Tabla1[[#This Row],[DEL]]&lt;305,[1]!Tabla1[[#This Row],[LECHETOTAL]],(305*[1]!Tabla1[[#This Row],[LECHETOTAL]]/[1]!Tabla1[[#This Row],[DEL]])),"")</f>
        <v>5266.207430340557</v>
      </c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</row>
    <row r="136" spans="1:32" x14ac:dyDescent="0.25">
      <c r="A136" s="1" t="s">
        <v>193</v>
      </c>
      <c r="B136" s="6">
        <v>38898</v>
      </c>
      <c r="C136" s="2">
        <f>YEAR([1]!Tabla1[[#This Row],[NACIMIENTO]])</f>
        <v>2006</v>
      </c>
      <c r="D136" s="1" t="s">
        <v>149</v>
      </c>
      <c r="E136" s="3" t="s">
        <v>194</v>
      </c>
      <c r="F136" s="1">
        <v>2</v>
      </c>
      <c r="G136" s="1" t="str">
        <f t="shared" si="2"/>
        <v>657DIR0616 2</v>
      </c>
      <c r="H136" s="6">
        <v>40071</v>
      </c>
      <c r="I136" s="7">
        <f>YEAR([1]!Tabla1[[#This Row],[PARTO]])</f>
        <v>2009</v>
      </c>
      <c r="J136" s="7">
        <f>IF([1]!Tabla1[[#This Row],[PARTO]]&gt;0,MONTH([1]!Tabla1[[#This Row],[PARTO]]),"")</f>
        <v>9</v>
      </c>
      <c r="K136" s="1" t="s">
        <v>197</v>
      </c>
      <c r="L136" s="1" t="s">
        <v>30</v>
      </c>
      <c r="M136" s="4" t="s">
        <v>196</v>
      </c>
      <c r="N136" s="1">
        <v>38</v>
      </c>
      <c r="O136" s="6">
        <v>40151</v>
      </c>
      <c r="P136" s="1" t="s">
        <v>112</v>
      </c>
      <c r="Q136" s="1">
        <v>1</v>
      </c>
      <c r="R136" s="6">
        <v>40380</v>
      </c>
      <c r="S136" s="1">
        <v>5869</v>
      </c>
      <c r="T136" s="1">
        <f>+[1]!Tabla1[[#This Row],[SECADO]]-[1]!Tabla1[[#This Row],[PARTO]]</f>
        <v>309</v>
      </c>
      <c r="U136" s="2">
        <f>IF(S136&gt;0,IF([1]!Tabla1[[#This Row],[DEL]]&lt;305,[1]!Tabla1[[#This Row],[LECHETOTAL]],(305*[1]!Tabla1[[#This Row],[LECHETOTAL]]/[1]!Tabla1[[#This Row],[DEL]])),"")</f>
        <v>5793.0258899676373</v>
      </c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</row>
    <row r="137" spans="1:32" x14ac:dyDescent="0.25">
      <c r="A137" s="1" t="s">
        <v>193</v>
      </c>
      <c r="B137" s="6">
        <v>38898</v>
      </c>
      <c r="C137" s="2">
        <f>YEAR([1]!Tabla1[[#This Row],[NACIMIENTO]])</f>
        <v>2006</v>
      </c>
      <c r="D137" s="1" t="s">
        <v>149</v>
      </c>
      <c r="E137" s="3" t="s">
        <v>194</v>
      </c>
      <c r="F137" s="1">
        <v>3</v>
      </c>
      <c r="G137" s="1" t="str">
        <f t="shared" si="2"/>
        <v>657DIR0616 3</v>
      </c>
      <c r="H137" s="6">
        <v>40427</v>
      </c>
      <c r="I137" s="7">
        <f>YEAR([1]!Tabla1[[#This Row],[PARTO]])</f>
        <v>2010</v>
      </c>
      <c r="J137" s="7">
        <f>IF([1]!Tabla1[[#This Row],[PARTO]]&gt;0,MONTH([1]!Tabla1[[#This Row],[PARTO]]),"")</f>
        <v>9</v>
      </c>
      <c r="K137" s="1" t="s">
        <v>198</v>
      </c>
      <c r="L137" s="1" t="s">
        <v>26</v>
      </c>
      <c r="M137" s="4" t="s">
        <v>112</v>
      </c>
      <c r="N137" s="1">
        <v>50</v>
      </c>
      <c r="O137" s="6">
        <v>40503</v>
      </c>
      <c r="P137" s="1"/>
      <c r="Q137" s="1">
        <v>1</v>
      </c>
      <c r="R137" s="6">
        <v>40743</v>
      </c>
      <c r="S137" s="1">
        <v>7516</v>
      </c>
      <c r="T137" s="1">
        <f>+[1]!Tabla1[[#This Row],[SECADO]]-[1]!Tabla1[[#This Row],[PARTO]]</f>
        <v>316</v>
      </c>
      <c r="U137" s="2">
        <f>IF(S137&gt;0,IF([1]!Tabla1[[#This Row],[DEL]]&lt;305,[1]!Tabla1[[#This Row],[LECHETOTAL]],(305*[1]!Tabla1[[#This Row],[LECHETOTAL]]/[1]!Tabla1[[#This Row],[DEL]])),"")</f>
        <v>7254.3670886075952</v>
      </c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</row>
    <row r="138" spans="1:32" x14ac:dyDescent="0.25">
      <c r="A138" s="1" t="s">
        <v>193</v>
      </c>
      <c r="B138" s="6">
        <v>38898</v>
      </c>
      <c r="C138" s="2">
        <f>YEAR([1]!Tabla1[[#This Row],[NACIMIENTO]])</f>
        <v>2006</v>
      </c>
      <c r="D138" s="1" t="s">
        <v>149</v>
      </c>
      <c r="E138" s="3" t="s">
        <v>194</v>
      </c>
      <c r="F138" s="1">
        <v>4</v>
      </c>
      <c r="G138" s="1" t="str">
        <f t="shared" si="2"/>
        <v>657DIR0616 4</v>
      </c>
      <c r="H138" s="6">
        <v>40787</v>
      </c>
      <c r="I138" s="7">
        <f>YEAR([1]!Tabla1[[#This Row],[PARTO]])</f>
        <v>2011</v>
      </c>
      <c r="J138" s="7">
        <f>IF([1]!Tabla1[[#This Row],[PARTO]]&gt;0,MONTH([1]!Tabla1[[#This Row],[PARTO]]),"")</f>
        <v>9</v>
      </c>
      <c r="K138" s="1"/>
      <c r="L138" s="1" t="s">
        <v>26</v>
      </c>
      <c r="M138" s="4"/>
      <c r="N138" s="1">
        <v>62</v>
      </c>
      <c r="O138" s="6">
        <v>40902</v>
      </c>
      <c r="P138" s="1" t="s">
        <v>199</v>
      </c>
      <c r="Q138" s="1">
        <v>2</v>
      </c>
      <c r="R138" s="6">
        <v>41101</v>
      </c>
      <c r="S138" s="1">
        <v>3231</v>
      </c>
      <c r="T138" s="1">
        <f>+[1]!Tabla1[[#This Row],[SECADO]]-[1]!Tabla1[[#This Row],[PARTO]]</f>
        <v>314</v>
      </c>
      <c r="U138" s="2">
        <f>IF(S138&gt;0,IF([1]!Tabla1[[#This Row],[DEL]]&lt;305,[1]!Tabla1[[#This Row],[LECHETOTAL]],(305*[1]!Tabla1[[#This Row],[LECHETOTAL]]/[1]!Tabla1[[#This Row],[DEL]])),"")</f>
        <v>3138.3917197452229</v>
      </c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</row>
    <row r="139" spans="1:32" x14ac:dyDescent="0.25">
      <c r="A139" s="1" t="s">
        <v>193</v>
      </c>
      <c r="B139" s="6">
        <v>38898</v>
      </c>
      <c r="C139" s="2">
        <f>YEAR([1]!Tabla1[[#This Row],[NACIMIENTO]])</f>
        <v>2006</v>
      </c>
      <c r="D139" s="1" t="s">
        <v>149</v>
      </c>
      <c r="E139" s="3" t="s">
        <v>194</v>
      </c>
      <c r="F139" s="1">
        <v>5</v>
      </c>
      <c r="G139" s="1" t="str">
        <f t="shared" si="2"/>
        <v>657DIR0616 5</v>
      </c>
      <c r="H139" s="6">
        <v>41184</v>
      </c>
      <c r="I139" s="7">
        <f>YEAR([1]!Tabla1[[#This Row],[PARTO]])</f>
        <v>2012</v>
      </c>
      <c r="J139" s="7">
        <f>IF([1]!Tabla1[[#This Row],[PARTO]]&gt;0,MONTH([1]!Tabla1[[#This Row],[PARTO]]),"")</f>
        <v>10</v>
      </c>
      <c r="K139" s="1" t="s">
        <v>200</v>
      </c>
      <c r="L139" s="1" t="s">
        <v>30</v>
      </c>
      <c r="M139" s="4" t="s">
        <v>199</v>
      </c>
      <c r="N139" s="1">
        <v>75</v>
      </c>
      <c r="O139" s="6">
        <v>41333</v>
      </c>
      <c r="P139" s="1" t="s">
        <v>71</v>
      </c>
      <c r="Q139" s="1">
        <v>3</v>
      </c>
      <c r="R139" s="6">
        <v>41557</v>
      </c>
      <c r="S139" s="1">
        <v>9480</v>
      </c>
      <c r="T139" s="1">
        <f>+[1]!Tabla1[[#This Row],[SECADO]]-[1]!Tabla1[[#This Row],[PARTO]]</f>
        <v>373</v>
      </c>
      <c r="U139" s="2">
        <f>IF(S139&gt;0,IF([1]!Tabla1[[#This Row],[DEL]]&lt;305,[1]!Tabla1[[#This Row],[LECHETOTAL]],(305*[1]!Tabla1[[#This Row],[LECHETOTAL]]/[1]!Tabla1[[#This Row],[DEL]])),"")</f>
        <v>7751.7426273458441</v>
      </c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</row>
    <row r="140" spans="1:32" x14ac:dyDescent="0.25">
      <c r="A140" s="1" t="s">
        <v>193</v>
      </c>
      <c r="B140" s="6">
        <v>38898</v>
      </c>
      <c r="C140" s="2">
        <f>YEAR([1]!Tabla1[[#This Row],[NACIMIENTO]])</f>
        <v>2006</v>
      </c>
      <c r="D140" s="1" t="s">
        <v>149</v>
      </c>
      <c r="E140" s="3" t="s">
        <v>194</v>
      </c>
      <c r="F140" s="1">
        <v>6</v>
      </c>
      <c r="G140" s="1" t="str">
        <f t="shared" si="2"/>
        <v>657DIR0616 6</v>
      </c>
      <c r="H140" s="6">
        <v>41605</v>
      </c>
      <c r="I140" s="7">
        <f>YEAR([1]!Tabla1[[#This Row],[PARTO]])</f>
        <v>2013</v>
      </c>
      <c r="J140" s="7">
        <f>IF([1]!Tabla1[[#This Row],[PARTO]]&gt;0,MONTH([1]!Tabla1[[#This Row],[PARTO]]),"")</f>
        <v>11</v>
      </c>
      <c r="K140" s="1" t="s">
        <v>201</v>
      </c>
      <c r="L140" s="1" t="s">
        <v>30</v>
      </c>
      <c r="M140" s="4" t="s">
        <v>71</v>
      </c>
      <c r="N140" s="1">
        <v>88</v>
      </c>
      <c r="O140" s="1"/>
      <c r="P140" s="1"/>
      <c r="Q140" s="1">
        <v>11</v>
      </c>
      <c r="R140" s="6">
        <v>42366</v>
      </c>
      <c r="S140" s="1">
        <v>15063</v>
      </c>
      <c r="T140" s="1">
        <f>+[1]!Tabla1[[#This Row],[SECADO]]-[1]!Tabla1[[#This Row],[PARTO]]</f>
        <v>761</v>
      </c>
      <c r="U140" s="2">
        <f>IF(S140&gt;0,IF([1]!Tabla1[[#This Row],[DEL]]&lt;305,[1]!Tabla1[[#This Row],[LECHETOTAL]],(305*[1]!Tabla1[[#This Row],[LECHETOTAL]]/[1]!Tabla1[[#This Row],[DEL]])),"")</f>
        <v>6037.0762155059128</v>
      </c>
      <c r="V140" s="1" t="s">
        <v>31</v>
      </c>
      <c r="W140" s="6">
        <v>42535</v>
      </c>
      <c r="X140" s="1"/>
      <c r="Y140" s="1"/>
      <c r="Z140" s="1"/>
      <c r="AA140" s="1"/>
      <c r="AB140" s="1"/>
      <c r="AC140" s="1"/>
      <c r="AD140" s="1"/>
      <c r="AE140" s="1"/>
      <c r="AF140" s="1"/>
    </row>
    <row r="141" spans="1:32" x14ac:dyDescent="0.25">
      <c r="A141" s="1" t="s">
        <v>202</v>
      </c>
      <c r="B141" s="6">
        <v>38902</v>
      </c>
      <c r="C141" s="2">
        <f>YEAR([1]!Tabla1[[#This Row],[NACIMIENTO]])</f>
        <v>2006</v>
      </c>
      <c r="D141" s="1" t="s">
        <v>203</v>
      </c>
      <c r="E141" s="3" t="s">
        <v>204</v>
      </c>
      <c r="F141" s="1">
        <v>0</v>
      </c>
      <c r="G141" s="1" t="str">
        <f t="shared" si="2"/>
        <v>659DIR0414 0</v>
      </c>
      <c r="H141" s="1"/>
      <c r="I141" s="1">
        <f>YEAR([1]!Tabla1[[#This Row],[PARTO]])</f>
        <v>1900</v>
      </c>
      <c r="J141" s="1" t="str">
        <f>IF([1]!Tabla1[[#This Row],[PARTO]]&gt;0,MONTH([1]!Tabla1[[#This Row],[PARTO]]),"")</f>
        <v/>
      </c>
      <c r="K141" s="1"/>
      <c r="L141" s="1"/>
      <c r="M141" s="4"/>
      <c r="N141" s="1"/>
      <c r="O141" s="6">
        <v>39408</v>
      </c>
      <c r="P141" s="1" t="s">
        <v>195</v>
      </c>
      <c r="Q141" s="1">
        <v>1</v>
      </c>
      <c r="R141" s="1"/>
      <c r="S141" s="1"/>
      <c r="T141" s="1"/>
      <c r="U141" s="2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</row>
    <row r="142" spans="1:32" x14ac:dyDescent="0.25">
      <c r="A142" s="1" t="s">
        <v>202</v>
      </c>
      <c r="B142" s="6">
        <v>38902</v>
      </c>
      <c r="C142" s="2">
        <f>YEAR([1]!Tabla1[[#This Row],[NACIMIENTO]])</f>
        <v>2006</v>
      </c>
      <c r="D142" s="1" t="s">
        <v>203</v>
      </c>
      <c r="E142" s="3" t="s">
        <v>204</v>
      </c>
      <c r="F142" s="1">
        <v>1</v>
      </c>
      <c r="G142" s="1" t="str">
        <f t="shared" si="2"/>
        <v>659DIR0414 1</v>
      </c>
      <c r="H142" s="6">
        <v>39693</v>
      </c>
      <c r="I142" s="7">
        <f>YEAR([1]!Tabla1[[#This Row],[PARTO]])</f>
        <v>2008</v>
      </c>
      <c r="J142" s="7">
        <f>IF([1]!Tabla1[[#This Row],[PARTO]]&gt;0,MONTH([1]!Tabla1[[#This Row],[PARTO]]),"")</f>
        <v>9</v>
      </c>
      <c r="K142" s="1"/>
      <c r="L142" s="1"/>
      <c r="M142" s="4" t="s">
        <v>195</v>
      </c>
      <c r="N142" s="1">
        <v>25</v>
      </c>
      <c r="O142" s="6">
        <v>39737</v>
      </c>
      <c r="P142" s="1" t="s">
        <v>205</v>
      </c>
      <c r="Q142" s="1">
        <v>1</v>
      </c>
      <c r="R142" s="6">
        <v>39974</v>
      </c>
      <c r="S142" s="1">
        <v>4509</v>
      </c>
      <c r="T142" s="1">
        <f>+[1]!Tabla1[[#This Row],[SECADO]]-[1]!Tabla1[[#This Row],[PARTO]]</f>
        <v>281</v>
      </c>
      <c r="U142" s="2">
        <f>IF(S142&gt;0,IF([1]!Tabla1[[#This Row],[DEL]]&lt;305,[1]!Tabla1[[#This Row],[LECHETOTAL]],(305*[1]!Tabla1[[#This Row],[LECHETOTAL]]/[1]!Tabla1[[#This Row],[DEL]])),"")</f>
        <v>4509</v>
      </c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</row>
    <row r="143" spans="1:32" x14ac:dyDescent="0.25">
      <c r="A143" s="1" t="s">
        <v>202</v>
      </c>
      <c r="B143" s="6">
        <v>38902</v>
      </c>
      <c r="C143" s="2">
        <f>YEAR([1]!Tabla1[[#This Row],[NACIMIENTO]])</f>
        <v>2006</v>
      </c>
      <c r="D143" s="1" t="s">
        <v>203</v>
      </c>
      <c r="E143" s="3" t="s">
        <v>204</v>
      </c>
      <c r="F143" s="1">
        <v>2</v>
      </c>
      <c r="G143" s="1" t="str">
        <f t="shared" si="2"/>
        <v>659DIR0414 2</v>
      </c>
      <c r="H143" s="1"/>
      <c r="I143" s="1">
        <f>YEAR([1]!Tabla1[[#This Row],[PARTO]])</f>
        <v>1900</v>
      </c>
      <c r="J143" s="1" t="str">
        <f>IF([1]!Tabla1[[#This Row],[PARTO]]&gt;0,MONTH([1]!Tabla1[[#This Row],[PARTO]]),"")</f>
        <v/>
      </c>
      <c r="K143" s="1"/>
      <c r="L143" s="1"/>
      <c r="M143" s="4" t="s">
        <v>205</v>
      </c>
      <c r="N143" s="1">
        <v>35</v>
      </c>
      <c r="O143" s="6">
        <v>40171</v>
      </c>
      <c r="P143" s="1" t="s">
        <v>173</v>
      </c>
      <c r="Q143" s="1">
        <v>2</v>
      </c>
      <c r="R143" s="6">
        <v>40322</v>
      </c>
      <c r="S143" s="1">
        <v>2897</v>
      </c>
      <c r="T143" s="1"/>
      <c r="U143" s="2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</row>
    <row r="144" spans="1:32" x14ac:dyDescent="0.25">
      <c r="A144" s="1" t="s">
        <v>202</v>
      </c>
      <c r="B144" s="6">
        <v>38902</v>
      </c>
      <c r="C144" s="2">
        <f>YEAR([1]!Tabla1[[#This Row],[NACIMIENTO]])</f>
        <v>2006</v>
      </c>
      <c r="D144" s="1" t="s">
        <v>203</v>
      </c>
      <c r="E144" s="3" t="s">
        <v>204</v>
      </c>
      <c r="F144" s="1">
        <v>3</v>
      </c>
      <c r="G144" s="1" t="str">
        <f t="shared" si="2"/>
        <v>659DIR0414 3</v>
      </c>
      <c r="H144" s="6">
        <v>40445</v>
      </c>
      <c r="I144" s="7">
        <f>YEAR([1]!Tabla1[[#This Row],[PARTO]])</f>
        <v>2010</v>
      </c>
      <c r="J144" s="7">
        <f>IF([1]!Tabla1[[#This Row],[PARTO]]&gt;0,MONTH([1]!Tabla1[[#This Row],[PARTO]]),"")</f>
        <v>9</v>
      </c>
      <c r="K144" s="1" t="s">
        <v>206</v>
      </c>
      <c r="L144" s="1" t="s">
        <v>26</v>
      </c>
      <c r="M144" s="4" t="s">
        <v>173</v>
      </c>
      <c r="N144" s="1">
        <v>50</v>
      </c>
      <c r="O144" s="6">
        <v>41248</v>
      </c>
      <c r="P144" s="1"/>
      <c r="Q144" s="1">
        <v>5</v>
      </c>
      <c r="R144" s="6">
        <v>41038</v>
      </c>
      <c r="S144" s="1">
        <v>9525</v>
      </c>
      <c r="T144" s="1">
        <f>+[1]!Tabla1[[#This Row],[SECADO]]-[1]!Tabla1[[#This Row],[PARTO]]</f>
        <v>593</v>
      </c>
      <c r="U144" s="2">
        <f>IF(S144&gt;0,IF([1]!Tabla1[[#This Row],[DEL]]&lt;305,[1]!Tabla1[[#This Row],[LECHETOTAL]],(305*[1]!Tabla1[[#This Row],[LECHETOTAL]]/[1]!Tabla1[[#This Row],[DEL]])),"")</f>
        <v>4899.0303541315343</v>
      </c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</row>
    <row r="145" spans="1:32" x14ac:dyDescent="0.25">
      <c r="A145" s="1" t="s">
        <v>202</v>
      </c>
      <c r="B145" s="6">
        <v>38902</v>
      </c>
      <c r="C145" s="2">
        <f>YEAR([1]!Tabla1[[#This Row],[NACIMIENTO]])</f>
        <v>2006</v>
      </c>
      <c r="D145" s="1" t="s">
        <v>203</v>
      </c>
      <c r="E145" s="3" t="s">
        <v>204</v>
      </c>
      <c r="F145" s="1">
        <v>4</v>
      </c>
      <c r="G145" s="1" t="str">
        <f t="shared" si="2"/>
        <v>659DIR0414 4</v>
      </c>
      <c r="H145" s="6">
        <v>41532</v>
      </c>
      <c r="I145" s="7">
        <f>YEAR([1]!Tabla1[[#This Row],[PARTO]])</f>
        <v>2013</v>
      </c>
      <c r="J145" s="7">
        <f>IF([1]!Tabla1[[#This Row],[PARTO]]&gt;0,MONTH([1]!Tabla1[[#This Row],[PARTO]]),"")</f>
        <v>9</v>
      </c>
      <c r="K145" s="1" t="s">
        <v>207</v>
      </c>
      <c r="L145" s="1" t="s">
        <v>30</v>
      </c>
      <c r="M145" s="4"/>
      <c r="N145" s="1">
        <v>86</v>
      </c>
      <c r="O145" s="1"/>
      <c r="P145" s="1"/>
      <c r="Q145" s="1"/>
      <c r="R145" s="6">
        <v>41638</v>
      </c>
      <c r="S145" s="1">
        <v>2160</v>
      </c>
      <c r="T145" s="1">
        <f>+[1]!Tabla1[[#This Row],[SECADO]]-[1]!Tabla1[[#This Row],[PARTO]]</f>
        <v>106</v>
      </c>
      <c r="U145" s="2">
        <f>IF(S145&gt;0,IF([1]!Tabla1[[#This Row],[DEL]]&lt;305,[1]!Tabla1[[#This Row],[LECHETOTAL]],(305*[1]!Tabla1[[#This Row],[LECHETOTAL]]/[1]!Tabla1[[#This Row],[DEL]])),"")</f>
        <v>2160</v>
      </c>
      <c r="V145" s="1" t="s">
        <v>31</v>
      </c>
      <c r="W145" s="6">
        <v>41757</v>
      </c>
      <c r="X145" s="1"/>
      <c r="Y145" s="1"/>
      <c r="Z145" s="1"/>
      <c r="AA145" s="1"/>
      <c r="AB145" s="1"/>
      <c r="AC145" s="1"/>
      <c r="AD145" s="1"/>
      <c r="AE145" s="1"/>
      <c r="AF145" s="1"/>
    </row>
    <row r="146" spans="1:32" x14ac:dyDescent="0.25">
      <c r="A146" s="1" t="s">
        <v>208</v>
      </c>
      <c r="B146" s="6">
        <v>39053</v>
      </c>
      <c r="C146" s="2">
        <f>YEAR([1]!Tabla1[[#This Row],[NACIMIENTO]])</f>
        <v>2006</v>
      </c>
      <c r="D146" s="1" t="s">
        <v>209</v>
      </c>
      <c r="E146" s="3" t="s">
        <v>210</v>
      </c>
      <c r="F146" s="1">
        <v>0</v>
      </c>
      <c r="G146" s="1" t="str">
        <f t="shared" si="2"/>
        <v>662MHR0914 0</v>
      </c>
      <c r="H146" s="1"/>
      <c r="I146" s="1">
        <f>YEAR([1]!Tabla1[[#This Row],[PARTO]])</f>
        <v>1900</v>
      </c>
      <c r="J146" s="1" t="str">
        <f>IF([1]!Tabla1[[#This Row],[PARTO]]&gt;0,MONTH([1]!Tabla1[[#This Row],[PARTO]]),"")</f>
        <v/>
      </c>
      <c r="K146" s="1"/>
      <c r="L146" s="1"/>
      <c r="M146" s="4"/>
      <c r="N146" s="1"/>
      <c r="O146" s="6">
        <v>39619</v>
      </c>
      <c r="P146" s="1" t="s">
        <v>211</v>
      </c>
      <c r="Q146" s="1">
        <v>1</v>
      </c>
      <c r="R146" s="1"/>
      <c r="S146" s="1"/>
      <c r="T146" s="1"/>
      <c r="U146" s="2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</row>
    <row r="147" spans="1:32" x14ac:dyDescent="0.25">
      <c r="A147" s="1" t="s">
        <v>208</v>
      </c>
      <c r="B147" s="6">
        <v>39053</v>
      </c>
      <c r="C147" s="2">
        <f>YEAR([1]!Tabla1[[#This Row],[NACIMIENTO]])</f>
        <v>2006</v>
      </c>
      <c r="D147" s="1" t="s">
        <v>209</v>
      </c>
      <c r="E147" s="3" t="s">
        <v>210</v>
      </c>
      <c r="F147" s="1">
        <v>1</v>
      </c>
      <c r="G147" s="1" t="str">
        <f t="shared" si="2"/>
        <v>662MHR0914 1</v>
      </c>
      <c r="H147" s="6">
        <v>39892</v>
      </c>
      <c r="I147" s="7">
        <f>YEAR([1]!Tabla1[[#This Row],[PARTO]])</f>
        <v>2009</v>
      </c>
      <c r="J147" s="7">
        <f>IF([1]!Tabla1[[#This Row],[PARTO]]&gt;0,MONTH([1]!Tabla1[[#This Row],[PARTO]]),"")</f>
        <v>3</v>
      </c>
      <c r="K147" s="1" t="s">
        <v>212</v>
      </c>
      <c r="L147" s="1" t="s">
        <v>26</v>
      </c>
      <c r="M147" s="4" t="s">
        <v>211</v>
      </c>
      <c r="N147" s="1">
        <v>27</v>
      </c>
      <c r="O147" s="6">
        <v>39975</v>
      </c>
      <c r="P147" s="1" t="s">
        <v>24</v>
      </c>
      <c r="Q147" s="1">
        <v>2</v>
      </c>
      <c r="R147" s="6">
        <v>40213</v>
      </c>
      <c r="S147" s="1">
        <v>5508</v>
      </c>
      <c r="T147" s="1">
        <f>+[1]!Tabla1[[#This Row],[SECADO]]-[1]!Tabla1[[#This Row],[PARTO]]</f>
        <v>321</v>
      </c>
      <c r="U147" s="2">
        <f>IF(S147&gt;0,IF([1]!Tabla1[[#This Row],[DEL]]&lt;305,[1]!Tabla1[[#This Row],[LECHETOTAL]],(305*[1]!Tabla1[[#This Row],[LECHETOTAL]]/[1]!Tabla1[[#This Row],[DEL]])),"")</f>
        <v>5233.4579439252338</v>
      </c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</row>
    <row r="148" spans="1:32" x14ac:dyDescent="0.25">
      <c r="A148" s="1" t="s">
        <v>208</v>
      </c>
      <c r="B148" s="6">
        <v>39053</v>
      </c>
      <c r="C148" s="2">
        <f>YEAR([1]!Tabla1[[#This Row],[NACIMIENTO]])</f>
        <v>2006</v>
      </c>
      <c r="D148" s="1" t="s">
        <v>209</v>
      </c>
      <c r="E148" s="3" t="s">
        <v>210</v>
      </c>
      <c r="F148" s="1">
        <v>2</v>
      </c>
      <c r="G148" s="1" t="str">
        <f t="shared" si="2"/>
        <v>662MHR0914 2</v>
      </c>
      <c r="H148" s="6">
        <v>40258</v>
      </c>
      <c r="I148" s="7">
        <f>YEAR([1]!Tabla1[[#This Row],[PARTO]])</f>
        <v>2010</v>
      </c>
      <c r="J148" s="7">
        <f>IF([1]!Tabla1[[#This Row],[PARTO]]&gt;0,MONTH([1]!Tabla1[[#This Row],[PARTO]]),"")</f>
        <v>3</v>
      </c>
      <c r="K148" s="1" t="s">
        <v>213</v>
      </c>
      <c r="L148" s="1" t="s">
        <v>26</v>
      </c>
      <c r="M148" s="4" t="s">
        <v>24</v>
      </c>
      <c r="N148" s="1">
        <v>39</v>
      </c>
      <c r="O148" s="6">
        <v>40527</v>
      </c>
      <c r="P148" s="1" t="s">
        <v>173</v>
      </c>
      <c r="Q148" s="1">
        <v>5</v>
      </c>
      <c r="R148" s="6">
        <v>40691</v>
      </c>
      <c r="S148" s="1">
        <v>5917</v>
      </c>
      <c r="T148" s="1">
        <f>+[1]!Tabla1[[#This Row],[SECADO]]-[1]!Tabla1[[#This Row],[PARTO]]</f>
        <v>433</v>
      </c>
      <c r="U148" s="2">
        <f>IF(S148&gt;0,IF([1]!Tabla1[[#This Row],[DEL]]&lt;305,[1]!Tabla1[[#This Row],[LECHETOTAL]],(305*[1]!Tabla1[[#This Row],[LECHETOTAL]]/[1]!Tabla1[[#This Row],[DEL]])),"")</f>
        <v>4167.8637413394918</v>
      </c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</row>
    <row r="149" spans="1:32" x14ac:dyDescent="0.25">
      <c r="A149" s="1" t="s">
        <v>208</v>
      </c>
      <c r="B149" s="6">
        <v>39053</v>
      </c>
      <c r="C149" s="2">
        <f>YEAR([1]!Tabla1[[#This Row],[NACIMIENTO]])</f>
        <v>2006</v>
      </c>
      <c r="D149" s="1" t="s">
        <v>209</v>
      </c>
      <c r="E149" s="3" t="s">
        <v>210</v>
      </c>
      <c r="F149" s="1">
        <v>3</v>
      </c>
      <c r="G149" s="1" t="str">
        <f t="shared" si="2"/>
        <v>662MHR0914 3</v>
      </c>
      <c r="H149" s="6">
        <v>40803</v>
      </c>
      <c r="I149" s="7">
        <f>YEAR([1]!Tabla1[[#This Row],[PARTO]])</f>
        <v>2011</v>
      </c>
      <c r="J149" s="7">
        <f>IF([1]!Tabla1[[#This Row],[PARTO]]&gt;0,MONTH([1]!Tabla1[[#This Row],[PARTO]]),"")</f>
        <v>9</v>
      </c>
      <c r="K149" s="1" t="s">
        <v>214</v>
      </c>
      <c r="L149" s="1" t="s">
        <v>26</v>
      </c>
      <c r="M149" s="4" t="s">
        <v>173</v>
      </c>
      <c r="N149" s="1">
        <v>57</v>
      </c>
      <c r="O149" s="6">
        <v>41071</v>
      </c>
      <c r="P149" s="1" t="s">
        <v>71</v>
      </c>
      <c r="Q149" s="1">
        <v>5</v>
      </c>
      <c r="R149" s="6">
        <v>41264</v>
      </c>
      <c r="S149" s="1">
        <v>8177</v>
      </c>
      <c r="T149" s="1">
        <f>+[1]!Tabla1[[#This Row],[SECADO]]-[1]!Tabla1[[#This Row],[PARTO]]</f>
        <v>461</v>
      </c>
      <c r="U149" s="2">
        <f>IF(S149&gt;0,IF([1]!Tabla1[[#This Row],[DEL]]&lt;305,[1]!Tabla1[[#This Row],[LECHETOTAL]],(305*[1]!Tabla1[[#This Row],[LECHETOTAL]]/[1]!Tabla1[[#This Row],[DEL]])),"")</f>
        <v>5409.9457700650755</v>
      </c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</row>
    <row r="150" spans="1:32" x14ac:dyDescent="0.25">
      <c r="A150" s="1" t="s">
        <v>208</v>
      </c>
      <c r="B150" s="6">
        <v>39053</v>
      </c>
      <c r="C150" s="2">
        <f>YEAR([1]!Tabla1[[#This Row],[NACIMIENTO]])</f>
        <v>2006</v>
      </c>
      <c r="D150" s="1" t="s">
        <v>209</v>
      </c>
      <c r="E150" s="3" t="s">
        <v>210</v>
      </c>
      <c r="F150" s="1">
        <v>4</v>
      </c>
      <c r="G150" s="1" t="str">
        <f t="shared" si="2"/>
        <v>662MHR0914 4</v>
      </c>
      <c r="H150" s="6">
        <v>41345</v>
      </c>
      <c r="I150" s="7">
        <f>YEAR([1]!Tabla1[[#This Row],[PARTO]])</f>
        <v>2013</v>
      </c>
      <c r="J150" s="7">
        <f>IF([1]!Tabla1[[#This Row],[PARTO]]&gt;0,MONTH([1]!Tabla1[[#This Row],[PARTO]]),"")</f>
        <v>3</v>
      </c>
      <c r="K150" s="1" t="s">
        <v>215</v>
      </c>
      <c r="L150" s="1" t="s">
        <v>26</v>
      </c>
      <c r="M150" s="4" t="s">
        <v>71</v>
      </c>
      <c r="N150" s="1">
        <v>75</v>
      </c>
      <c r="O150" s="1"/>
      <c r="P150" s="1"/>
      <c r="Q150" s="1">
        <v>4</v>
      </c>
      <c r="R150" s="6">
        <v>41759</v>
      </c>
      <c r="S150" s="1">
        <v>6832</v>
      </c>
      <c r="T150" s="1">
        <f>+[1]!Tabla1[[#This Row],[SECADO]]-[1]!Tabla1[[#This Row],[PARTO]]</f>
        <v>414</v>
      </c>
      <c r="U150" s="2">
        <f>IF(S150&gt;0,IF([1]!Tabla1[[#This Row],[DEL]]&lt;305,[1]!Tabla1[[#This Row],[LECHETOTAL]],(305*[1]!Tabla1[[#This Row],[LECHETOTAL]]/[1]!Tabla1[[#This Row],[DEL]])),"")</f>
        <v>5033.2367149758456</v>
      </c>
      <c r="V150" s="1" t="s">
        <v>31</v>
      </c>
      <c r="W150" s="6">
        <v>41883</v>
      </c>
      <c r="X150" s="1"/>
      <c r="Y150" s="1"/>
      <c r="Z150" s="1"/>
      <c r="AA150" s="1"/>
      <c r="AB150" s="1"/>
      <c r="AC150" s="1"/>
      <c r="AD150" s="1"/>
      <c r="AE150" s="1"/>
      <c r="AF150" s="1"/>
    </row>
    <row r="151" spans="1:32" x14ac:dyDescent="0.25">
      <c r="A151" s="1" t="s">
        <v>216</v>
      </c>
      <c r="B151" s="6">
        <v>38954</v>
      </c>
      <c r="C151" s="2">
        <f>YEAR([1]!Tabla1[[#This Row],[NACIMIENTO]])</f>
        <v>2006</v>
      </c>
      <c r="D151" s="1" t="s">
        <v>217</v>
      </c>
      <c r="E151" s="3" t="s">
        <v>218</v>
      </c>
      <c r="F151" s="1">
        <v>0</v>
      </c>
      <c r="G151" s="1" t="str">
        <f t="shared" si="2"/>
        <v>669DIR0311 0</v>
      </c>
      <c r="H151" s="1"/>
      <c r="I151" s="1">
        <f>YEAR([1]!Tabla1[[#This Row],[PARTO]])</f>
        <v>1900</v>
      </c>
      <c r="J151" s="1" t="str">
        <f>IF([1]!Tabla1[[#This Row],[PARTO]]&gt;0,MONTH([1]!Tabla1[[#This Row],[PARTO]]),"")</f>
        <v/>
      </c>
      <c r="K151" s="1"/>
      <c r="L151" s="1"/>
      <c r="M151" s="4"/>
      <c r="N151" s="1"/>
      <c r="O151" s="6">
        <v>39414</v>
      </c>
      <c r="P151" s="1"/>
      <c r="Q151" s="1">
        <v>1</v>
      </c>
      <c r="R151" s="1"/>
      <c r="S151" s="1"/>
      <c r="T151" s="1"/>
      <c r="U151" s="2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</row>
    <row r="152" spans="1:32" x14ac:dyDescent="0.25">
      <c r="A152" s="1" t="s">
        <v>216</v>
      </c>
      <c r="B152" s="6">
        <v>38954</v>
      </c>
      <c r="C152" s="2">
        <f>YEAR([1]!Tabla1[[#This Row],[NACIMIENTO]])</f>
        <v>2006</v>
      </c>
      <c r="D152" s="1" t="s">
        <v>217</v>
      </c>
      <c r="E152" s="3" t="s">
        <v>218</v>
      </c>
      <c r="F152" s="1">
        <v>1</v>
      </c>
      <c r="G152" s="1" t="str">
        <f t="shared" si="2"/>
        <v>669DIR0311 1</v>
      </c>
      <c r="H152" s="6">
        <v>39698</v>
      </c>
      <c r="I152" s="7">
        <f>YEAR([1]!Tabla1[[#This Row],[PARTO]])</f>
        <v>2008</v>
      </c>
      <c r="J152" s="7">
        <f>IF([1]!Tabla1[[#This Row],[PARTO]]&gt;0,MONTH([1]!Tabla1[[#This Row],[PARTO]]),"")</f>
        <v>9</v>
      </c>
      <c r="K152" s="1"/>
      <c r="L152" s="1"/>
      <c r="M152" s="4"/>
      <c r="N152" s="1">
        <v>24</v>
      </c>
      <c r="O152" s="6">
        <v>39801</v>
      </c>
      <c r="P152" s="1" t="s">
        <v>129</v>
      </c>
      <c r="Q152" s="1">
        <v>1</v>
      </c>
      <c r="R152" s="6">
        <v>40042</v>
      </c>
      <c r="S152" s="1">
        <v>4823</v>
      </c>
      <c r="T152" s="1">
        <f>+[1]!Tabla1[[#This Row],[SECADO]]-[1]!Tabla1[[#This Row],[PARTO]]</f>
        <v>344</v>
      </c>
      <c r="U152" s="2">
        <f>IF(S152&gt;0,IF([1]!Tabla1[[#This Row],[DEL]]&lt;305,[1]!Tabla1[[#This Row],[LECHETOTAL]],(305*[1]!Tabla1[[#This Row],[LECHETOTAL]]/[1]!Tabla1[[#This Row],[DEL]])),"")</f>
        <v>4276.2063953488368</v>
      </c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</row>
    <row r="153" spans="1:32" x14ac:dyDescent="0.25">
      <c r="A153" s="1" t="s">
        <v>216</v>
      </c>
      <c r="B153" s="6">
        <v>38954</v>
      </c>
      <c r="C153" s="2">
        <f>YEAR([1]!Tabla1[[#This Row],[NACIMIENTO]])</f>
        <v>2006</v>
      </c>
      <c r="D153" s="1" t="s">
        <v>217</v>
      </c>
      <c r="E153" s="3" t="s">
        <v>218</v>
      </c>
      <c r="F153" s="1">
        <v>2</v>
      </c>
      <c r="G153" s="1" t="str">
        <f t="shared" si="2"/>
        <v>669DIR0311 2</v>
      </c>
      <c r="H153" s="6">
        <v>40076</v>
      </c>
      <c r="I153" s="7">
        <f>YEAR([1]!Tabla1[[#This Row],[PARTO]])</f>
        <v>2009</v>
      </c>
      <c r="J153" s="7">
        <f>IF([1]!Tabla1[[#This Row],[PARTO]]&gt;0,MONTH([1]!Tabla1[[#This Row],[PARTO]]),"")</f>
        <v>9</v>
      </c>
      <c r="K153" s="1" t="s">
        <v>219</v>
      </c>
      <c r="L153" s="1" t="s">
        <v>30</v>
      </c>
      <c r="M153" s="4" t="s">
        <v>129</v>
      </c>
      <c r="N153" s="1">
        <v>36</v>
      </c>
      <c r="O153" s="6">
        <v>40358</v>
      </c>
      <c r="P153" s="1" t="s">
        <v>44</v>
      </c>
      <c r="Q153" s="1">
        <v>3</v>
      </c>
      <c r="R153" s="6">
        <v>40474</v>
      </c>
      <c r="S153" s="1">
        <v>5789</v>
      </c>
      <c r="T153" s="1">
        <f>+[1]!Tabla1[[#This Row],[SECADO]]-[1]!Tabla1[[#This Row],[PARTO]]</f>
        <v>398</v>
      </c>
      <c r="U153" s="2">
        <f>IF(S153&gt;0,IF([1]!Tabla1[[#This Row],[DEL]]&lt;305,[1]!Tabla1[[#This Row],[LECHETOTAL]],(305*[1]!Tabla1[[#This Row],[LECHETOTAL]]/[1]!Tabla1[[#This Row],[DEL]])),"")</f>
        <v>4436.2939698492464</v>
      </c>
      <c r="V153" s="1" t="s">
        <v>55</v>
      </c>
      <c r="W153" s="6">
        <v>40604</v>
      </c>
      <c r="X153" s="1"/>
      <c r="Y153" s="1"/>
      <c r="Z153" s="1"/>
      <c r="AA153" s="1"/>
      <c r="AB153" s="1"/>
      <c r="AC153" s="1"/>
      <c r="AD153" s="1"/>
      <c r="AE153" s="1"/>
      <c r="AF153" s="1"/>
    </row>
    <row r="154" spans="1:32" x14ac:dyDescent="0.25">
      <c r="A154" s="1" t="s">
        <v>220</v>
      </c>
      <c r="B154" s="6">
        <v>39064</v>
      </c>
      <c r="C154" s="2">
        <f>YEAR([1]!Tabla1[[#This Row],[NACIMIENTO]])</f>
        <v>2006</v>
      </c>
      <c r="D154" s="1" t="s">
        <v>153</v>
      </c>
      <c r="E154" s="3" t="s">
        <v>221</v>
      </c>
      <c r="F154" s="1">
        <v>0</v>
      </c>
      <c r="G154" s="1" t="str">
        <f t="shared" si="2"/>
        <v>669MCR0414 0</v>
      </c>
      <c r="H154" s="1"/>
      <c r="I154" s="1">
        <f>YEAR([1]!Tabla1[[#This Row],[PARTO]])</f>
        <v>1900</v>
      </c>
      <c r="J154" s="1" t="str">
        <f>IF([1]!Tabla1[[#This Row],[PARTO]]&gt;0,MONTH([1]!Tabla1[[#This Row],[PARTO]]),"")</f>
        <v/>
      </c>
      <c r="K154" s="1"/>
      <c r="L154" s="1"/>
      <c r="M154" s="4"/>
      <c r="N154" s="1"/>
      <c r="O154" s="6">
        <v>39622</v>
      </c>
      <c r="P154" s="1" t="s">
        <v>222</v>
      </c>
      <c r="Q154" s="1">
        <v>1</v>
      </c>
      <c r="R154" s="1"/>
      <c r="S154" s="1"/>
      <c r="T154" s="1"/>
      <c r="U154" s="2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</row>
    <row r="155" spans="1:32" x14ac:dyDescent="0.25">
      <c r="A155" s="1" t="s">
        <v>220</v>
      </c>
      <c r="B155" s="6">
        <v>39064</v>
      </c>
      <c r="C155" s="2">
        <f>YEAR([1]!Tabla1[[#This Row],[NACIMIENTO]])</f>
        <v>2006</v>
      </c>
      <c r="D155" s="1" t="s">
        <v>153</v>
      </c>
      <c r="E155" s="3" t="s">
        <v>221</v>
      </c>
      <c r="F155" s="1">
        <v>1</v>
      </c>
      <c r="G155" s="1" t="str">
        <f t="shared" si="2"/>
        <v>669MCR0414 1</v>
      </c>
      <c r="H155" s="6">
        <v>39904</v>
      </c>
      <c r="I155" s="7">
        <f>YEAR([1]!Tabla1[[#This Row],[PARTO]])</f>
        <v>2009</v>
      </c>
      <c r="J155" s="7">
        <f>IF([1]!Tabla1[[#This Row],[PARTO]]&gt;0,MONTH([1]!Tabla1[[#This Row],[PARTO]]),"")</f>
        <v>4</v>
      </c>
      <c r="K155" s="1" t="s">
        <v>223</v>
      </c>
      <c r="L155" s="1" t="s">
        <v>30</v>
      </c>
      <c r="M155" s="4" t="s">
        <v>222</v>
      </c>
      <c r="N155" s="1">
        <v>27</v>
      </c>
      <c r="O155" s="6">
        <v>39951</v>
      </c>
      <c r="P155" s="1"/>
      <c r="Q155" s="1">
        <v>1</v>
      </c>
      <c r="R155" s="6">
        <v>40232</v>
      </c>
      <c r="S155" s="1">
        <v>6696</v>
      </c>
      <c r="T155" s="1">
        <f>+[1]!Tabla1[[#This Row],[SECADO]]-[1]!Tabla1[[#This Row],[PARTO]]</f>
        <v>328</v>
      </c>
      <c r="U155" s="2">
        <f>IF(S155&gt;0,IF([1]!Tabla1[[#This Row],[DEL]]&lt;305,[1]!Tabla1[[#This Row],[LECHETOTAL]],(305*[1]!Tabla1[[#This Row],[LECHETOTAL]]/[1]!Tabla1[[#This Row],[DEL]])),"")</f>
        <v>6226.4634146341459</v>
      </c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</row>
    <row r="156" spans="1:32" x14ac:dyDescent="0.25">
      <c r="A156" s="1" t="s">
        <v>220</v>
      </c>
      <c r="B156" s="6">
        <v>39064</v>
      </c>
      <c r="C156" s="2">
        <f>YEAR([1]!Tabla1[[#This Row],[NACIMIENTO]])</f>
        <v>2006</v>
      </c>
      <c r="D156" s="1" t="s">
        <v>153</v>
      </c>
      <c r="E156" s="3" t="s">
        <v>221</v>
      </c>
      <c r="F156" s="1">
        <v>2</v>
      </c>
      <c r="G156" s="1" t="str">
        <f t="shared" si="2"/>
        <v>669MCR0414 2</v>
      </c>
      <c r="H156" s="6">
        <v>40235</v>
      </c>
      <c r="I156" s="7">
        <f>YEAR([1]!Tabla1[[#This Row],[PARTO]])</f>
        <v>2010</v>
      </c>
      <c r="J156" s="7">
        <f>IF([1]!Tabla1[[#This Row],[PARTO]]&gt;0,MONTH([1]!Tabla1[[#This Row],[PARTO]]),"")</f>
        <v>2</v>
      </c>
      <c r="K156" s="1"/>
      <c r="L156" s="1" t="s">
        <v>30</v>
      </c>
      <c r="M156" s="4"/>
      <c r="N156" s="1">
        <v>38</v>
      </c>
      <c r="O156" s="6">
        <v>40513</v>
      </c>
      <c r="P156" s="1"/>
      <c r="Q156" s="1">
        <v>2</v>
      </c>
      <c r="R156" s="6">
        <v>40743</v>
      </c>
      <c r="S156" s="1">
        <v>8591</v>
      </c>
      <c r="T156" s="1">
        <f>+[1]!Tabla1[[#This Row],[SECADO]]-[1]!Tabla1[[#This Row],[PARTO]]</f>
        <v>508</v>
      </c>
      <c r="U156" s="2">
        <f>IF(S156&gt;0,IF([1]!Tabla1[[#This Row],[DEL]]&lt;305,[1]!Tabla1[[#This Row],[LECHETOTAL]],(305*[1]!Tabla1[[#This Row],[LECHETOTAL]]/[1]!Tabla1[[#This Row],[DEL]])),"")</f>
        <v>5157.9822834645665</v>
      </c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</row>
    <row r="157" spans="1:32" x14ac:dyDescent="0.25">
      <c r="A157" s="1" t="s">
        <v>220</v>
      </c>
      <c r="B157" s="6">
        <v>39064</v>
      </c>
      <c r="C157" s="2">
        <f>YEAR([1]!Tabla1[[#This Row],[NACIMIENTO]])</f>
        <v>2006</v>
      </c>
      <c r="D157" s="1" t="s">
        <v>153</v>
      </c>
      <c r="E157" s="3" t="s">
        <v>221</v>
      </c>
      <c r="F157" s="1">
        <v>3</v>
      </c>
      <c r="G157" s="1" t="str">
        <f t="shared" si="2"/>
        <v>669MCR0414 3</v>
      </c>
      <c r="H157" s="6">
        <v>40797</v>
      </c>
      <c r="I157" s="7">
        <f>YEAR([1]!Tabla1[[#This Row],[PARTO]])</f>
        <v>2011</v>
      </c>
      <c r="J157" s="7">
        <f>IF([1]!Tabla1[[#This Row],[PARTO]]&gt;0,MONTH([1]!Tabla1[[#This Row],[PARTO]]),"")</f>
        <v>9</v>
      </c>
      <c r="K157" s="1"/>
      <c r="L157" s="1" t="s">
        <v>30</v>
      </c>
      <c r="M157" s="4"/>
      <c r="N157" s="1">
        <v>56</v>
      </c>
      <c r="O157" s="6">
        <v>41309</v>
      </c>
      <c r="P157" s="1" t="s">
        <v>224</v>
      </c>
      <c r="Q157" s="1">
        <v>7</v>
      </c>
      <c r="R157" s="6">
        <v>41426</v>
      </c>
      <c r="S157" s="1">
        <v>10527</v>
      </c>
      <c r="T157" s="1">
        <f>+[1]!Tabla1[[#This Row],[SECADO]]-[1]!Tabla1[[#This Row],[PARTO]]</f>
        <v>629</v>
      </c>
      <c r="U157" s="2">
        <f>IF(S157&gt;0,IF([1]!Tabla1[[#This Row],[DEL]]&lt;305,[1]!Tabla1[[#This Row],[LECHETOTAL]],(305*[1]!Tabla1[[#This Row],[LECHETOTAL]]/[1]!Tabla1[[#This Row],[DEL]])),"")</f>
        <v>5104.5071542130363</v>
      </c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</row>
    <row r="158" spans="1:32" x14ac:dyDescent="0.25">
      <c r="A158" s="1" t="s">
        <v>220</v>
      </c>
      <c r="B158" s="6">
        <v>39064</v>
      </c>
      <c r="C158" s="2">
        <f>YEAR([1]!Tabla1[[#This Row],[NACIMIENTO]])</f>
        <v>2006</v>
      </c>
      <c r="D158" s="1" t="s">
        <v>153</v>
      </c>
      <c r="E158" s="3" t="s">
        <v>221</v>
      </c>
      <c r="F158" s="1">
        <v>4</v>
      </c>
      <c r="G158" s="1" t="str">
        <f t="shared" si="2"/>
        <v>669MCR0414 4</v>
      </c>
      <c r="H158" s="6">
        <v>41587</v>
      </c>
      <c r="I158" s="7">
        <f>YEAR([1]!Tabla1[[#This Row],[PARTO]])</f>
        <v>2013</v>
      </c>
      <c r="J158" s="7">
        <f>IF([1]!Tabla1[[#This Row],[PARTO]]&gt;0,MONTH([1]!Tabla1[[#This Row],[PARTO]]),"")</f>
        <v>11</v>
      </c>
      <c r="K158" s="1" t="s">
        <v>225</v>
      </c>
      <c r="L158" s="1" t="s">
        <v>30</v>
      </c>
      <c r="M158" s="4" t="s">
        <v>224</v>
      </c>
      <c r="N158" s="1">
        <v>82</v>
      </c>
      <c r="O158" s="1"/>
      <c r="P158" s="1"/>
      <c r="Q158" s="1"/>
      <c r="R158" s="1"/>
      <c r="S158" s="1">
        <v>2796</v>
      </c>
      <c r="T158" s="1"/>
      <c r="U158" s="2"/>
      <c r="V158" s="1" t="s">
        <v>31</v>
      </c>
      <c r="W158" s="6">
        <v>41753</v>
      </c>
      <c r="X158" s="1"/>
      <c r="Y158" s="1"/>
      <c r="Z158" s="1"/>
      <c r="AA158" s="1"/>
      <c r="AB158" s="1"/>
      <c r="AC158" s="1"/>
      <c r="AD158" s="1"/>
      <c r="AE158" s="1"/>
      <c r="AF158" s="1"/>
    </row>
    <row r="159" spans="1:32" x14ac:dyDescent="0.25">
      <c r="A159" s="1" t="s">
        <v>226</v>
      </c>
      <c r="B159" s="6">
        <v>39005</v>
      </c>
      <c r="C159" s="2">
        <f>YEAR([1]!Tabla1[[#This Row],[NACIMIENTO]])</f>
        <v>2006</v>
      </c>
      <c r="D159" s="1" t="s">
        <v>217</v>
      </c>
      <c r="E159" s="3" t="s">
        <v>227</v>
      </c>
      <c r="F159" s="1">
        <v>0</v>
      </c>
      <c r="G159" s="1" t="str">
        <f t="shared" si="2"/>
        <v>683DIR0511 0</v>
      </c>
      <c r="H159" s="1"/>
      <c r="I159" s="1">
        <f>YEAR([1]!Tabla1[[#This Row],[PARTO]])</f>
        <v>1900</v>
      </c>
      <c r="J159" s="1" t="str">
        <f>IF([1]!Tabla1[[#This Row],[PARTO]]&gt;0,MONTH([1]!Tabla1[[#This Row],[PARTO]]),"")</f>
        <v/>
      </c>
      <c r="K159" s="1"/>
      <c r="L159" s="1"/>
      <c r="M159" s="4"/>
      <c r="N159" s="1"/>
      <c r="O159" s="6">
        <v>39367</v>
      </c>
      <c r="P159" s="1"/>
      <c r="Q159" s="1">
        <v>1</v>
      </c>
      <c r="R159" s="1"/>
      <c r="S159" s="1"/>
      <c r="T159" s="1"/>
      <c r="U159" s="2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</row>
    <row r="160" spans="1:32" x14ac:dyDescent="0.25">
      <c r="A160" s="1" t="s">
        <v>226</v>
      </c>
      <c r="B160" s="6">
        <v>39005</v>
      </c>
      <c r="C160" s="2">
        <f>YEAR([1]!Tabla1[[#This Row],[NACIMIENTO]])</f>
        <v>2006</v>
      </c>
      <c r="D160" s="1" t="s">
        <v>217</v>
      </c>
      <c r="E160" s="3" t="s">
        <v>227</v>
      </c>
      <c r="F160" s="1">
        <v>1</v>
      </c>
      <c r="G160" s="1" t="str">
        <f t="shared" si="2"/>
        <v>683DIR0511 1</v>
      </c>
      <c r="H160" s="6">
        <v>39651</v>
      </c>
      <c r="I160" s="7">
        <f>YEAR([1]!Tabla1[[#This Row],[PARTO]])</f>
        <v>2008</v>
      </c>
      <c r="J160" s="7">
        <f>IF([1]!Tabla1[[#This Row],[PARTO]]&gt;0,MONTH([1]!Tabla1[[#This Row],[PARTO]]),"")</f>
        <v>7</v>
      </c>
      <c r="K160" s="1"/>
      <c r="L160" s="1"/>
      <c r="M160" s="4"/>
      <c r="N160" s="1">
        <v>21</v>
      </c>
      <c r="O160" s="6">
        <v>39825</v>
      </c>
      <c r="P160" s="1"/>
      <c r="Q160" s="1">
        <v>1</v>
      </c>
      <c r="R160" s="6">
        <v>40080</v>
      </c>
      <c r="S160" s="1">
        <v>7052</v>
      </c>
      <c r="T160" s="1">
        <f>+[1]!Tabla1[[#This Row],[SECADO]]-[1]!Tabla1[[#This Row],[PARTO]]</f>
        <v>429</v>
      </c>
      <c r="U160" s="2">
        <f>IF(S160&gt;0,IF([1]!Tabla1[[#This Row],[DEL]]&lt;305,[1]!Tabla1[[#This Row],[LECHETOTAL]],(305*[1]!Tabla1[[#This Row],[LECHETOTAL]]/[1]!Tabla1[[#This Row],[DEL]])),"")</f>
        <v>5013.6596736596739</v>
      </c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</row>
    <row r="161" spans="1:32" x14ac:dyDescent="0.25">
      <c r="A161" s="1" t="s">
        <v>226</v>
      </c>
      <c r="B161" s="6">
        <v>39005</v>
      </c>
      <c r="C161" s="2">
        <f>YEAR([1]!Tabla1[[#This Row],[NACIMIENTO]])</f>
        <v>2006</v>
      </c>
      <c r="D161" s="1" t="s">
        <v>217</v>
      </c>
      <c r="E161" s="3" t="s">
        <v>227</v>
      </c>
      <c r="F161" s="1">
        <v>2</v>
      </c>
      <c r="G161" s="1" t="str">
        <f t="shared" si="2"/>
        <v>683DIR0511 2</v>
      </c>
      <c r="H161" s="6">
        <v>40109</v>
      </c>
      <c r="I161" s="7">
        <f>YEAR([1]!Tabla1[[#This Row],[PARTO]])</f>
        <v>2009</v>
      </c>
      <c r="J161" s="7">
        <f>IF([1]!Tabla1[[#This Row],[PARTO]]&gt;0,MONTH([1]!Tabla1[[#This Row],[PARTO]]),"")</f>
        <v>10</v>
      </c>
      <c r="K161" s="1" t="s">
        <v>228</v>
      </c>
      <c r="L161" s="1" t="s">
        <v>30</v>
      </c>
      <c r="M161" s="4"/>
      <c r="N161" s="1">
        <v>36</v>
      </c>
      <c r="O161" s="6">
        <v>40376</v>
      </c>
      <c r="P161" s="1" t="s">
        <v>27</v>
      </c>
      <c r="Q161" s="1">
        <v>5</v>
      </c>
      <c r="R161" s="6">
        <v>40530</v>
      </c>
      <c r="S161" s="1">
        <v>7168</v>
      </c>
      <c r="T161" s="1">
        <f>+[1]!Tabla1[[#This Row],[SECADO]]-[1]!Tabla1[[#This Row],[PARTO]]</f>
        <v>421</v>
      </c>
      <c r="U161" s="2">
        <f>IF(S161&gt;0,IF([1]!Tabla1[[#This Row],[DEL]]&lt;305,[1]!Tabla1[[#This Row],[LECHETOTAL]],(305*[1]!Tabla1[[#This Row],[LECHETOTAL]]/[1]!Tabla1[[#This Row],[DEL]])),"")</f>
        <v>5192.9691211401423</v>
      </c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</row>
    <row r="162" spans="1:32" x14ac:dyDescent="0.25">
      <c r="A162" s="1" t="s">
        <v>226</v>
      </c>
      <c r="B162" s="6">
        <v>39005</v>
      </c>
      <c r="C162" s="2">
        <f>YEAR([1]!Tabla1[[#This Row],[NACIMIENTO]])</f>
        <v>2006</v>
      </c>
      <c r="D162" s="1" t="s">
        <v>217</v>
      </c>
      <c r="E162" s="3" t="s">
        <v>227</v>
      </c>
      <c r="F162" s="1">
        <v>3</v>
      </c>
      <c r="G162" s="1" t="str">
        <f t="shared" si="2"/>
        <v>683DIR0511 3</v>
      </c>
      <c r="H162" s="6">
        <v>40663</v>
      </c>
      <c r="I162" s="7">
        <f>YEAR([1]!Tabla1[[#This Row],[PARTO]])</f>
        <v>2011</v>
      </c>
      <c r="J162" s="7">
        <f>IF([1]!Tabla1[[#This Row],[PARTO]]&gt;0,MONTH([1]!Tabla1[[#This Row],[PARTO]]),"")</f>
        <v>4</v>
      </c>
      <c r="K162" s="1" t="s">
        <v>229</v>
      </c>
      <c r="L162" s="1" t="s">
        <v>30</v>
      </c>
      <c r="M162" s="4" t="s">
        <v>27</v>
      </c>
      <c r="N162" s="1">
        <v>54</v>
      </c>
      <c r="O162" s="1"/>
      <c r="P162" s="1"/>
      <c r="Q162" s="1"/>
      <c r="R162" s="1"/>
      <c r="S162" s="1"/>
      <c r="T162" s="1"/>
      <c r="U162" s="2"/>
      <c r="V162" s="1" t="s">
        <v>55</v>
      </c>
      <c r="W162" s="6">
        <v>40664</v>
      </c>
      <c r="X162" s="1"/>
      <c r="Y162" s="1"/>
      <c r="Z162" s="1"/>
      <c r="AA162" s="1"/>
      <c r="AB162" s="1"/>
      <c r="AC162" s="1"/>
      <c r="AD162" s="1"/>
      <c r="AE162" s="1"/>
      <c r="AF162" s="1"/>
    </row>
    <row r="163" spans="1:32" x14ac:dyDescent="0.25">
      <c r="A163" s="1" t="s">
        <v>230</v>
      </c>
      <c r="B163" s="6">
        <v>39070</v>
      </c>
      <c r="C163" s="2">
        <f>YEAR([1]!Tabla1[[#This Row],[NACIMIENTO]])</f>
        <v>2006</v>
      </c>
      <c r="D163" s="1" t="s">
        <v>231</v>
      </c>
      <c r="E163" s="3" t="s">
        <v>232</v>
      </c>
      <c r="F163" s="1">
        <v>0</v>
      </c>
      <c r="G163" s="1" t="str">
        <f t="shared" si="2"/>
        <v>698DIR0910 0</v>
      </c>
      <c r="H163" s="1"/>
      <c r="I163" s="1">
        <f>YEAR([1]!Tabla1[[#This Row],[PARTO]])</f>
        <v>1900</v>
      </c>
      <c r="J163" s="1" t="str">
        <f>IF([1]!Tabla1[[#This Row],[PARTO]]&gt;0,MONTH([1]!Tabla1[[#This Row],[PARTO]]),"")</f>
        <v/>
      </c>
      <c r="K163" s="1"/>
      <c r="L163" s="1"/>
      <c r="M163" s="4"/>
      <c r="N163" s="1"/>
      <c r="O163" s="6">
        <v>39765</v>
      </c>
      <c r="P163" s="1">
        <v>344</v>
      </c>
      <c r="Q163" s="1">
        <v>2</v>
      </c>
      <c r="R163" s="1"/>
      <c r="S163" s="1"/>
      <c r="T163" s="1"/>
      <c r="U163" s="2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</row>
    <row r="164" spans="1:32" x14ac:dyDescent="0.25">
      <c r="A164" s="1" t="s">
        <v>230</v>
      </c>
      <c r="B164" s="6">
        <v>39070</v>
      </c>
      <c r="C164" s="2">
        <f>YEAR([1]!Tabla1[[#This Row],[NACIMIENTO]])</f>
        <v>2006</v>
      </c>
      <c r="D164" s="1" t="s">
        <v>231</v>
      </c>
      <c r="E164" s="3" t="s">
        <v>232</v>
      </c>
      <c r="F164" s="1">
        <v>1</v>
      </c>
      <c r="G164" s="1" t="str">
        <f t="shared" si="2"/>
        <v>698DIR0910 1</v>
      </c>
      <c r="H164" s="6">
        <v>40051</v>
      </c>
      <c r="I164" s="7">
        <f>YEAR([1]!Tabla1[[#This Row],[PARTO]])</f>
        <v>2009</v>
      </c>
      <c r="J164" s="7">
        <f>IF([1]!Tabla1[[#This Row],[PARTO]]&gt;0,MONTH([1]!Tabla1[[#This Row],[PARTO]]),"")</f>
        <v>8</v>
      </c>
      <c r="K164" s="1" t="s">
        <v>233</v>
      </c>
      <c r="L164" s="1" t="s">
        <v>30</v>
      </c>
      <c r="M164" s="4">
        <v>344</v>
      </c>
      <c r="N164" s="1">
        <v>32</v>
      </c>
      <c r="O164" s="1"/>
      <c r="P164" s="1"/>
      <c r="Q164" s="1">
        <v>2</v>
      </c>
      <c r="R164" s="6">
        <v>40362</v>
      </c>
      <c r="S164" s="1">
        <v>4425</v>
      </c>
      <c r="T164" s="1">
        <f>+[1]!Tabla1[[#This Row],[SECADO]]-[1]!Tabla1[[#This Row],[PARTO]]</f>
        <v>311</v>
      </c>
      <c r="U164" s="2">
        <f>IF(S164&gt;0,IF([1]!Tabla1[[#This Row],[DEL]]&lt;305,[1]!Tabla1[[#This Row],[LECHETOTAL]],(305*[1]!Tabla1[[#This Row],[LECHETOTAL]]/[1]!Tabla1[[#This Row],[DEL]])),"")</f>
        <v>4339.6302250803856</v>
      </c>
      <c r="V164" s="1" t="s">
        <v>31</v>
      </c>
      <c r="W164" s="6">
        <v>40430</v>
      </c>
      <c r="X164" s="1"/>
      <c r="Y164" s="1"/>
      <c r="Z164" s="1"/>
      <c r="AA164" s="1"/>
      <c r="AB164" s="1"/>
      <c r="AC164" s="1"/>
      <c r="AD164" s="1"/>
      <c r="AE164" s="1"/>
      <c r="AF164" s="1"/>
    </row>
    <row r="165" spans="1:32" x14ac:dyDescent="0.25">
      <c r="A165" s="1" t="s">
        <v>234</v>
      </c>
      <c r="B165" s="6">
        <v>39109</v>
      </c>
      <c r="C165" s="2">
        <f>YEAR([1]!Tabla1[[#This Row],[NACIMIENTO]])</f>
        <v>2007</v>
      </c>
      <c r="D165" s="1" t="s">
        <v>235</v>
      </c>
      <c r="E165" s="3">
        <v>3131</v>
      </c>
      <c r="F165" s="1">
        <v>0</v>
      </c>
      <c r="G165" s="1" t="str">
        <f t="shared" si="2"/>
        <v>7023DR0413 0</v>
      </c>
      <c r="H165" s="1"/>
      <c r="I165" s="1">
        <f>YEAR([1]!Tabla1[[#This Row],[PARTO]])</f>
        <v>1900</v>
      </c>
      <c r="J165" s="1" t="str">
        <f>IF([1]!Tabla1[[#This Row],[PARTO]]&gt;0,MONTH([1]!Tabla1[[#This Row],[PARTO]]),"")</f>
        <v/>
      </c>
      <c r="K165" s="1"/>
      <c r="L165" s="1"/>
      <c r="M165" s="4"/>
      <c r="N165" s="1"/>
      <c r="O165" s="6">
        <v>39817</v>
      </c>
      <c r="P165" s="1"/>
      <c r="Q165" s="1">
        <v>1</v>
      </c>
      <c r="R165" s="1"/>
      <c r="S165" s="1"/>
      <c r="T165" s="1"/>
      <c r="U165" s="2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</row>
    <row r="166" spans="1:32" x14ac:dyDescent="0.25">
      <c r="A166" s="1" t="s">
        <v>234</v>
      </c>
      <c r="B166" s="6">
        <v>39109</v>
      </c>
      <c r="C166" s="2">
        <f>YEAR([1]!Tabla1[[#This Row],[NACIMIENTO]])</f>
        <v>2007</v>
      </c>
      <c r="D166" s="1" t="s">
        <v>235</v>
      </c>
      <c r="E166" s="3">
        <v>3131</v>
      </c>
      <c r="F166" s="1">
        <v>1</v>
      </c>
      <c r="G166" s="1" t="str">
        <f t="shared" si="2"/>
        <v>7023DR0413 1</v>
      </c>
      <c r="H166" s="6">
        <v>40101</v>
      </c>
      <c r="I166" s="7">
        <f>YEAR([1]!Tabla1[[#This Row],[PARTO]])</f>
        <v>2009</v>
      </c>
      <c r="J166" s="7">
        <f>IF([1]!Tabla1[[#This Row],[PARTO]]&gt;0,MONTH([1]!Tabla1[[#This Row],[PARTO]]),"")</f>
        <v>10</v>
      </c>
      <c r="K166" s="1" t="s">
        <v>236</v>
      </c>
      <c r="L166" s="1" t="s">
        <v>26</v>
      </c>
      <c r="M166" s="4"/>
      <c r="N166" s="1">
        <v>32</v>
      </c>
      <c r="O166" s="6">
        <v>40237</v>
      </c>
      <c r="P166" s="1" t="s">
        <v>173</v>
      </c>
      <c r="Q166" s="1">
        <v>1</v>
      </c>
      <c r="R166" s="6">
        <v>40213</v>
      </c>
      <c r="S166" s="1">
        <v>487</v>
      </c>
      <c r="T166" s="1">
        <f>+[1]!Tabla1[[#This Row],[SECADO]]-[1]!Tabla1[[#This Row],[PARTO]]</f>
        <v>112</v>
      </c>
      <c r="U166" s="2">
        <f>IF(S166&gt;0,IF([1]!Tabla1[[#This Row],[DEL]]&lt;305,[1]!Tabla1[[#This Row],[LECHETOTAL]],(305*[1]!Tabla1[[#This Row],[LECHETOTAL]]/[1]!Tabla1[[#This Row],[DEL]])),"")</f>
        <v>487</v>
      </c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</row>
    <row r="167" spans="1:32" x14ac:dyDescent="0.25">
      <c r="A167" s="1" t="s">
        <v>234</v>
      </c>
      <c r="B167" s="6">
        <v>39109</v>
      </c>
      <c r="C167" s="2">
        <f>YEAR([1]!Tabla1[[#This Row],[NACIMIENTO]])</f>
        <v>2007</v>
      </c>
      <c r="D167" s="1" t="s">
        <v>235</v>
      </c>
      <c r="E167" s="3">
        <v>3131</v>
      </c>
      <c r="F167" s="1">
        <v>2</v>
      </c>
      <c r="G167" s="1" t="str">
        <f t="shared" si="2"/>
        <v>7023DR0413 2</v>
      </c>
      <c r="H167" s="1"/>
      <c r="I167" s="1">
        <f>YEAR([1]!Tabla1[[#This Row],[PARTO]])</f>
        <v>1900</v>
      </c>
      <c r="J167" s="1" t="str">
        <f>IF([1]!Tabla1[[#This Row],[PARTO]]&gt;0,MONTH([1]!Tabla1[[#This Row],[PARTO]]),"")</f>
        <v/>
      </c>
      <c r="K167" s="1"/>
      <c r="L167" s="1"/>
      <c r="M167" s="4" t="s">
        <v>173</v>
      </c>
      <c r="N167" s="1">
        <v>43</v>
      </c>
      <c r="O167" s="6">
        <v>40570</v>
      </c>
      <c r="P167" s="1" t="s">
        <v>71</v>
      </c>
      <c r="Q167" s="1">
        <v>3</v>
      </c>
      <c r="R167" s="6">
        <v>40609</v>
      </c>
      <c r="S167" s="1">
        <v>1758</v>
      </c>
      <c r="T167" s="1"/>
      <c r="U167" s="2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</row>
    <row r="168" spans="1:32" x14ac:dyDescent="0.25">
      <c r="A168" s="1" t="s">
        <v>234</v>
      </c>
      <c r="B168" s="6">
        <v>39109</v>
      </c>
      <c r="C168" s="2">
        <f>YEAR([1]!Tabla1[[#This Row],[NACIMIENTO]])</f>
        <v>2007</v>
      </c>
      <c r="D168" s="1" t="s">
        <v>235</v>
      </c>
      <c r="E168" s="3">
        <v>3131</v>
      </c>
      <c r="F168" s="1">
        <v>3</v>
      </c>
      <c r="G168" s="1" t="str">
        <f t="shared" si="2"/>
        <v>7023DR0413 3</v>
      </c>
      <c r="H168" s="6">
        <v>40855</v>
      </c>
      <c r="I168" s="7">
        <f>YEAR([1]!Tabla1[[#This Row],[PARTO]])</f>
        <v>2011</v>
      </c>
      <c r="J168" s="7">
        <f>IF([1]!Tabla1[[#This Row],[PARTO]]&gt;0,MONTH([1]!Tabla1[[#This Row],[PARTO]]),"")</f>
        <v>11</v>
      </c>
      <c r="K168" s="1" t="s">
        <v>237</v>
      </c>
      <c r="L168" s="1" t="s">
        <v>26</v>
      </c>
      <c r="M168" s="4" t="s">
        <v>71</v>
      </c>
      <c r="N168" s="1">
        <v>57</v>
      </c>
      <c r="O168" s="1"/>
      <c r="P168" s="1"/>
      <c r="Q168" s="1">
        <v>4</v>
      </c>
      <c r="R168" s="6">
        <v>41230</v>
      </c>
      <c r="S168" s="1">
        <v>5774</v>
      </c>
      <c r="T168" s="1">
        <f>+[1]!Tabla1[[#This Row],[SECADO]]-[1]!Tabla1[[#This Row],[PARTO]]</f>
        <v>375</v>
      </c>
      <c r="U168" s="2">
        <f>IF(S168&gt;0,IF([1]!Tabla1[[#This Row],[DEL]]&lt;305,[1]!Tabla1[[#This Row],[LECHETOTAL]],(305*[1]!Tabla1[[#This Row],[LECHETOTAL]]/[1]!Tabla1[[#This Row],[DEL]])),"")</f>
        <v>4696.1866666666665</v>
      </c>
      <c r="V168" s="1" t="s">
        <v>31</v>
      </c>
      <c r="W168" s="6">
        <v>41389</v>
      </c>
      <c r="X168" s="1"/>
      <c r="Y168" s="1"/>
      <c r="Z168" s="1"/>
      <c r="AA168" s="1"/>
      <c r="AB168" s="1"/>
      <c r="AC168" s="1"/>
      <c r="AD168" s="1"/>
      <c r="AE168" s="1"/>
      <c r="AF168" s="1"/>
    </row>
    <row r="169" spans="1:32" x14ac:dyDescent="0.25">
      <c r="A169" s="1" t="s">
        <v>238</v>
      </c>
      <c r="B169" s="6">
        <v>39274</v>
      </c>
      <c r="C169" s="2">
        <f>YEAR([1]!Tabla1[[#This Row],[NACIMIENTO]])</f>
        <v>2007</v>
      </c>
      <c r="D169" s="1" t="s">
        <v>222</v>
      </c>
      <c r="E169" s="3">
        <v>5023</v>
      </c>
      <c r="F169" s="1">
        <v>0</v>
      </c>
      <c r="G169" s="1" t="str">
        <f t="shared" si="2"/>
        <v>7176DR1110 0</v>
      </c>
      <c r="H169" s="1"/>
      <c r="I169" s="1">
        <f>YEAR([1]!Tabla1[[#This Row],[PARTO]])</f>
        <v>1900</v>
      </c>
      <c r="J169" s="1" t="str">
        <f>IF([1]!Tabla1[[#This Row],[PARTO]]&gt;0,MONTH([1]!Tabla1[[#This Row],[PARTO]]),"")</f>
        <v/>
      </c>
      <c r="K169" s="1"/>
      <c r="L169" s="1"/>
      <c r="M169" s="4"/>
      <c r="N169" s="1"/>
      <c r="O169" s="6">
        <v>39788</v>
      </c>
      <c r="P169" s="1" t="s">
        <v>161</v>
      </c>
      <c r="Q169" s="1">
        <v>1</v>
      </c>
      <c r="R169" s="1"/>
      <c r="S169" s="1"/>
      <c r="T169" s="1"/>
      <c r="U169" s="2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</row>
    <row r="170" spans="1:32" x14ac:dyDescent="0.25">
      <c r="A170" s="1" t="s">
        <v>238</v>
      </c>
      <c r="B170" s="6">
        <v>39274</v>
      </c>
      <c r="C170" s="2">
        <f>YEAR([1]!Tabla1[[#This Row],[NACIMIENTO]])</f>
        <v>2007</v>
      </c>
      <c r="D170" s="1" t="s">
        <v>222</v>
      </c>
      <c r="E170" s="3">
        <v>5023</v>
      </c>
      <c r="F170" s="1">
        <v>1</v>
      </c>
      <c r="G170" s="1" t="str">
        <f t="shared" si="2"/>
        <v>7176DR1110 1</v>
      </c>
      <c r="H170" s="6">
        <v>40067</v>
      </c>
      <c r="I170" s="7">
        <f>YEAR([1]!Tabla1[[#This Row],[PARTO]])</f>
        <v>2009</v>
      </c>
      <c r="J170" s="7">
        <f>IF([1]!Tabla1[[#This Row],[PARTO]]&gt;0,MONTH([1]!Tabla1[[#This Row],[PARTO]]),"")</f>
        <v>9</v>
      </c>
      <c r="K170" s="1" t="s">
        <v>239</v>
      </c>
      <c r="L170" s="1" t="s">
        <v>26</v>
      </c>
      <c r="M170" s="4" t="s">
        <v>161</v>
      </c>
      <c r="N170" s="1">
        <v>26</v>
      </c>
      <c r="O170" s="6">
        <v>40250</v>
      </c>
      <c r="P170" s="1" t="s">
        <v>240</v>
      </c>
      <c r="Q170" s="1">
        <v>2</v>
      </c>
      <c r="R170" s="6">
        <v>40416</v>
      </c>
      <c r="S170" s="1">
        <v>4657</v>
      </c>
      <c r="T170" s="1">
        <f>+[1]!Tabla1[[#This Row],[SECADO]]-[1]!Tabla1[[#This Row],[PARTO]]</f>
        <v>349</v>
      </c>
      <c r="U170" s="2">
        <f>IF(S170&gt;0,IF([1]!Tabla1[[#This Row],[DEL]]&lt;305,[1]!Tabla1[[#This Row],[LECHETOTAL]],(305*[1]!Tabla1[[#This Row],[LECHETOTAL]]/[1]!Tabla1[[#This Row],[DEL]])),"")</f>
        <v>4069.8710601719199</v>
      </c>
      <c r="V170" s="1" t="s">
        <v>55</v>
      </c>
      <c r="W170" s="6">
        <v>40490</v>
      </c>
      <c r="X170" s="1"/>
      <c r="Y170" s="1"/>
      <c r="Z170" s="1"/>
      <c r="AA170" s="1"/>
      <c r="AB170" s="1"/>
      <c r="AC170" s="1"/>
      <c r="AD170" s="1"/>
      <c r="AE170" s="1"/>
      <c r="AF170" s="1"/>
    </row>
    <row r="171" spans="1:32" x14ac:dyDescent="0.25">
      <c r="A171" s="1" t="s">
        <v>241</v>
      </c>
      <c r="B171" s="6">
        <v>39102</v>
      </c>
      <c r="C171" s="2">
        <f>YEAR([1]!Tabla1[[#This Row],[NACIMIENTO]])</f>
        <v>2007</v>
      </c>
      <c r="D171" s="1"/>
      <c r="E171" s="3"/>
      <c r="F171" s="1">
        <v>0</v>
      </c>
      <c r="G171" s="1" t="str">
        <f t="shared" si="2"/>
        <v>722dir0212 0</v>
      </c>
      <c r="H171" s="1"/>
      <c r="I171" s="1">
        <f>YEAR([1]!Tabla1[[#This Row],[PARTO]])</f>
        <v>1900</v>
      </c>
      <c r="J171" s="1" t="str">
        <f>IF([1]!Tabla1[[#This Row],[PARTO]]&gt;0,MONTH([1]!Tabla1[[#This Row],[PARTO]]),"")</f>
        <v/>
      </c>
      <c r="K171" s="1"/>
      <c r="L171" s="1"/>
      <c r="M171" s="4"/>
      <c r="N171" s="1"/>
      <c r="O171" s="6">
        <v>39549</v>
      </c>
      <c r="P171" s="1"/>
      <c r="Q171" s="1"/>
      <c r="R171" s="1"/>
      <c r="S171" s="1"/>
      <c r="T171" s="1"/>
      <c r="U171" s="2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</row>
    <row r="172" spans="1:32" x14ac:dyDescent="0.25">
      <c r="A172" s="1" t="s">
        <v>242</v>
      </c>
      <c r="B172" s="6">
        <v>39194</v>
      </c>
      <c r="C172" s="2">
        <f>YEAR([1]!Tabla1[[#This Row],[NACIMIENTO]])</f>
        <v>2007</v>
      </c>
      <c r="D172" s="1" t="s">
        <v>243</v>
      </c>
      <c r="E172" s="3" t="s">
        <v>244</v>
      </c>
      <c r="F172" s="1">
        <v>0</v>
      </c>
      <c r="G172" s="1" t="str">
        <f t="shared" si="2"/>
        <v>722DIR0413 0</v>
      </c>
      <c r="H172" s="1"/>
      <c r="I172" s="1">
        <f>YEAR([1]!Tabla1[[#This Row],[PARTO]])</f>
        <v>1900</v>
      </c>
      <c r="J172" s="1" t="str">
        <f>IF([1]!Tabla1[[#This Row],[PARTO]]&gt;0,MONTH([1]!Tabla1[[#This Row],[PARTO]]),"")</f>
        <v/>
      </c>
      <c r="K172" s="1"/>
      <c r="L172" s="1"/>
      <c r="M172" s="4"/>
      <c r="N172" s="1"/>
      <c r="O172" s="6">
        <v>39753</v>
      </c>
      <c r="P172" s="1">
        <v>344</v>
      </c>
      <c r="Q172" s="1">
        <v>1</v>
      </c>
      <c r="R172" s="1"/>
      <c r="S172" s="1"/>
      <c r="T172" s="1"/>
      <c r="U172" s="2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</row>
    <row r="173" spans="1:32" x14ac:dyDescent="0.25">
      <c r="A173" s="1" t="s">
        <v>242</v>
      </c>
      <c r="B173" s="6">
        <v>39194</v>
      </c>
      <c r="C173" s="2">
        <f>YEAR([1]!Tabla1[[#This Row],[NACIMIENTO]])</f>
        <v>2007</v>
      </c>
      <c r="D173" s="1" t="s">
        <v>243</v>
      </c>
      <c r="E173" s="3" t="s">
        <v>244</v>
      </c>
      <c r="F173" s="1">
        <v>1</v>
      </c>
      <c r="G173" s="1" t="str">
        <f t="shared" si="2"/>
        <v>722DIR0413 1</v>
      </c>
      <c r="H173" s="6">
        <v>40033</v>
      </c>
      <c r="I173" s="7">
        <f>YEAR([1]!Tabla1[[#This Row],[PARTO]])</f>
        <v>2009</v>
      </c>
      <c r="J173" s="7">
        <f>IF([1]!Tabla1[[#This Row],[PARTO]]&gt;0,MONTH([1]!Tabla1[[#This Row],[PARTO]]),"")</f>
        <v>8</v>
      </c>
      <c r="K173" s="1" t="s">
        <v>245</v>
      </c>
      <c r="L173" s="1" t="s">
        <v>26</v>
      </c>
      <c r="M173" s="4">
        <v>344</v>
      </c>
      <c r="N173" s="1">
        <v>27</v>
      </c>
      <c r="O173" s="6">
        <v>40124</v>
      </c>
      <c r="P173" s="1" t="s">
        <v>38</v>
      </c>
      <c r="Q173" s="1">
        <v>2</v>
      </c>
      <c r="R173" s="1"/>
      <c r="S173" s="1"/>
      <c r="T173" s="1"/>
      <c r="U173" s="2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</row>
    <row r="174" spans="1:32" x14ac:dyDescent="0.25">
      <c r="A174" s="1" t="s">
        <v>242</v>
      </c>
      <c r="B174" s="6">
        <v>39194</v>
      </c>
      <c r="C174" s="2">
        <f>YEAR([1]!Tabla1[[#This Row],[NACIMIENTO]])</f>
        <v>2007</v>
      </c>
      <c r="D174" s="1" t="s">
        <v>243</v>
      </c>
      <c r="E174" s="3" t="s">
        <v>244</v>
      </c>
      <c r="F174" s="1">
        <v>2</v>
      </c>
      <c r="G174" s="1" t="str">
        <f t="shared" si="2"/>
        <v>722DIR0413 2</v>
      </c>
      <c r="H174" s="6">
        <v>40410</v>
      </c>
      <c r="I174" s="7">
        <f>YEAR([1]!Tabla1[[#This Row],[PARTO]])</f>
        <v>2010</v>
      </c>
      <c r="J174" s="7">
        <f>IF([1]!Tabla1[[#This Row],[PARTO]]&gt;0,MONTH([1]!Tabla1[[#This Row],[PARTO]]),"")</f>
        <v>8</v>
      </c>
      <c r="K174" s="1" t="s">
        <v>246</v>
      </c>
      <c r="L174" s="1" t="s">
        <v>26</v>
      </c>
      <c r="M174" s="4" t="s">
        <v>38</v>
      </c>
      <c r="N174" s="1">
        <v>39</v>
      </c>
      <c r="O174" s="6">
        <v>40454</v>
      </c>
      <c r="P174" s="1"/>
      <c r="Q174" s="1">
        <v>1</v>
      </c>
      <c r="R174" s="6">
        <v>40420</v>
      </c>
      <c r="S174" s="1"/>
      <c r="T174" s="1">
        <f>+[1]!Tabla1[[#This Row],[SECADO]]-[1]!Tabla1[[#This Row],[PARTO]]</f>
        <v>10</v>
      </c>
      <c r="U174" s="2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</row>
    <row r="175" spans="1:32" x14ac:dyDescent="0.25">
      <c r="A175" s="1" t="s">
        <v>242</v>
      </c>
      <c r="B175" s="6">
        <v>39194</v>
      </c>
      <c r="C175" s="2">
        <f>YEAR([1]!Tabla1[[#This Row],[NACIMIENTO]])</f>
        <v>2007</v>
      </c>
      <c r="D175" s="1" t="s">
        <v>243</v>
      </c>
      <c r="E175" s="3" t="s">
        <v>244</v>
      </c>
      <c r="F175" s="1">
        <v>3</v>
      </c>
      <c r="G175" s="1" t="str">
        <f t="shared" si="2"/>
        <v>722DIR0413 3</v>
      </c>
      <c r="H175" s="6">
        <v>40738</v>
      </c>
      <c r="I175" s="7">
        <f>YEAR([1]!Tabla1[[#This Row],[PARTO]])</f>
        <v>2011</v>
      </c>
      <c r="J175" s="7">
        <f>IF([1]!Tabla1[[#This Row],[PARTO]]&gt;0,MONTH([1]!Tabla1[[#This Row],[PARTO]]),"")</f>
        <v>7</v>
      </c>
      <c r="K175" s="1" t="s">
        <v>247</v>
      </c>
      <c r="L175" s="1" t="s">
        <v>26</v>
      </c>
      <c r="M175" s="4"/>
      <c r="N175" s="1">
        <v>50</v>
      </c>
      <c r="O175" s="6">
        <v>40767</v>
      </c>
      <c r="P175" s="1" t="s">
        <v>38</v>
      </c>
      <c r="Q175" s="1">
        <v>2</v>
      </c>
      <c r="R175" s="6">
        <v>40739</v>
      </c>
      <c r="S175" s="1"/>
      <c r="T175" s="1">
        <f>+[1]!Tabla1[[#This Row],[SECADO]]-[1]!Tabla1[[#This Row],[PARTO]]</f>
        <v>1</v>
      </c>
      <c r="U175" s="2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</row>
    <row r="176" spans="1:32" x14ac:dyDescent="0.25">
      <c r="A176" s="1" t="s">
        <v>242</v>
      </c>
      <c r="B176" s="6">
        <v>39194</v>
      </c>
      <c r="C176" s="2">
        <f>YEAR([1]!Tabla1[[#This Row],[NACIMIENTO]])</f>
        <v>2007</v>
      </c>
      <c r="D176" s="1" t="s">
        <v>243</v>
      </c>
      <c r="E176" s="3" t="s">
        <v>244</v>
      </c>
      <c r="F176" s="1">
        <v>4</v>
      </c>
      <c r="G176" s="1" t="str">
        <f t="shared" si="2"/>
        <v>722DIR0413 4</v>
      </c>
      <c r="H176" s="6">
        <v>41056</v>
      </c>
      <c r="I176" s="7">
        <f>YEAR([1]!Tabla1[[#This Row],[PARTO]])</f>
        <v>2012</v>
      </c>
      <c r="J176" s="7">
        <f>IF([1]!Tabla1[[#This Row],[PARTO]]&gt;0,MONTH([1]!Tabla1[[#This Row],[PARTO]]),"")</f>
        <v>5</v>
      </c>
      <c r="K176" s="1" t="s">
        <v>248</v>
      </c>
      <c r="L176" s="1" t="s">
        <v>30</v>
      </c>
      <c r="M176" s="4" t="s">
        <v>38</v>
      </c>
      <c r="N176" s="1">
        <v>61</v>
      </c>
      <c r="O176" s="6">
        <v>41086</v>
      </c>
      <c r="P176" s="1"/>
      <c r="Q176" s="1">
        <v>1</v>
      </c>
      <c r="R176" s="6">
        <v>41056</v>
      </c>
      <c r="S176" s="1"/>
      <c r="T176" s="1"/>
      <c r="U176" s="2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</row>
    <row r="177" spans="1:32" x14ac:dyDescent="0.25">
      <c r="A177" s="1" t="s">
        <v>242</v>
      </c>
      <c r="B177" s="6">
        <v>39194</v>
      </c>
      <c r="C177" s="2">
        <f>YEAR([1]!Tabla1[[#This Row],[NACIMIENTO]])</f>
        <v>2007</v>
      </c>
      <c r="D177" s="1" t="s">
        <v>243</v>
      </c>
      <c r="E177" s="3" t="s">
        <v>244</v>
      </c>
      <c r="F177" s="1">
        <v>5</v>
      </c>
      <c r="G177" s="1" t="str">
        <f t="shared" si="2"/>
        <v>722DIR0413 5</v>
      </c>
      <c r="H177" s="6">
        <v>41370</v>
      </c>
      <c r="I177" s="7">
        <f>YEAR([1]!Tabla1[[#This Row],[PARTO]])</f>
        <v>2013</v>
      </c>
      <c r="J177" s="7">
        <f>IF([1]!Tabla1[[#This Row],[PARTO]]&gt;0,MONTH([1]!Tabla1[[#This Row],[PARTO]]),"")</f>
        <v>4</v>
      </c>
      <c r="K177" s="1" t="s">
        <v>249</v>
      </c>
      <c r="L177" s="1" t="s">
        <v>30</v>
      </c>
      <c r="M177" s="4"/>
      <c r="N177" s="1">
        <v>71</v>
      </c>
      <c r="O177" s="1"/>
      <c r="P177" s="1"/>
      <c r="Q177" s="1"/>
      <c r="R177" s="1"/>
      <c r="S177" s="1"/>
      <c r="T177" s="1"/>
      <c r="U177" s="2"/>
      <c r="V177" s="1" t="s">
        <v>31</v>
      </c>
      <c r="W177" s="6">
        <v>41389</v>
      </c>
      <c r="X177" s="1"/>
      <c r="Y177" s="1"/>
      <c r="Z177" s="1"/>
      <c r="AA177" s="1"/>
      <c r="AB177" s="1"/>
      <c r="AC177" s="1"/>
      <c r="AD177" s="1"/>
      <c r="AE177" s="1"/>
      <c r="AF177" s="1"/>
    </row>
    <row r="178" spans="1:32" x14ac:dyDescent="0.25">
      <c r="A178" s="1" t="s">
        <v>250</v>
      </c>
      <c r="B178" s="6">
        <v>39228</v>
      </c>
      <c r="C178" s="2">
        <f>YEAR([1]!Tabla1[[#This Row],[NACIMIENTO]])</f>
        <v>2007</v>
      </c>
      <c r="D178" s="1" t="s">
        <v>231</v>
      </c>
      <c r="E178" s="3" t="s">
        <v>251</v>
      </c>
      <c r="F178" s="1">
        <v>0</v>
      </c>
      <c r="G178" s="1" t="str">
        <f t="shared" si="2"/>
        <v>730DIR0212 0</v>
      </c>
      <c r="H178" s="1"/>
      <c r="I178" s="1">
        <f>YEAR([1]!Tabla1[[#This Row],[PARTO]])</f>
        <v>1900</v>
      </c>
      <c r="J178" s="1" t="str">
        <f>IF([1]!Tabla1[[#This Row],[PARTO]]&gt;0,MONTH([1]!Tabla1[[#This Row],[PARTO]]),"")</f>
        <v/>
      </c>
      <c r="K178" s="1"/>
      <c r="L178" s="1"/>
      <c r="M178" s="4"/>
      <c r="N178" s="1"/>
      <c r="O178" s="6">
        <v>39767</v>
      </c>
      <c r="P178" s="1">
        <v>344</v>
      </c>
      <c r="Q178" s="1">
        <v>1</v>
      </c>
      <c r="R178" s="1"/>
      <c r="S178" s="1"/>
      <c r="T178" s="1"/>
      <c r="U178" s="2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</row>
    <row r="179" spans="1:32" x14ac:dyDescent="0.25">
      <c r="A179" s="1" t="s">
        <v>250</v>
      </c>
      <c r="B179" s="6">
        <v>39228</v>
      </c>
      <c r="C179" s="2">
        <f>YEAR([1]!Tabla1[[#This Row],[NACIMIENTO]])</f>
        <v>2007</v>
      </c>
      <c r="D179" s="1" t="s">
        <v>231</v>
      </c>
      <c r="E179" s="3" t="s">
        <v>251</v>
      </c>
      <c r="F179" s="1">
        <v>1</v>
      </c>
      <c r="G179" s="1" t="str">
        <f t="shared" si="2"/>
        <v>730DIR0212 1</v>
      </c>
      <c r="H179" s="6">
        <v>40041</v>
      </c>
      <c r="I179" s="7">
        <f>YEAR([1]!Tabla1[[#This Row],[PARTO]])</f>
        <v>2009</v>
      </c>
      <c r="J179" s="7">
        <f>IF([1]!Tabla1[[#This Row],[PARTO]]&gt;0,MONTH([1]!Tabla1[[#This Row],[PARTO]]),"")</f>
        <v>8</v>
      </c>
      <c r="K179" s="1" t="s">
        <v>252</v>
      </c>
      <c r="L179" s="1" t="s">
        <v>30</v>
      </c>
      <c r="M179" s="4">
        <v>344</v>
      </c>
      <c r="N179" s="1">
        <v>26</v>
      </c>
      <c r="O179" s="6">
        <v>40204</v>
      </c>
      <c r="P179" s="1" t="s">
        <v>59</v>
      </c>
      <c r="Q179" s="1">
        <v>1</v>
      </c>
      <c r="R179" s="6">
        <v>40428</v>
      </c>
      <c r="S179" s="1">
        <v>5811</v>
      </c>
      <c r="T179" s="1">
        <f>+[1]!Tabla1[[#This Row],[SECADO]]-[1]!Tabla1[[#This Row],[PARTO]]</f>
        <v>387</v>
      </c>
      <c r="U179" s="2">
        <f>IF(S179&gt;0,IF([1]!Tabla1[[#This Row],[DEL]]&lt;305,[1]!Tabla1[[#This Row],[LECHETOTAL]],(305*[1]!Tabla1[[#This Row],[LECHETOTAL]]/[1]!Tabla1[[#This Row],[DEL]])),"")</f>
        <v>4579.7286821705429</v>
      </c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</row>
    <row r="180" spans="1:32" x14ac:dyDescent="0.25">
      <c r="A180" s="1" t="s">
        <v>250</v>
      </c>
      <c r="B180" s="6">
        <v>39228</v>
      </c>
      <c r="C180" s="2">
        <f>YEAR([1]!Tabla1[[#This Row],[NACIMIENTO]])</f>
        <v>2007</v>
      </c>
      <c r="D180" s="1" t="s">
        <v>231</v>
      </c>
      <c r="E180" s="3" t="s">
        <v>251</v>
      </c>
      <c r="F180" s="1">
        <v>2</v>
      </c>
      <c r="G180" s="1" t="str">
        <f t="shared" si="2"/>
        <v>730DIR0212 2</v>
      </c>
      <c r="H180" s="6">
        <v>40482</v>
      </c>
      <c r="I180" s="7">
        <f>YEAR([1]!Tabla1[[#This Row],[PARTO]])</f>
        <v>2010</v>
      </c>
      <c r="J180" s="7">
        <f>IF([1]!Tabla1[[#This Row],[PARTO]]&gt;0,MONTH([1]!Tabla1[[#This Row],[PARTO]]),"")</f>
        <v>10</v>
      </c>
      <c r="K180" s="1" t="s">
        <v>253</v>
      </c>
      <c r="L180" s="1" t="s">
        <v>26</v>
      </c>
      <c r="M180" s="4" t="s">
        <v>59</v>
      </c>
      <c r="N180" s="1">
        <v>41</v>
      </c>
      <c r="O180" s="1"/>
      <c r="P180" s="1"/>
      <c r="Q180" s="1">
        <v>3</v>
      </c>
      <c r="R180" s="6">
        <v>40918</v>
      </c>
      <c r="S180" s="1">
        <v>7893</v>
      </c>
      <c r="T180" s="1">
        <f>+[1]!Tabla1[[#This Row],[SECADO]]-[1]!Tabla1[[#This Row],[PARTO]]</f>
        <v>436</v>
      </c>
      <c r="U180" s="2">
        <f>IF(S180&gt;0,IF([1]!Tabla1[[#This Row],[DEL]]&lt;305,[1]!Tabla1[[#This Row],[LECHETOTAL]],(305*[1]!Tabla1[[#This Row],[LECHETOTAL]]/[1]!Tabla1[[#This Row],[DEL]])),"")</f>
        <v>5521.4793577981654</v>
      </c>
      <c r="V180" s="1" t="s">
        <v>31</v>
      </c>
      <c r="W180" s="6">
        <v>40940</v>
      </c>
      <c r="X180" s="1"/>
      <c r="Y180" s="1"/>
      <c r="Z180" s="1"/>
      <c r="AA180" s="1"/>
      <c r="AB180" s="1"/>
      <c r="AC180" s="1"/>
      <c r="AD180" s="1"/>
      <c r="AE180" s="1"/>
      <c r="AF180" s="1"/>
    </row>
    <row r="181" spans="1:32" x14ac:dyDescent="0.25">
      <c r="A181" s="1" t="s">
        <v>254</v>
      </c>
      <c r="B181" s="6">
        <v>39245</v>
      </c>
      <c r="C181" s="2">
        <f>YEAR([1]!Tabla1[[#This Row],[NACIMIENTO]])</f>
        <v>2007</v>
      </c>
      <c r="D181" s="1" t="s">
        <v>231</v>
      </c>
      <c r="E181" s="3" t="s">
        <v>255</v>
      </c>
      <c r="F181" s="1">
        <v>0</v>
      </c>
      <c r="G181" s="1" t="str">
        <f t="shared" si="2"/>
        <v>732DIR0815 0</v>
      </c>
      <c r="H181" s="1"/>
      <c r="I181" s="1">
        <f>YEAR([1]!Tabla1[[#This Row],[PARTO]])</f>
        <v>1900</v>
      </c>
      <c r="J181" s="1" t="str">
        <f>IF([1]!Tabla1[[#This Row],[PARTO]]&gt;0,MONTH([1]!Tabla1[[#This Row],[PARTO]]),"")</f>
        <v/>
      </c>
      <c r="K181" s="1"/>
      <c r="L181" s="1"/>
      <c r="M181" s="4"/>
      <c r="N181" s="1"/>
      <c r="O181" s="6">
        <v>39835</v>
      </c>
      <c r="P181" s="1" t="s">
        <v>256</v>
      </c>
      <c r="Q181" s="1">
        <v>1</v>
      </c>
      <c r="R181" s="1"/>
      <c r="S181" s="1"/>
      <c r="T181" s="1"/>
      <c r="U181" s="2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</row>
    <row r="182" spans="1:32" x14ac:dyDescent="0.25">
      <c r="A182" s="1" t="s">
        <v>254</v>
      </c>
      <c r="B182" s="6">
        <v>39245</v>
      </c>
      <c r="C182" s="2">
        <f>YEAR([1]!Tabla1[[#This Row],[NACIMIENTO]])</f>
        <v>2007</v>
      </c>
      <c r="D182" s="1" t="s">
        <v>231</v>
      </c>
      <c r="E182" s="3" t="s">
        <v>255</v>
      </c>
      <c r="F182" s="1">
        <v>1</v>
      </c>
      <c r="G182" s="1" t="str">
        <f t="shared" si="2"/>
        <v>732DIR0815 1</v>
      </c>
      <c r="H182" s="6">
        <v>40115</v>
      </c>
      <c r="I182" s="7">
        <f>YEAR([1]!Tabla1[[#This Row],[PARTO]])</f>
        <v>2009</v>
      </c>
      <c r="J182" s="7">
        <f>IF([1]!Tabla1[[#This Row],[PARTO]]&gt;0,MONTH([1]!Tabla1[[#This Row],[PARTO]]),"")</f>
        <v>10</v>
      </c>
      <c r="K182" s="1" t="s">
        <v>257</v>
      </c>
      <c r="L182" s="1" t="s">
        <v>30</v>
      </c>
      <c r="M182" s="4" t="s">
        <v>256</v>
      </c>
      <c r="N182" s="1">
        <v>28</v>
      </c>
      <c r="O182" s="6">
        <v>40185</v>
      </c>
      <c r="P182" s="1" t="s">
        <v>258</v>
      </c>
      <c r="Q182" s="1">
        <v>1</v>
      </c>
      <c r="R182" s="6">
        <v>40415</v>
      </c>
      <c r="S182" s="1">
        <v>5328</v>
      </c>
      <c r="T182" s="1">
        <f>+[1]!Tabla1[[#This Row],[SECADO]]-[1]!Tabla1[[#This Row],[PARTO]]</f>
        <v>300</v>
      </c>
      <c r="U182" s="2">
        <f>IF(S182&gt;0,IF([1]!Tabla1[[#This Row],[DEL]]&lt;305,[1]!Tabla1[[#This Row],[LECHETOTAL]],(305*[1]!Tabla1[[#This Row],[LECHETOTAL]]/[1]!Tabla1[[#This Row],[DEL]])),"")</f>
        <v>5328</v>
      </c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</row>
    <row r="183" spans="1:32" x14ac:dyDescent="0.25">
      <c r="A183" s="1" t="s">
        <v>254</v>
      </c>
      <c r="B183" s="6">
        <v>39245</v>
      </c>
      <c r="C183" s="2">
        <f>YEAR([1]!Tabla1[[#This Row],[NACIMIENTO]])</f>
        <v>2007</v>
      </c>
      <c r="D183" s="1" t="s">
        <v>231</v>
      </c>
      <c r="E183" s="3" t="s">
        <v>255</v>
      </c>
      <c r="F183" s="1">
        <v>2</v>
      </c>
      <c r="G183" s="1" t="str">
        <f t="shared" si="2"/>
        <v>732DIR0815 2</v>
      </c>
      <c r="H183" s="6">
        <v>40460</v>
      </c>
      <c r="I183" s="7">
        <f>YEAR([1]!Tabla1[[#This Row],[PARTO]])</f>
        <v>2010</v>
      </c>
      <c r="J183" s="7">
        <f>IF([1]!Tabla1[[#This Row],[PARTO]]&gt;0,MONTH([1]!Tabla1[[#This Row],[PARTO]]),"")</f>
        <v>10</v>
      </c>
      <c r="K183" s="1" t="s">
        <v>259</v>
      </c>
      <c r="L183" s="1" t="s">
        <v>26</v>
      </c>
      <c r="M183" s="4" t="s">
        <v>258</v>
      </c>
      <c r="N183" s="1">
        <v>39</v>
      </c>
      <c r="O183" s="6">
        <v>40624</v>
      </c>
      <c r="P183" s="1" t="s">
        <v>71</v>
      </c>
      <c r="Q183" s="1">
        <v>4</v>
      </c>
      <c r="R183" s="6">
        <v>40849</v>
      </c>
      <c r="S183" s="1">
        <v>7556</v>
      </c>
      <c r="T183" s="1">
        <f>+[1]!Tabla1[[#This Row],[SECADO]]-[1]!Tabla1[[#This Row],[PARTO]]</f>
        <v>389</v>
      </c>
      <c r="U183" s="2">
        <f>IF(S183&gt;0,IF([1]!Tabla1[[#This Row],[DEL]]&lt;305,[1]!Tabla1[[#This Row],[LECHETOTAL]],(305*[1]!Tabla1[[#This Row],[LECHETOTAL]]/[1]!Tabla1[[#This Row],[DEL]])),"")</f>
        <v>5924.3701799485862</v>
      </c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</row>
    <row r="184" spans="1:32" x14ac:dyDescent="0.25">
      <c r="A184" s="1" t="s">
        <v>254</v>
      </c>
      <c r="B184" s="6">
        <v>39245</v>
      </c>
      <c r="C184" s="2">
        <f>YEAR([1]!Tabla1[[#This Row],[NACIMIENTO]])</f>
        <v>2007</v>
      </c>
      <c r="D184" s="1" t="s">
        <v>231</v>
      </c>
      <c r="E184" s="3" t="s">
        <v>255</v>
      </c>
      <c r="F184" s="1">
        <v>3</v>
      </c>
      <c r="G184" s="1" t="str">
        <f t="shared" si="2"/>
        <v>732DIR0815 3</v>
      </c>
      <c r="H184" s="6">
        <v>40905</v>
      </c>
      <c r="I184" s="7">
        <f>YEAR([1]!Tabla1[[#This Row],[PARTO]])</f>
        <v>2011</v>
      </c>
      <c r="J184" s="7">
        <f>IF([1]!Tabla1[[#This Row],[PARTO]]&gt;0,MONTH([1]!Tabla1[[#This Row],[PARTO]]),"")</f>
        <v>12</v>
      </c>
      <c r="K184" s="1"/>
      <c r="L184" s="1" t="s">
        <v>30</v>
      </c>
      <c r="M184" s="4" t="s">
        <v>71</v>
      </c>
      <c r="N184" s="1">
        <v>54</v>
      </c>
      <c r="O184" s="6">
        <v>41044</v>
      </c>
      <c r="P184" s="1" t="s">
        <v>260</v>
      </c>
      <c r="Q184" s="1">
        <v>3</v>
      </c>
      <c r="R184" s="6">
        <v>41274</v>
      </c>
      <c r="S184" s="1">
        <v>8747</v>
      </c>
      <c r="T184" s="1">
        <f>+[1]!Tabla1[[#This Row],[SECADO]]-[1]!Tabla1[[#This Row],[PARTO]]</f>
        <v>369</v>
      </c>
      <c r="U184" s="2">
        <f>IF(S184&gt;0,IF([1]!Tabla1[[#This Row],[DEL]]&lt;305,[1]!Tabla1[[#This Row],[LECHETOTAL]],(305*[1]!Tabla1[[#This Row],[LECHETOTAL]]/[1]!Tabla1[[#This Row],[DEL]])),"")</f>
        <v>7229.9051490514903</v>
      </c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</row>
    <row r="185" spans="1:32" x14ac:dyDescent="0.25">
      <c r="A185" s="1" t="s">
        <v>254</v>
      </c>
      <c r="B185" s="6">
        <v>39245</v>
      </c>
      <c r="C185" s="2">
        <f>YEAR([1]!Tabla1[[#This Row],[NACIMIENTO]])</f>
        <v>2007</v>
      </c>
      <c r="D185" s="1" t="s">
        <v>231</v>
      </c>
      <c r="E185" s="3" t="s">
        <v>255</v>
      </c>
      <c r="F185" s="1">
        <v>4</v>
      </c>
      <c r="G185" s="1" t="str">
        <f t="shared" si="2"/>
        <v>732DIR0815 4</v>
      </c>
      <c r="H185" s="6">
        <v>41321</v>
      </c>
      <c r="I185" s="7">
        <f>YEAR([1]!Tabla1[[#This Row],[PARTO]])</f>
        <v>2013</v>
      </c>
      <c r="J185" s="7">
        <f>IF([1]!Tabla1[[#This Row],[PARTO]]&gt;0,MONTH([1]!Tabla1[[#This Row],[PARTO]]),"")</f>
        <v>2</v>
      </c>
      <c r="K185" s="1" t="s">
        <v>261</v>
      </c>
      <c r="L185" s="1" t="s">
        <v>30</v>
      </c>
      <c r="M185" s="4" t="s">
        <v>260</v>
      </c>
      <c r="N185" s="1">
        <v>68</v>
      </c>
      <c r="O185" s="6">
        <v>41434</v>
      </c>
      <c r="P185" s="1" t="s">
        <v>262</v>
      </c>
      <c r="Q185" s="1">
        <v>2</v>
      </c>
      <c r="R185" s="6">
        <v>41658</v>
      </c>
      <c r="S185" s="1">
        <v>6779</v>
      </c>
      <c r="T185" s="1">
        <f>+[1]!Tabla1[[#This Row],[SECADO]]-[1]!Tabla1[[#This Row],[PARTO]]</f>
        <v>337</v>
      </c>
      <c r="U185" s="2">
        <f>IF(S185&gt;0,IF([1]!Tabla1[[#This Row],[DEL]]&lt;305,[1]!Tabla1[[#This Row],[LECHETOTAL]],(305*[1]!Tabla1[[#This Row],[LECHETOTAL]]/[1]!Tabla1[[#This Row],[DEL]])),"")</f>
        <v>6135.2967359050444</v>
      </c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</row>
    <row r="186" spans="1:32" x14ac:dyDescent="0.25">
      <c r="A186" s="1" t="s">
        <v>254</v>
      </c>
      <c r="B186" s="6">
        <v>39245</v>
      </c>
      <c r="C186" s="2">
        <f>YEAR([1]!Tabla1[[#This Row],[NACIMIENTO]])</f>
        <v>2007</v>
      </c>
      <c r="D186" s="1" t="s">
        <v>231</v>
      </c>
      <c r="E186" s="3" t="s">
        <v>255</v>
      </c>
      <c r="F186" s="1">
        <v>5</v>
      </c>
      <c r="G186" s="1" t="str">
        <f t="shared" si="2"/>
        <v>732DIR0815 5</v>
      </c>
      <c r="H186" s="6">
        <v>41708</v>
      </c>
      <c r="I186" s="7">
        <f>YEAR([1]!Tabla1[[#This Row],[PARTO]])</f>
        <v>2014</v>
      </c>
      <c r="J186" s="7">
        <f>IF([1]!Tabla1[[#This Row],[PARTO]]&gt;0,MONTH([1]!Tabla1[[#This Row],[PARTO]]),"")</f>
        <v>3</v>
      </c>
      <c r="K186" s="1" t="s">
        <v>263</v>
      </c>
      <c r="L186" s="1" t="s">
        <v>26</v>
      </c>
      <c r="M186" s="4" t="s">
        <v>262</v>
      </c>
      <c r="N186" s="1">
        <v>80</v>
      </c>
      <c r="O186" s="6">
        <v>42001</v>
      </c>
      <c r="P186" s="1" t="s">
        <v>264</v>
      </c>
      <c r="Q186" s="1">
        <v>3</v>
      </c>
      <c r="R186" s="6">
        <v>42226</v>
      </c>
      <c r="S186" s="1">
        <v>9407</v>
      </c>
      <c r="T186" s="1">
        <f>+[1]!Tabla1[[#This Row],[SECADO]]-[1]!Tabla1[[#This Row],[PARTO]]</f>
        <v>518</v>
      </c>
      <c r="U186" s="2">
        <f>IF(S186&gt;0,IF([1]!Tabla1[[#This Row],[DEL]]&lt;305,[1]!Tabla1[[#This Row],[LECHETOTAL]],(305*[1]!Tabla1[[#This Row],[LECHETOTAL]]/[1]!Tabla1[[#This Row],[DEL]])),"")</f>
        <v>5538.8706563706564</v>
      </c>
      <c r="V186" s="1" t="s">
        <v>55</v>
      </c>
      <c r="W186" s="6">
        <v>42235</v>
      </c>
      <c r="X186" s="1"/>
      <c r="Y186" s="1"/>
      <c r="Z186" s="1"/>
      <c r="AA186" s="1"/>
      <c r="AB186" s="1"/>
      <c r="AC186" s="1"/>
      <c r="AD186" s="1"/>
      <c r="AE186" s="1"/>
      <c r="AF186" s="1"/>
    </row>
    <row r="187" spans="1:32" x14ac:dyDescent="0.25">
      <c r="A187" s="1" t="s">
        <v>265</v>
      </c>
      <c r="B187" s="6">
        <v>39195</v>
      </c>
      <c r="C187" s="2">
        <f>YEAR([1]!Tabla1[[#This Row],[NACIMIENTO]])</f>
        <v>2007</v>
      </c>
      <c r="D187" s="1" t="s">
        <v>209</v>
      </c>
      <c r="E187" s="3" t="s">
        <v>266</v>
      </c>
      <c r="F187" s="1">
        <v>0</v>
      </c>
      <c r="G187" s="1" t="str">
        <f t="shared" si="2"/>
        <v>737MHR0410 0</v>
      </c>
      <c r="H187" s="1"/>
      <c r="I187" s="1">
        <f>YEAR([1]!Tabla1[[#This Row],[PARTO]])</f>
        <v>1900</v>
      </c>
      <c r="J187" s="1" t="str">
        <f>IF([1]!Tabla1[[#This Row],[PARTO]]&gt;0,MONTH([1]!Tabla1[[#This Row],[PARTO]]),"")</f>
        <v/>
      </c>
      <c r="K187" s="1"/>
      <c r="L187" s="1"/>
      <c r="M187" s="4"/>
      <c r="N187" s="1"/>
      <c r="O187" s="6">
        <v>39693</v>
      </c>
      <c r="P187" s="1" t="s">
        <v>222</v>
      </c>
      <c r="Q187" s="1">
        <v>1</v>
      </c>
      <c r="R187" s="1"/>
      <c r="S187" s="1"/>
      <c r="T187" s="1"/>
      <c r="U187" s="2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</row>
    <row r="188" spans="1:32" x14ac:dyDescent="0.25">
      <c r="A188" s="1" t="s">
        <v>265</v>
      </c>
      <c r="B188" s="6">
        <v>39195</v>
      </c>
      <c r="C188" s="2">
        <f>YEAR([1]!Tabla1[[#This Row],[NACIMIENTO]])</f>
        <v>2007</v>
      </c>
      <c r="D188" s="1" t="s">
        <v>209</v>
      </c>
      <c r="E188" s="3" t="s">
        <v>266</v>
      </c>
      <c r="F188" s="1">
        <v>1</v>
      </c>
      <c r="G188" s="1" t="str">
        <f t="shared" si="2"/>
        <v>737MHR0410 1</v>
      </c>
      <c r="H188" s="6">
        <v>39981</v>
      </c>
      <c r="I188" s="7">
        <f>YEAR([1]!Tabla1[[#This Row],[PARTO]])</f>
        <v>2009</v>
      </c>
      <c r="J188" s="7">
        <f>IF([1]!Tabla1[[#This Row],[PARTO]]&gt;0,MONTH([1]!Tabla1[[#This Row],[PARTO]]),"")</f>
        <v>6</v>
      </c>
      <c r="K188" s="1" t="s">
        <v>267</v>
      </c>
      <c r="L188" s="1" t="s">
        <v>30</v>
      </c>
      <c r="M188" s="4" t="s">
        <v>222</v>
      </c>
      <c r="N188" s="1">
        <v>25</v>
      </c>
      <c r="O188" s="6">
        <v>40214</v>
      </c>
      <c r="P188" s="1" t="s">
        <v>173</v>
      </c>
      <c r="Q188" s="1">
        <v>3</v>
      </c>
      <c r="R188" s="6">
        <v>40161</v>
      </c>
      <c r="S188" s="1">
        <v>913</v>
      </c>
      <c r="T188" s="1">
        <f>+[1]!Tabla1[[#This Row],[SECADO]]-[1]!Tabla1[[#This Row],[PARTO]]</f>
        <v>180</v>
      </c>
      <c r="U188" s="2">
        <f>IF(S188&gt;0,IF([1]!Tabla1[[#This Row],[DEL]]&lt;305,[1]!Tabla1[[#This Row],[LECHETOTAL]],(305*[1]!Tabla1[[#This Row],[LECHETOTAL]]/[1]!Tabla1[[#This Row],[DEL]])),"")</f>
        <v>913</v>
      </c>
      <c r="V188" s="1" t="s">
        <v>31</v>
      </c>
      <c r="W188" s="6">
        <v>40298</v>
      </c>
      <c r="X188" s="1"/>
      <c r="Y188" s="1"/>
      <c r="Z188" s="1"/>
      <c r="AA188" s="1"/>
      <c r="AB188" s="1"/>
      <c r="AC188" s="1"/>
      <c r="AD188" s="1"/>
      <c r="AE188" s="1"/>
      <c r="AF188" s="1"/>
    </row>
    <row r="189" spans="1:32" x14ac:dyDescent="0.25">
      <c r="A189" s="1" t="s">
        <v>268</v>
      </c>
      <c r="B189" s="6">
        <v>39237</v>
      </c>
      <c r="C189" s="2">
        <f>YEAR([1]!Tabla1[[#This Row],[NACIMIENTO]])</f>
        <v>2007</v>
      </c>
      <c r="D189" s="1" t="s">
        <v>269</v>
      </c>
      <c r="E189" s="3" t="s">
        <v>270</v>
      </c>
      <c r="F189" s="1">
        <v>0</v>
      </c>
      <c r="G189" s="1" t="str">
        <f t="shared" si="2"/>
        <v>752MHR0713 0</v>
      </c>
      <c r="H189" s="1"/>
      <c r="I189" s="1">
        <f>YEAR([1]!Tabla1[[#This Row],[PARTO]])</f>
        <v>1900</v>
      </c>
      <c r="J189" s="1" t="str">
        <f>IF([1]!Tabla1[[#This Row],[PARTO]]&gt;0,MONTH([1]!Tabla1[[#This Row],[PARTO]]),"")</f>
        <v/>
      </c>
      <c r="K189" s="1"/>
      <c r="L189" s="1"/>
      <c r="M189" s="4"/>
      <c r="N189" s="1"/>
      <c r="O189" s="6">
        <v>39679</v>
      </c>
      <c r="P189" s="1" t="s">
        <v>271</v>
      </c>
      <c r="Q189" s="1">
        <v>1</v>
      </c>
      <c r="R189" s="1"/>
      <c r="S189" s="1"/>
      <c r="T189" s="1"/>
      <c r="U189" s="2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</row>
    <row r="190" spans="1:32" x14ac:dyDescent="0.25">
      <c r="A190" s="1" t="s">
        <v>268</v>
      </c>
      <c r="B190" s="6">
        <v>39237</v>
      </c>
      <c r="C190" s="2">
        <f>YEAR([1]!Tabla1[[#This Row],[NACIMIENTO]])</f>
        <v>2007</v>
      </c>
      <c r="D190" s="1" t="s">
        <v>269</v>
      </c>
      <c r="E190" s="3" t="s">
        <v>270</v>
      </c>
      <c r="F190" s="1">
        <v>1</v>
      </c>
      <c r="G190" s="1" t="str">
        <f t="shared" si="2"/>
        <v>752MHR0713 1</v>
      </c>
      <c r="H190" s="6">
        <v>39957</v>
      </c>
      <c r="I190" s="7">
        <f>YEAR([1]!Tabla1[[#This Row],[PARTO]])</f>
        <v>2009</v>
      </c>
      <c r="J190" s="7">
        <f>IF([1]!Tabla1[[#This Row],[PARTO]]&gt;0,MONTH([1]!Tabla1[[#This Row],[PARTO]]),"")</f>
        <v>5</v>
      </c>
      <c r="K190" s="1"/>
      <c r="L190" s="1" t="s">
        <v>30</v>
      </c>
      <c r="M190" s="4" t="s">
        <v>271</v>
      </c>
      <c r="N190" s="1">
        <v>23</v>
      </c>
      <c r="O190" s="6">
        <v>40004</v>
      </c>
      <c r="P190" s="1" t="s">
        <v>173</v>
      </c>
      <c r="Q190" s="1">
        <v>2</v>
      </c>
      <c r="R190" s="6">
        <v>40243</v>
      </c>
      <c r="S190" s="1">
        <v>5605</v>
      </c>
      <c r="T190" s="1">
        <f>+[1]!Tabla1[[#This Row],[SECADO]]-[1]!Tabla1[[#This Row],[PARTO]]</f>
        <v>286</v>
      </c>
      <c r="U190" s="2">
        <f>IF(S190&gt;0,IF([1]!Tabla1[[#This Row],[DEL]]&lt;305,[1]!Tabla1[[#This Row],[LECHETOTAL]],(305*[1]!Tabla1[[#This Row],[LECHETOTAL]]/[1]!Tabla1[[#This Row],[DEL]])),"")</f>
        <v>5605</v>
      </c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</row>
    <row r="191" spans="1:32" x14ac:dyDescent="0.25">
      <c r="A191" s="1" t="s">
        <v>268</v>
      </c>
      <c r="B191" s="6">
        <v>39237</v>
      </c>
      <c r="C191" s="2">
        <f>YEAR([1]!Tabla1[[#This Row],[NACIMIENTO]])</f>
        <v>2007</v>
      </c>
      <c r="D191" s="1" t="s">
        <v>269</v>
      </c>
      <c r="E191" s="3" t="s">
        <v>270</v>
      </c>
      <c r="F191" s="1">
        <v>2</v>
      </c>
      <c r="G191" s="1" t="str">
        <f t="shared" si="2"/>
        <v>752MHR0713 2</v>
      </c>
      <c r="H191" s="6">
        <v>40280</v>
      </c>
      <c r="I191" s="7">
        <f>YEAR([1]!Tabla1[[#This Row],[PARTO]])</f>
        <v>2010</v>
      </c>
      <c r="J191" s="7">
        <f>IF([1]!Tabla1[[#This Row],[PARTO]]&gt;0,MONTH([1]!Tabla1[[#This Row],[PARTO]]),"")</f>
        <v>4</v>
      </c>
      <c r="K191" s="1" t="s">
        <v>272</v>
      </c>
      <c r="L191" s="1" t="s">
        <v>26</v>
      </c>
      <c r="M191" s="4" t="s">
        <v>173</v>
      </c>
      <c r="N191" s="1">
        <v>34</v>
      </c>
      <c r="O191" s="6">
        <v>40346</v>
      </c>
      <c r="P191" s="1" t="s">
        <v>44</v>
      </c>
      <c r="Q191" s="1">
        <v>1</v>
      </c>
      <c r="R191" s="6">
        <v>40565</v>
      </c>
      <c r="S191" s="1">
        <v>3878</v>
      </c>
      <c r="T191" s="1">
        <f>+[1]!Tabla1[[#This Row],[SECADO]]-[1]!Tabla1[[#This Row],[PARTO]]</f>
        <v>285</v>
      </c>
      <c r="U191" s="2">
        <f>IF(S191&gt;0,IF([1]!Tabla1[[#This Row],[DEL]]&lt;305,[1]!Tabla1[[#This Row],[LECHETOTAL]],(305*[1]!Tabla1[[#This Row],[LECHETOTAL]]/[1]!Tabla1[[#This Row],[DEL]])),"")</f>
        <v>3878</v>
      </c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</row>
    <row r="192" spans="1:32" x14ac:dyDescent="0.25">
      <c r="A192" s="1" t="s">
        <v>268</v>
      </c>
      <c r="B192" s="6">
        <v>39237</v>
      </c>
      <c r="C192" s="2">
        <f>YEAR([1]!Tabla1[[#This Row],[NACIMIENTO]])</f>
        <v>2007</v>
      </c>
      <c r="D192" s="1" t="s">
        <v>269</v>
      </c>
      <c r="E192" s="3" t="s">
        <v>270</v>
      </c>
      <c r="F192" s="1">
        <v>3</v>
      </c>
      <c r="G192" s="1" t="str">
        <f t="shared" si="2"/>
        <v>752MHR0713 3</v>
      </c>
      <c r="H192" s="6">
        <v>40620</v>
      </c>
      <c r="I192" s="7">
        <f>YEAR([1]!Tabla1[[#This Row],[PARTO]])</f>
        <v>2011</v>
      </c>
      <c r="J192" s="7">
        <f>IF([1]!Tabla1[[#This Row],[PARTO]]&gt;0,MONTH([1]!Tabla1[[#This Row],[PARTO]]),"")</f>
        <v>3</v>
      </c>
      <c r="K192" s="1" t="s">
        <v>273</v>
      </c>
      <c r="L192" s="1" t="s">
        <v>26</v>
      </c>
      <c r="M192" s="4" t="s">
        <v>44</v>
      </c>
      <c r="N192" s="1">
        <v>45</v>
      </c>
      <c r="O192" s="6">
        <v>41080</v>
      </c>
      <c r="P192" s="1"/>
      <c r="Q192" s="1">
        <v>6</v>
      </c>
      <c r="R192" s="6">
        <v>41051</v>
      </c>
      <c r="S192" s="1">
        <v>9766</v>
      </c>
      <c r="T192" s="1">
        <f>+[1]!Tabla1[[#This Row],[SECADO]]-[1]!Tabla1[[#This Row],[PARTO]]</f>
        <v>431</v>
      </c>
      <c r="U192" s="2">
        <f>IF(S192&gt;0,IF([1]!Tabla1[[#This Row],[DEL]]&lt;305,[1]!Tabla1[[#This Row],[LECHETOTAL]],(305*[1]!Tabla1[[#This Row],[LECHETOTAL]]/[1]!Tabla1[[#This Row],[DEL]])),"")</f>
        <v>6910.974477958237</v>
      </c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</row>
    <row r="193" spans="1:32" x14ac:dyDescent="0.25">
      <c r="A193" s="1" t="s">
        <v>268</v>
      </c>
      <c r="B193" s="6">
        <v>39237</v>
      </c>
      <c r="C193" s="2">
        <f>YEAR([1]!Tabla1[[#This Row],[NACIMIENTO]])</f>
        <v>2007</v>
      </c>
      <c r="D193" s="1" t="s">
        <v>269</v>
      </c>
      <c r="E193" s="3" t="s">
        <v>270</v>
      </c>
      <c r="F193" s="1">
        <v>4</v>
      </c>
      <c r="G193" s="1" t="str">
        <f t="shared" si="2"/>
        <v>752MHR0713 4</v>
      </c>
      <c r="H193" s="6">
        <v>41364</v>
      </c>
      <c r="I193" s="7">
        <f>YEAR([1]!Tabla1[[#This Row],[PARTO]])</f>
        <v>2013</v>
      </c>
      <c r="J193" s="7">
        <f>IF([1]!Tabla1[[#This Row],[PARTO]]&gt;0,MONTH([1]!Tabla1[[#This Row],[PARTO]]),"")</f>
        <v>3</v>
      </c>
      <c r="K193" s="1" t="s">
        <v>274</v>
      </c>
      <c r="L193" s="1"/>
      <c r="M193" s="4"/>
      <c r="N193" s="1">
        <v>69</v>
      </c>
      <c r="O193" s="1"/>
      <c r="P193" s="1"/>
      <c r="Q193" s="1"/>
      <c r="R193" s="1"/>
      <c r="S193" s="1">
        <v>372</v>
      </c>
      <c r="T193" s="1"/>
      <c r="U193" s="2"/>
      <c r="V193" s="1" t="s">
        <v>31</v>
      </c>
      <c r="W193" s="6">
        <v>41467</v>
      </c>
      <c r="X193" s="1"/>
      <c r="Y193" s="1"/>
      <c r="Z193" s="1"/>
      <c r="AA193" s="1"/>
      <c r="AB193" s="1"/>
      <c r="AC193" s="1"/>
      <c r="AD193" s="1"/>
      <c r="AE193" s="1"/>
      <c r="AF193" s="1"/>
    </row>
    <row r="194" spans="1:32" x14ac:dyDescent="0.25">
      <c r="A194" s="1" t="s">
        <v>275</v>
      </c>
      <c r="B194" s="6">
        <v>39278</v>
      </c>
      <c r="C194" s="2">
        <f>YEAR([1]!Tabla1[[#This Row],[NACIMIENTO]])</f>
        <v>2007</v>
      </c>
      <c r="D194" s="1" t="s">
        <v>276</v>
      </c>
      <c r="E194" s="3" t="s">
        <v>277</v>
      </c>
      <c r="F194" s="1">
        <v>0</v>
      </c>
      <c r="G194" s="1" t="str">
        <f t="shared" si="2"/>
        <v>760MCR0714 0</v>
      </c>
      <c r="H194" s="1"/>
      <c r="I194" s="1">
        <f>YEAR([1]!Tabla1[[#This Row],[PARTO]])</f>
        <v>1900</v>
      </c>
      <c r="J194" s="1" t="str">
        <f>IF([1]!Tabla1[[#This Row],[PARTO]]&gt;0,MONTH([1]!Tabla1[[#This Row],[PARTO]]),"")</f>
        <v/>
      </c>
      <c r="K194" s="1"/>
      <c r="L194" s="1"/>
      <c r="M194" s="4"/>
      <c r="N194" s="1"/>
      <c r="O194" s="6">
        <v>39689</v>
      </c>
      <c r="P194" s="1" t="s">
        <v>278</v>
      </c>
      <c r="Q194" s="1">
        <v>1</v>
      </c>
      <c r="R194" s="1"/>
      <c r="S194" s="1"/>
      <c r="T194" s="1"/>
      <c r="U194" s="2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</row>
    <row r="195" spans="1:32" x14ac:dyDescent="0.25">
      <c r="A195" s="1" t="s">
        <v>275</v>
      </c>
      <c r="B195" s="6">
        <v>39278</v>
      </c>
      <c r="C195" s="2">
        <f>YEAR([1]!Tabla1[[#This Row],[NACIMIENTO]])</f>
        <v>2007</v>
      </c>
      <c r="D195" s="1" t="s">
        <v>276</v>
      </c>
      <c r="E195" s="3" t="s">
        <v>277</v>
      </c>
      <c r="F195" s="1">
        <v>1</v>
      </c>
      <c r="G195" s="1" t="str">
        <f t="shared" si="2"/>
        <v>760MCR0714 1</v>
      </c>
      <c r="H195" s="6">
        <v>39974</v>
      </c>
      <c r="I195" s="7">
        <f>YEAR([1]!Tabla1[[#This Row],[PARTO]])</f>
        <v>2009</v>
      </c>
      <c r="J195" s="7">
        <f>IF([1]!Tabla1[[#This Row],[PARTO]]&gt;0,MONTH([1]!Tabla1[[#This Row],[PARTO]]),"")</f>
        <v>6</v>
      </c>
      <c r="K195" s="1" t="s">
        <v>279</v>
      </c>
      <c r="L195" s="1" t="s">
        <v>30</v>
      </c>
      <c r="M195" s="4" t="s">
        <v>278</v>
      </c>
      <c r="N195" s="1">
        <v>22</v>
      </c>
      <c r="O195" s="6">
        <v>40402</v>
      </c>
      <c r="P195" s="1" t="s">
        <v>71</v>
      </c>
      <c r="Q195" s="1">
        <v>4</v>
      </c>
      <c r="R195" s="6">
        <v>40362</v>
      </c>
      <c r="S195" s="1">
        <v>4458</v>
      </c>
      <c r="T195" s="1">
        <f>+[1]!Tabla1[[#This Row],[SECADO]]-[1]!Tabla1[[#This Row],[PARTO]]</f>
        <v>388</v>
      </c>
      <c r="U195" s="2">
        <f>IF(S195&gt;0,IF([1]!Tabla1[[#This Row],[DEL]]&lt;305,[1]!Tabla1[[#This Row],[LECHETOTAL]],(305*[1]!Tabla1[[#This Row],[LECHETOTAL]]/[1]!Tabla1[[#This Row],[DEL]])),"")</f>
        <v>3504.355670103093</v>
      </c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</row>
    <row r="196" spans="1:32" x14ac:dyDescent="0.25">
      <c r="A196" s="1" t="s">
        <v>275</v>
      </c>
      <c r="B196" s="6">
        <v>39278</v>
      </c>
      <c r="C196" s="2">
        <f>YEAR([1]!Tabla1[[#This Row],[NACIMIENTO]])</f>
        <v>2007</v>
      </c>
      <c r="D196" s="1" t="s">
        <v>276</v>
      </c>
      <c r="E196" s="3" t="s">
        <v>277</v>
      </c>
      <c r="F196" s="1">
        <v>2</v>
      </c>
      <c r="G196" s="1" t="str">
        <f t="shared" si="2"/>
        <v>760MCR0714 2</v>
      </c>
      <c r="H196" s="6">
        <v>40679</v>
      </c>
      <c r="I196" s="7">
        <f>YEAR([1]!Tabla1[[#This Row],[PARTO]])</f>
        <v>2011</v>
      </c>
      <c r="J196" s="7">
        <f>IF([1]!Tabla1[[#This Row],[PARTO]]&gt;0,MONTH([1]!Tabla1[[#This Row],[PARTO]]),"")</f>
        <v>5</v>
      </c>
      <c r="K196" s="1" t="s">
        <v>280</v>
      </c>
      <c r="L196" s="1" t="s">
        <v>30</v>
      </c>
      <c r="M196" s="4" t="s">
        <v>71</v>
      </c>
      <c r="N196" s="1">
        <v>46</v>
      </c>
      <c r="O196" s="6">
        <v>41066</v>
      </c>
      <c r="P196" s="1"/>
      <c r="Q196" s="1">
        <v>5</v>
      </c>
      <c r="R196" s="6">
        <v>41051</v>
      </c>
      <c r="S196" s="1">
        <v>5049</v>
      </c>
      <c r="T196" s="1">
        <f>+[1]!Tabla1[[#This Row],[SECADO]]-[1]!Tabla1[[#This Row],[PARTO]]</f>
        <v>372</v>
      </c>
      <c r="U196" s="2">
        <f>IF(S196&gt;0,IF([1]!Tabla1[[#This Row],[DEL]]&lt;305,[1]!Tabla1[[#This Row],[LECHETOTAL]],(305*[1]!Tabla1[[#This Row],[LECHETOTAL]]/[1]!Tabla1[[#This Row],[DEL]])),"")</f>
        <v>4139.6370967741932</v>
      </c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</row>
    <row r="197" spans="1:32" x14ac:dyDescent="0.25">
      <c r="A197" s="1" t="s">
        <v>275</v>
      </c>
      <c r="B197" s="6">
        <v>39278</v>
      </c>
      <c r="C197" s="2">
        <f>YEAR([1]!Tabla1[[#This Row],[NACIMIENTO]])</f>
        <v>2007</v>
      </c>
      <c r="D197" s="1" t="s">
        <v>276</v>
      </c>
      <c r="E197" s="3" t="s">
        <v>277</v>
      </c>
      <c r="F197" s="1">
        <v>3</v>
      </c>
      <c r="G197" s="1" t="str">
        <f t="shared" ref="G197:G260" si="3">+A197&amp; " " &amp;F197</f>
        <v>760MCR0714 3</v>
      </c>
      <c r="H197" s="6">
        <v>41350</v>
      </c>
      <c r="I197" s="7">
        <f>YEAR([1]!Tabla1[[#This Row],[PARTO]])</f>
        <v>2013</v>
      </c>
      <c r="J197" s="7">
        <f>IF([1]!Tabla1[[#This Row],[PARTO]]&gt;0,MONTH([1]!Tabla1[[#This Row],[PARTO]]),"")</f>
        <v>3</v>
      </c>
      <c r="K197" s="1"/>
      <c r="L197" s="1" t="s">
        <v>30</v>
      </c>
      <c r="M197" s="4"/>
      <c r="N197" s="1">
        <v>68</v>
      </c>
      <c r="O197" s="1"/>
      <c r="P197" s="1"/>
      <c r="Q197" s="1">
        <v>1</v>
      </c>
      <c r="R197" s="6">
        <v>41792</v>
      </c>
      <c r="S197" s="1">
        <v>5856</v>
      </c>
      <c r="T197" s="1">
        <f>+[1]!Tabla1[[#This Row],[SECADO]]-[1]!Tabla1[[#This Row],[PARTO]]</f>
        <v>442</v>
      </c>
      <c r="U197" s="2">
        <f>IF(S197&gt;0,IF([1]!Tabla1[[#This Row],[DEL]]&lt;305,[1]!Tabla1[[#This Row],[LECHETOTAL]],(305*[1]!Tabla1[[#This Row],[LECHETOTAL]]/[1]!Tabla1[[#This Row],[DEL]])),"")</f>
        <v>4040.9049773755655</v>
      </c>
      <c r="V197" s="1" t="s">
        <v>31</v>
      </c>
      <c r="W197" s="6">
        <v>41842</v>
      </c>
      <c r="X197" s="1"/>
      <c r="Y197" s="1"/>
      <c r="Z197" s="1"/>
      <c r="AA197" s="1"/>
      <c r="AB197" s="1"/>
      <c r="AC197" s="1"/>
      <c r="AD197" s="1"/>
      <c r="AE197" s="1"/>
      <c r="AF197" s="1"/>
    </row>
    <row r="198" spans="1:32" x14ac:dyDescent="0.25">
      <c r="A198" s="1" t="s">
        <v>281</v>
      </c>
      <c r="B198" s="6">
        <v>42005</v>
      </c>
      <c r="C198" s="2">
        <f>YEAR([1]!Tabla1[[#This Row],[NACIMIENTO]])</f>
        <v>2015</v>
      </c>
      <c r="D198" s="1" t="s">
        <v>282</v>
      </c>
      <c r="E198" s="3" t="s">
        <v>273</v>
      </c>
      <c r="F198" s="1">
        <v>0</v>
      </c>
      <c r="G198" s="1" t="str">
        <f t="shared" si="3"/>
        <v>A001 0</v>
      </c>
      <c r="H198" s="1"/>
      <c r="I198" s="1">
        <f>YEAR([1]!Tabla1[[#This Row],[PARTO]])</f>
        <v>1900</v>
      </c>
      <c r="J198" s="1" t="str">
        <f>IF([1]!Tabla1[[#This Row],[PARTO]]&gt;0,MONTH([1]!Tabla1[[#This Row],[PARTO]]),"")</f>
        <v/>
      </c>
      <c r="K198" s="1"/>
      <c r="L198" s="1"/>
      <c r="M198" s="4"/>
      <c r="N198" s="1"/>
      <c r="O198" s="6">
        <v>42367</v>
      </c>
      <c r="P198" s="1" t="s">
        <v>283</v>
      </c>
      <c r="Q198" s="1">
        <v>1</v>
      </c>
      <c r="R198" s="1"/>
      <c r="S198" s="1"/>
      <c r="T198" s="1"/>
      <c r="U198" s="2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</row>
    <row r="199" spans="1:32" x14ac:dyDescent="0.25">
      <c r="A199" s="1" t="s">
        <v>281</v>
      </c>
      <c r="B199" s="6">
        <v>42005</v>
      </c>
      <c r="C199" s="2">
        <f>YEAR([1]!Tabla1[[#This Row],[NACIMIENTO]])</f>
        <v>2015</v>
      </c>
      <c r="D199" s="1" t="s">
        <v>282</v>
      </c>
      <c r="E199" s="3" t="s">
        <v>273</v>
      </c>
      <c r="F199" s="1">
        <v>1</v>
      </c>
      <c r="G199" s="1" t="str">
        <f t="shared" si="3"/>
        <v>A001 1</v>
      </c>
      <c r="H199" s="6">
        <v>42655</v>
      </c>
      <c r="I199" s="7">
        <f>YEAR([1]!Tabla1[[#This Row],[PARTO]])</f>
        <v>2016</v>
      </c>
      <c r="J199" s="7">
        <f>IF([1]!Tabla1[[#This Row],[PARTO]]&gt;0,MONTH([1]!Tabla1[[#This Row],[PARTO]]),"")</f>
        <v>10</v>
      </c>
      <c r="K199" s="1" t="s">
        <v>284</v>
      </c>
      <c r="L199" s="1" t="s">
        <v>26</v>
      </c>
      <c r="M199" s="4" t="s">
        <v>283</v>
      </c>
      <c r="N199" s="1">
        <v>21</v>
      </c>
      <c r="O199" s="6">
        <v>42774</v>
      </c>
      <c r="P199" s="1" t="s">
        <v>141</v>
      </c>
      <c r="Q199" s="1">
        <v>1</v>
      </c>
      <c r="R199" s="1"/>
      <c r="S199" s="1">
        <v>1832</v>
      </c>
      <c r="T199" s="1"/>
      <c r="U199" s="2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</row>
    <row r="200" spans="1:32" x14ac:dyDescent="0.25">
      <c r="A200" s="1" t="s">
        <v>285</v>
      </c>
      <c r="B200" s="6">
        <v>33240</v>
      </c>
      <c r="C200" s="2">
        <f>YEAR([1]!Tabla1[[#This Row],[NACIMIENTO]])</f>
        <v>1991</v>
      </c>
      <c r="D200" s="1" t="s">
        <v>286</v>
      </c>
      <c r="E200" s="3" t="s">
        <v>287</v>
      </c>
      <c r="F200" s="1">
        <v>0</v>
      </c>
      <c r="G200" s="1" t="str">
        <f t="shared" si="3"/>
        <v>A003R0902 0</v>
      </c>
      <c r="H200" s="6">
        <v>37002</v>
      </c>
      <c r="I200" s="7">
        <f>YEAR([1]!Tabla1[[#This Row],[PARTO]])</f>
        <v>2001</v>
      </c>
      <c r="J200" s="7">
        <f>IF([1]!Tabla1[[#This Row],[PARTO]]&gt;0,MONTH([1]!Tabla1[[#This Row],[PARTO]]),"")</f>
        <v>4</v>
      </c>
      <c r="K200" s="1" t="s">
        <v>288</v>
      </c>
      <c r="L200" s="1" t="s">
        <v>30</v>
      </c>
      <c r="M200" s="4" t="s">
        <v>289</v>
      </c>
      <c r="N200" s="1">
        <v>23</v>
      </c>
      <c r="O200" s="6">
        <v>37054</v>
      </c>
      <c r="P200" s="1" t="s">
        <v>290</v>
      </c>
      <c r="Q200" s="1">
        <v>1</v>
      </c>
      <c r="R200" s="6">
        <v>37223</v>
      </c>
      <c r="S200" s="1">
        <v>3087</v>
      </c>
      <c r="T200" s="1">
        <f>+[1]!Tabla1[[#This Row],[SECADO]]-[1]!Tabla1[[#This Row],[PARTO]]</f>
        <v>221</v>
      </c>
      <c r="U200" s="2">
        <f>IF(S200&gt;0,IF([1]!Tabla1[[#This Row],[DEL]]&lt;305,[1]!Tabla1[[#This Row],[LECHETOTAL]],(305*[1]!Tabla1[[#This Row],[LECHETOTAL]]/[1]!Tabla1[[#This Row],[DEL]])),"")</f>
        <v>3087</v>
      </c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</row>
    <row r="201" spans="1:32" x14ac:dyDescent="0.25">
      <c r="A201" s="1" t="s">
        <v>285</v>
      </c>
      <c r="B201" s="6">
        <v>33240</v>
      </c>
      <c r="C201" s="2">
        <f>YEAR([1]!Tabla1[[#This Row],[NACIMIENTO]])</f>
        <v>1991</v>
      </c>
      <c r="D201" s="1" t="s">
        <v>286</v>
      </c>
      <c r="E201" s="3" t="s">
        <v>287</v>
      </c>
      <c r="F201" s="1">
        <v>1</v>
      </c>
      <c r="G201" s="1" t="str">
        <f t="shared" si="3"/>
        <v>A003R0902 1</v>
      </c>
      <c r="H201" s="6">
        <v>37335</v>
      </c>
      <c r="I201" s="7">
        <f>YEAR([1]!Tabla1[[#This Row],[PARTO]])</f>
        <v>2002</v>
      </c>
      <c r="J201" s="7">
        <f>IF([1]!Tabla1[[#This Row],[PARTO]]&gt;0,MONTH([1]!Tabla1[[#This Row],[PARTO]]),"")</f>
        <v>3</v>
      </c>
      <c r="K201" s="1" t="s">
        <v>291</v>
      </c>
      <c r="L201" s="1" t="s">
        <v>30</v>
      </c>
      <c r="M201" s="4" t="s">
        <v>292</v>
      </c>
      <c r="N201" s="1">
        <v>34</v>
      </c>
      <c r="O201" s="1"/>
      <c r="P201" s="1"/>
      <c r="Q201" s="1">
        <v>1</v>
      </c>
      <c r="R201" s="1"/>
      <c r="S201" s="1">
        <v>1826</v>
      </c>
      <c r="T201" s="1"/>
      <c r="U201" s="2"/>
      <c r="V201" s="1" t="s">
        <v>31</v>
      </c>
      <c r="W201" s="6">
        <v>37514</v>
      </c>
      <c r="X201" s="1"/>
      <c r="Y201" s="1"/>
      <c r="Z201" s="1"/>
      <c r="AA201" s="1"/>
      <c r="AB201" s="1"/>
      <c r="AC201" s="1"/>
      <c r="AD201" s="1"/>
      <c r="AE201" s="1"/>
      <c r="AF201" s="1"/>
    </row>
    <row r="202" spans="1:32" x14ac:dyDescent="0.25">
      <c r="A202" s="1" t="s">
        <v>285</v>
      </c>
      <c r="B202" s="6">
        <v>33240</v>
      </c>
      <c r="C202" s="2">
        <f>YEAR([1]!Tabla1[[#This Row],[NACIMIENTO]])</f>
        <v>1991</v>
      </c>
      <c r="D202" s="1" t="s">
        <v>286</v>
      </c>
      <c r="E202" s="3" t="s">
        <v>293</v>
      </c>
      <c r="F202" s="1">
        <v>2</v>
      </c>
      <c r="G202" s="1" t="str">
        <f t="shared" si="3"/>
        <v>A003R0902 2</v>
      </c>
      <c r="H202" s="1"/>
      <c r="I202" s="1">
        <f>YEAR([1]!Tabla1[[#This Row],[PARTO]])</f>
        <v>1900</v>
      </c>
      <c r="J202" s="1" t="str">
        <f>IF([1]!Tabla1[[#This Row],[PARTO]]&gt;0,MONTH([1]!Tabla1[[#This Row],[PARTO]]),"")</f>
        <v/>
      </c>
      <c r="K202" s="1"/>
      <c r="L202" s="1"/>
      <c r="M202" s="4"/>
      <c r="N202" s="1"/>
      <c r="O202" s="6">
        <v>34134</v>
      </c>
      <c r="P202" s="1"/>
      <c r="Q202" s="1"/>
      <c r="R202" s="1"/>
      <c r="S202" s="1"/>
      <c r="T202" s="1"/>
      <c r="U202" s="2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</row>
    <row r="203" spans="1:32" x14ac:dyDescent="0.25">
      <c r="A203" s="1" t="s">
        <v>285</v>
      </c>
      <c r="B203" s="6">
        <v>33240</v>
      </c>
      <c r="C203" s="2">
        <f>YEAR([1]!Tabla1[[#This Row],[NACIMIENTO]])</f>
        <v>1991</v>
      </c>
      <c r="D203" s="1" t="s">
        <v>286</v>
      </c>
      <c r="E203" s="3" t="s">
        <v>293</v>
      </c>
      <c r="F203" s="1">
        <v>3</v>
      </c>
      <c r="G203" s="1" t="str">
        <f t="shared" si="3"/>
        <v>A003R0902 3</v>
      </c>
      <c r="H203" s="6">
        <v>34418</v>
      </c>
      <c r="I203" s="7">
        <f>YEAR([1]!Tabla1[[#This Row],[PARTO]])</f>
        <v>1994</v>
      </c>
      <c r="J203" s="7">
        <f>IF([1]!Tabla1[[#This Row],[PARTO]]&gt;0,MONTH([1]!Tabla1[[#This Row],[PARTO]]),"")</f>
        <v>3</v>
      </c>
      <c r="K203" s="1"/>
      <c r="L203" s="1" t="s">
        <v>30</v>
      </c>
      <c r="M203" s="4"/>
      <c r="N203" s="1">
        <v>38</v>
      </c>
      <c r="O203" s="6">
        <v>34499</v>
      </c>
      <c r="P203" s="1">
        <v>641</v>
      </c>
      <c r="Q203" s="1">
        <v>1</v>
      </c>
      <c r="R203" s="6">
        <v>34697</v>
      </c>
      <c r="S203" s="1">
        <v>4443</v>
      </c>
      <c r="T203" s="1">
        <f>+[1]!Tabla1[[#This Row],[SECADO]]-[1]!Tabla1[[#This Row],[PARTO]]</f>
        <v>279</v>
      </c>
      <c r="U203" s="2">
        <f>IF(S203&gt;0,IF([1]!Tabla1[[#This Row],[DEL]]&lt;305,[1]!Tabla1[[#This Row],[LECHETOTAL]],(305*[1]!Tabla1[[#This Row],[LECHETOTAL]]/[1]!Tabla1[[#This Row],[DEL]])),"")</f>
        <v>4443</v>
      </c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</row>
    <row r="204" spans="1:32" x14ac:dyDescent="0.25">
      <c r="A204" s="1" t="s">
        <v>285</v>
      </c>
      <c r="B204" s="6">
        <v>33240</v>
      </c>
      <c r="C204" s="2">
        <f>YEAR([1]!Tabla1[[#This Row],[NACIMIENTO]])</f>
        <v>1991</v>
      </c>
      <c r="D204" s="1" t="s">
        <v>286</v>
      </c>
      <c r="E204" s="3" t="s">
        <v>293</v>
      </c>
      <c r="F204" s="1">
        <v>4</v>
      </c>
      <c r="G204" s="1" t="str">
        <f t="shared" si="3"/>
        <v>A003R0902 4</v>
      </c>
      <c r="H204" s="6">
        <v>34779</v>
      </c>
      <c r="I204" s="7">
        <f>YEAR([1]!Tabla1[[#This Row],[PARTO]])</f>
        <v>1995</v>
      </c>
      <c r="J204" s="7">
        <f>IF([1]!Tabla1[[#This Row],[PARTO]]&gt;0,MONTH([1]!Tabla1[[#This Row],[PARTO]]),"")</f>
        <v>3</v>
      </c>
      <c r="K204" s="1"/>
      <c r="L204" s="1" t="s">
        <v>26</v>
      </c>
      <c r="M204" s="4">
        <v>641</v>
      </c>
      <c r="N204" s="1">
        <v>50</v>
      </c>
      <c r="O204" s="6">
        <v>34834</v>
      </c>
      <c r="P204" s="1" t="s">
        <v>294</v>
      </c>
      <c r="Q204" s="1">
        <v>1</v>
      </c>
      <c r="R204" s="6">
        <v>35079</v>
      </c>
      <c r="S204" s="1">
        <v>5841</v>
      </c>
      <c r="T204" s="1">
        <f>+[1]!Tabla1[[#This Row],[SECADO]]-[1]!Tabla1[[#This Row],[PARTO]]</f>
        <v>300</v>
      </c>
      <c r="U204" s="2">
        <f>IF(S204&gt;0,IF([1]!Tabla1[[#This Row],[DEL]]&lt;305,[1]!Tabla1[[#This Row],[LECHETOTAL]],(305*[1]!Tabla1[[#This Row],[LECHETOTAL]]/[1]!Tabla1[[#This Row],[DEL]])),"")</f>
        <v>5841</v>
      </c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</row>
    <row r="205" spans="1:32" x14ac:dyDescent="0.25">
      <c r="A205" s="1" t="s">
        <v>285</v>
      </c>
      <c r="B205" s="6">
        <v>33240</v>
      </c>
      <c r="C205" s="2">
        <f>YEAR([1]!Tabla1[[#This Row],[NACIMIENTO]])</f>
        <v>1991</v>
      </c>
      <c r="D205" s="1" t="s">
        <v>286</v>
      </c>
      <c r="E205" s="3" t="s">
        <v>293</v>
      </c>
      <c r="F205" s="1">
        <v>5</v>
      </c>
      <c r="G205" s="1" t="str">
        <f t="shared" si="3"/>
        <v>A003R0902 5</v>
      </c>
      <c r="H205" s="6">
        <v>35112</v>
      </c>
      <c r="I205" s="7">
        <f>YEAR([1]!Tabla1[[#This Row],[PARTO]])</f>
        <v>1996</v>
      </c>
      <c r="J205" s="7">
        <f>IF([1]!Tabla1[[#This Row],[PARTO]]&gt;0,MONTH([1]!Tabla1[[#This Row],[PARTO]]),"")</f>
        <v>2</v>
      </c>
      <c r="K205" s="1"/>
      <c r="L205" s="1" t="s">
        <v>26</v>
      </c>
      <c r="M205" s="4" t="s">
        <v>294</v>
      </c>
      <c r="N205" s="1">
        <v>61</v>
      </c>
      <c r="O205" s="6">
        <v>35174</v>
      </c>
      <c r="P205" s="1" t="s">
        <v>295</v>
      </c>
      <c r="Q205" s="1">
        <v>1</v>
      </c>
      <c r="R205" s="6">
        <v>35363</v>
      </c>
      <c r="S205" s="1">
        <v>4953</v>
      </c>
      <c r="T205" s="1">
        <f>+[1]!Tabla1[[#This Row],[SECADO]]-[1]!Tabla1[[#This Row],[PARTO]]</f>
        <v>251</v>
      </c>
      <c r="U205" s="2">
        <f>IF(S205&gt;0,IF([1]!Tabla1[[#This Row],[DEL]]&lt;305,[1]!Tabla1[[#This Row],[LECHETOTAL]],(305*[1]!Tabla1[[#This Row],[LECHETOTAL]]/[1]!Tabla1[[#This Row],[DEL]])),"")</f>
        <v>4953</v>
      </c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</row>
    <row r="206" spans="1:32" x14ac:dyDescent="0.25">
      <c r="A206" s="1" t="s">
        <v>285</v>
      </c>
      <c r="B206" s="6">
        <v>33240</v>
      </c>
      <c r="C206" s="2">
        <f>YEAR([1]!Tabla1[[#This Row],[NACIMIENTO]])</f>
        <v>1991</v>
      </c>
      <c r="D206" s="1" t="s">
        <v>286</v>
      </c>
      <c r="E206" s="3" t="s">
        <v>293</v>
      </c>
      <c r="F206" s="1">
        <v>6</v>
      </c>
      <c r="G206" s="1" t="str">
        <f t="shared" si="3"/>
        <v>A003R0902 6</v>
      </c>
      <c r="H206" s="6">
        <v>35451</v>
      </c>
      <c r="I206" s="7">
        <f>YEAR([1]!Tabla1[[#This Row],[PARTO]])</f>
        <v>1997</v>
      </c>
      <c r="J206" s="7">
        <f>IF([1]!Tabla1[[#This Row],[PARTO]]&gt;0,MONTH([1]!Tabla1[[#This Row],[PARTO]]),"")</f>
        <v>1</v>
      </c>
      <c r="K206" s="1"/>
      <c r="L206" s="1" t="s">
        <v>30</v>
      </c>
      <c r="M206" s="4" t="s">
        <v>295</v>
      </c>
      <c r="N206" s="1">
        <v>72</v>
      </c>
      <c r="O206" s="6">
        <v>35620</v>
      </c>
      <c r="P206" s="1" t="s">
        <v>296</v>
      </c>
      <c r="Q206" s="1">
        <v>1</v>
      </c>
      <c r="R206" s="6">
        <v>35774</v>
      </c>
      <c r="S206" s="1">
        <v>6066</v>
      </c>
      <c r="T206" s="1">
        <f>+[1]!Tabla1[[#This Row],[SECADO]]-[1]!Tabla1[[#This Row],[PARTO]]</f>
        <v>323</v>
      </c>
      <c r="U206" s="2">
        <f>IF(S206&gt;0,IF([1]!Tabla1[[#This Row],[DEL]]&lt;305,[1]!Tabla1[[#This Row],[LECHETOTAL]],(305*[1]!Tabla1[[#This Row],[LECHETOTAL]]/[1]!Tabla1[[#This Row],[DEL]])),"")</f>
        <v>5727.9566563467488</v>
      </c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</row>
    <row r="207" spans="1:32" x14ac:dyDescent="0.25">
      <c r="A207" s="1" t="s">
        <v>285</v>
      </c>
      <c r="B207" s="6">
        <v>33240</v>
      </c>
      <c r="C207" s="2">
        <f>YEAR([1]!Tabla1[[#This Row],[NACIMIENTO]])</f>
        <v>1991</v>
      </c>
      <c r="D207" s="1" t="s">
        <v>286</v>
      </c>
      <c r="E207" s="3" t="s">
        <v>293</v>
      </c>
      <c r="F207" s="1">
        <v>7</v>
      </c>
      <c r="G207" s="1" t="str">
        <f t="shared" si="3"/>
        <v>A003R0902 7</v>
      </c>
      <c r="H207" s="6">
        <v>35909</v>
      </c>
      <c r="I207" s="7">
        <f>YEAR([1]!Tabla1[[#This Row],[PARTO]])</f>
        <v>1998</v>
      </c>
      <c r="J207" s="7">
        <f>IF([1]!Tabla1[[#This Row],[PARTO]]&gt;0,MONTH([1]!Tabla1[[#This Row],[PARTO]]),"")</f>
        <v>4</v>
      </c>
      <c r="K207" s="1"/>
      <c r="L207" s="1" t="s">
        <v>30</v>
      </c>
      <c r="M207" s="4" t="s">
        <v>296</v>
      </c>
      <c r="N207" s="1">
        <v>87</v>
      </c>
      <c r="O207" s="6">
        <v>35984</v>
      </c>
      <c r="P207" s="1" t="s">
        <v>297</v>
      </c>
      <c r="Q207" s="1">
        <v>1</v>
      </c>
      <c r="R207" s="6">
        <v>36124</v>
      </c>
      <c r="S207" s="1">
        <v>3711</v>
      </c>
      <c r="T207" s="1">
        <f>+[1]!Tabla1[[#This Row],[SECADO]]-[1]!Tabla1[[#This Row],[PARTO]]</f>
        <v>215</v>
      </c>
      <c r="U207" s="2">
        <f>IF(S207&gt;0,IF([1]!Tabla1[[#This Row],[DEL]]&lt;305,[1]!Tabla1[[#This Row],[LECHETOTAL]],(305*[1]!Tabla1[[#This Row],[LECHETOTAL]]/[1]!Tabla1[[#This Row],[DEL]])),"")</f>
        <v>3711</v>
      </c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</row>
    <row r="208" spans="1:32" x14ac:dyDescent="0.25">
      <c r="A208" s="1" t="s">
        <v>285</v>
      </c>
      <c r="B208" s="6">
        <v>33240</v>
      </c>
      <c r="C208" s="2">
        <f>YEAR([1]!Tabla1[[#This Row],[NACIMIENTO]])</f>
        <v>1991</v>
      </c>
      <c r="D208" s="1" t="s">
        <v>286</v>
      </c>
      <c r="E208" s="3" t="s">
        <v>293</v>
      </c>
      <c r="F208" s="1">
        <v>8</v>
      </c>
      <c r="G208" s="1" t="str">
        <f t="shared" si="3"/>
        <v>A003R0902 8</v>
      </c>
      <c r="H208" s="6">
        <v>36269</v>
      </c>
      <c r="I208" s="7">
        <f>YEAR([1]!Tabla1[[#This Row],[PARTO]])</f>
        <v>1999</v>
      </c>
      <c r="J208" s="7">
        <f>IF([1]!Tabla1[[#This Row],[PARTO]]&gt;0,MONTH([1]!Tabla1[[#This Row],[PARTO]]),"")</f>
        <v>4</v>
      </c>
      <c r="K208" s="1"/>
      <c r="L208" s="1" t="s">
        <v>26</v>
      </c>
      <c r="M208" s="4" t="s">
        <v>297</v>
      </c>
      <c r="N208" s="1">
        <v>99</v>
      </c>
      <c r="O208" s="6">
        <v>36356</v>
      </c>
      <c r="P208" s="1" t="s">
        <v>298</v>
      </c>
      <c r="Q208" s="1">
        <v>1</v>
      </c>
      <c r="R208" s="6">
        <v>36556</v>
      </c>
      <c r="S208" s="1">
        <v>5043</v>
      </c>
      <c r="T208" s="1">
        <f>+[1]!Tabla1[[#This Row],[SECADO]]-[1]!Tabla1[[#This Row],[PARTO]]</f>
        <v>287</v>
      </c>
      <c r="U208" s="2">
        <f>IF(S208&gt;0,IF([1]!Tabla1[[#This Row],[DEL]]&lt;305,[1]!Tabla1[[#This Row],[LECHETOTAL]],(305*[1]!Tabla1[[#This Row],[LECHETOTAL]]/[1]!Tabla1[[#This Row],[DEL]])),"")</f>
        <v>5043</v>
      </c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</row>
    <row r="209" spans="1:32" x14ac:dyDescent="0.25">
      <c r="A209" s="1" t="s">
        <v>285</v>
      </c>
      <c r="B209" s="6">
        <v>33240</v>
      </c>
      <c r="C209" s="2">
        <f>YEAR([1]!Tabla1[[#This Row],[NACIMIENTO]])</f>
        <v>1991</v>
      </c>
      <c r="D209" s="1" t="s">
        <v>286</v>
      </c>
      <c r="E209" s="3" t="s">
        <v>293</v>
      </c>
      <c r="F209" s="1">
        <v>9</v>
      </c>
      <c r="G209" s="1" t="str">
        <f t="shared" si="3"/>
        <v>A003R0902 9</v>
      </c>
      <c r="H209" s="6">
        <v>36640</v>
      </c>
      <c r="I209" s="7">
        <f>YEAR([1]!Tabla1[[#This Row],[PARTO]])</f>
        <v>2000</v>
      </c>
      <c r="J209" s="7">
        <f>IF([1]!Tabla1[[#This Row],[PARTO]]&gt;0,MONTH([1]!Tabla1[[#This Row],[PARTO]]),"")</f>
        <v>4</v>
      </c>
      <c r="K209" s="1" t="s">
        <v>299</v>
      </c>
      <c r="L209" s="1" t="s">
        <v>30</v>
      </c>
      <c r="M209" s="4" t="s">
        <v>300</v>
      </c>
      <c r="N209" s="1">
        <v>11</v>
      </c>
      <c r="O209" s="6">
        <v>36720</v>
      </c>
      <c r="P209" s="1" t="s">
        <v>301</v>
      </c>
      <c r="Q209" s="1">
        <v>2</v>
      </c>
      <c r="R209" s="6">
        <v>36896</v>
      </c>
      <c r="S209" s="1">
        <v>4366</v>
      </c>
      <c r="T209" s="1">
        <f>+[1]!Tabla1[[#This Row],[SECADO]]-[1]!Tabla1[[#This Row],[PARTO]]</f>
        <v>256</v>
      </c>
      <c r="U209" s="2">
        <f>IF(S209&gt;0,IF([1]!Tabla1[[#This Row],[DEL]]&lt;305,[1]!Tabla1[[#This Row],[LECHETOTAL]],(305*[1]!Tabla1[[#This Row],[LECHETOTAL]]/[1]!Tabla1[[#This Row],[DEL]])),"")</f>
        <v>4366</v>
      </c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</row>
    <row r="210" spans="1:32" x14ac:dyDescent="0.25">
      <c r="A210" s="1" t="s">
        <v>302</v>
      </c>
      <c r="B210" s="6">
        <v>33252</v>
      </c>
      <c r="C210" s="2">
        <f>YEAR([1]!Tabla1[[#This Row],[NACIMIENTO]])</f>
        <v>1991</v>
      </c>
      <c r="D210" s="1" t="s">
        <v>286</v>
      </c>
      <c r="E210" s="3" t="s">
        <v>303</v>
      </c>
      <c r="F210" s="1">
        <v>0</v>
      </c>
      <c r="G210" s="1" t="str">
        <f t="shared" si="3"/>
        <v>A021R1103 0</v>
      </c>
      <c r="H210" s="1"/>
      <c r="I210" s="1">
        <f>YEAR([1]!Tabla1[[#This Row],[PARTO]])</f>
        <v>1900</v>
      </c>
      <c r="J210" s="1" t="str">
        <f>IF([1]!Tabla1[[#This Row],[PARTO]]&gt;0,MONTH([1]!Tabla1[[#This Row],[PARTO]]),"")</f>
        <v/>
      </c>
      <c r="K210" s="1"/>
      <c r="L210" s="1"/>
      <c r="M210" s="4"/>
      <c r="N210" s="1"/>
      <c r="O210" s="6">
        <v>33917</v>
      </c>
      <c r="P210" s="1"/>
      <c r="Q210" s="1"/>
      <c r="R210" s="1"/>
      <c r="S210" s="1"/>
      <c r="T210" s="1"/>
      <c r="U210" s="2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</row>
    <row r="211" spans="1:32" x14ac:dyDescent="0.25">
      <c r="A211" s="1" t="s">
        <v>302</v>
      </c>
      <c r="B211" s="6">
        <v>33252</v>
      </c>
      <c r="C211" s="2">
        <f>YEAR([1]!Tabla1[[#This Row],[NACIMIENTO]])</f>
        <v>1991</v>
      </c>
      <c r="D211" s="1" t="s">
        <v>286</v>
      </c>
      <c r="E211" s="3" t="s">
        <v>303</v>
      </c>
      <c r="F211" s="1">
        <v>1</v>
      </c>
      <c r="G211" s="1" t="str">
        <f t="shared" si="3"/>
        <v>A021R1103 1</v>
      </c>
      <c r="H211" s="6">
        <v>34201</v>
      </c>
      <c r="I211" s="7">
        <f>YEAR([1]!Tabla1[[#This Row],[PARTO]])</f>
        <v>1993</v>
      </c>
      <c r="J211" s="7">
        <f>IF([1]!Tabla1[[#This Row],[PARTO]]&gt;0,MONTH([1]!Tabla1[[#This Row],[PARTO]]),"")</f>
        <v>8</v>
      </c>
      <c r="K211" s="1"/>
      <c r="L211" s="1" t="s">
        <v>30</v>
      </c>
      <c r="M211" s="4"/>
      <c r="N211" s="1">
        <v>31</v>
      </c>
      <c r="O211" s="6">
        <v>34649</v>
      </c>
      <c r="P211" s="1"/>
      <c r="Q211" s="1">
        <v>1</v>
      </c>
      <c r="R211" s="6">
        <v>34894</v>
      </c>
      <c r="S211" s="1">
        <v>7649</v>
      </c>
      <c r="T211" s="1">
        <f>+[1]!Tabla1[[#This Row],[SECADO]]-[1]!Tabla1[[#This Row],[PARTO]]</f>
        <v>693</v>
      </c>
      <c r="U211" s="2">
        <f>IF(S211&gt;0,IF([1]!Tabla1[[#This Row],[DEL]]&lt;305,[1]!Tabla1[[#This Row],[LECHETOTAL]],(305*[1]!Tabla1[[#This Row],[LECHETOTAL]]/[1]!Tabla1[[#This Row],[DEL]])),"")</f>
        <v>3366.4430014430013</v>
      </c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</row>
    <row r="212" spans="1:32" x14ac:dyDescent="0.25">
      <c r="A212" s="1" t="s">
        <v>302</v>
      </c>
      <c r="B212" s="6">
        <v>33252</v>
      </c>
      <c r="C212" s="2">
        <f>YEAR([1]!Tabla1[[#This Row],[NACIMIENTO]])</f>
        <v>1991</v>
      </c>
      <c r="D212" s="1" t="s">
        <v>286</v>
      </c>
      <c r="E212" s="3" t="s">
        <v>303</v>
      </c>
      <c r="F212" s="1">
        <v>2</v>
      </c>
      <c r="G212" s="1" t="str">
        <f t="shared" si="3"/>
        <v>A021R1103 2</v>
      </c>
      <c r="H212" s="6">
        <v>34933</v>
      </c>
      <c r="I212" s="7">
        <f>YEAR([1]!Tabla1[[#This Row],[PARTO]])</f>
        <v>1995</v>
      </c>
      <c r="J212" s="7">
        <f>IF([1]!Tabla1[[#This Row],[PARTO]]&gt;0,MONTH([1]!Tabla1[[#This Row],[PARTO]]),"")</f>
        <v>8</v>
      </c>
      <c r="K212" s="1"/>
      <c r="L212" s="1" t="s">
        <v>26</v>
      </c>
      <c r="M212" s="4"/>
      <c r="N212" s="1">
        <v>55</v>
      </c>
      <c r="O212" s="6">
        <v>35078</v>
      </c>
      <c r="P212" s="1">
        <v>4310</v>
      </c>
      <c r="Q212" s="1">
        <v>1</v>
      </c>
      <c r="R212" s="6">
        <v>35289</v>
      </c>
      <c r="S212" s="1">
        <v>4792</v>
      </c>
      <c r="T212" s="1">
        <f>+[1]!Tabla1[[#This Row],[SECADO]]-[1]!Tabla1[[#This Row],[PARTO]]</f>
        <v>356</v>
      </c>
      <c r="U212" s="2">
        <f>IF(S212&gt;0,IF([1]!Tabla1[[#This Row],[DEL]]&lt;305,[1]!Tabla1[[#This Row],[LECHETOTAL]],(305*[1]!Tabla1[[#This Row],[LECHETOTAL]]/[1]!Tabla1[[#This Row],[DEL]])),"")</f>
        <v>4105.5056179775283</v>
      </c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</row>
    <row r="213" spans="1:32" x14ac:dyDescent="0.25">
      <c r="A213" s="1" t="s">
        <v>302</v>
      </c>
      <c r="B213" s="6">
        <v>33252</v>
      </c>
      <c r="C213" s="2">
        <f>YEAR([1]!Tabla1[[#This Row],[NACIMIENTO]])</f>
        <v>1991</v>
      </c>
      <c r="D213" s="1" t="s">
        <v>286</v>
      </c>
      <c r="E213" s="3" t="s">
        <v>303</v>
      </c>
      <c r="F213" s="1">
        <v>3</v>
      </c>
      <c r="G213" s="1" t="str">
        <f t="shared" si="3"/>
        <v>A021R1103 3</v>
      </c>
      <c r="H213" s="6">
        <v>35357</v>
      </c>
      <c r="I213" s="7">
        <f>YEAR([1]!Tabla1[[#This Row],[PARTO]])</f>
        <v>1996</v>
      </c>
      <c r="J213" s="7">
        <f>IF([1]!Tabla1[[#This Row],[PARTO]]&gt;0,MONTH([1]!Tabla1[[#This Row],[PARTO]]),"")</f>
        <v>10</v>
      </c>
      <c r="K213" s="1"/>
      <c r="L213" s="1" t="s">
        <v>26</v>
      </c>
      <c r="M213" s="4">
        <v>4310</v>
      </c>
      <c r="N213" s="1">
        <v>69</v>
      </c>
      <c r="O213" s="6">
        <v>35779</v>
      </c>
      <c r="P213" s="1" t="s">
        <v>304</v>
      </c>
      <c r="Q213" s="1">
        <v>1</v>
      </c>
      <c r="R213" s="6">
        <v>35974</v>
      </c>
      <c r="S213" s="1">
        <v>6579</v>
      </c>
      <c r="T213" s="1">
        <f>+[1]!Tabla1[[#This Row],[SECADO]]-[1]!Tabla1[[#This Row],[PARTO]]</f>
        <v>617</v>
      </c>
      <c r="U213" s="2">
        <f>IF(S213&gt;0,IF([1]!Tabla1[[#This Row],[DEL]]&lt;305,[1]!Tabla1[[#This Row],[LECHETOTAL]],(305*[1]!Tabla1[[#This Row],[LECHETOTAL]]/[1]!Tabla1[[#This Row],[DEL]])),"")</f>
        <v>3252.1799027552674</v>
      </c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</row>
    <row r="214" spans="1:32" x14ac:dyDescent="0.25">
      <c r="A214" s="1" t="s">
        <v>302</v>
      </c>
      <c r="B214" s="6">
        <v>33252</v>
      </c>
      <c r="C214" s="2">
        <f>YEAR([1]!Tabla1[[#This Row],[NACIMIENTO]])</f>
        <v>1991</v>
      </c>
      <c r="D214" s="1" t="s">
        <v>286</v>
      </c>
      <c r="E214" s="3" t="s">
        <v>303</v>
      </c>
      <c r="F214" s="1">
        <v>4</v>
      </c>
      <c r="G214" s="1" t="str">
        <f t="shared" si="3"/>
        <v>A021R1103 4</v>
      </c>
      <c r="H214" s="6">
        <v>36064</v>
      </c>
      <c r="I214" s="7">
        <f>YEAR([1]!Tabla1[[#This Row],[PARTO]])</f>
        <v>1998</v>
      </c>
      <c r="J214" s="7">
        <f>IF([1]!Tabla1[[#This Row],[PARTO]]&gt;0,MONTH([1]!Tabla1[[#This Row],[PARTO]]),"")</f>
        <v>9</v>
      </c>
      <c r="K214" s="1"/>
      <c r="L214" s="1" t="s">
        <v>30</v>
      </c>
      <c r="M214" s="4" t="s">
        <v>304</v>
      </c>
      <c r="N214" s="1">
        <v>92</v>
      </c>
      <c r="O214" s="1"/>
      <c r="P214" s="1"/>
      <c r="Q214" s="1">
        <v>1</v>
      </c>
      <c r="R214" s="6">
        <v>36374</v>
      </c>
      <c r="S214" s="1">
        <v>4586</v>
      </c>
      <c r="T214" s="1">
        <f>+[1]!Tabla1[[#This Row],[SECADO]]-[1]!Tabla1[[#This Row],[PARTO]]</f>
        <v>310</v>
      </c>
      <c r="U214" s="2">
        <f>IF(S214&gt;0,IF([1]!Tabla1[[#This Row],[DEL]]&lt;305,[1]!Tabla1[[#This Row],[LECHETOTAL]],(305*[1]!Tabla1[[#This Row],[LECHETOTAL]]/[1]!Tabla1[[#This Row],[DEL]])),"")</f>
        <v>4512.0322580645161</v>
      </c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</row>
    <row r="215" spans="1:32" x14ac:dyDescent="0.25">
      <c r="A215" s="1" t="s">
        <v>302</v>
      </c>
      <c r="B215" s="6">
        <v>33252</v>
      </c>
      <c r="C215" s="2">
        <f>YEAR([1]!Tabla1[[#This Row],[NACIMIENTO]])</f>
        <v>1991</v>
      </c>
      <c r="D215" s="1" t="s">
        <v>286</v>
      </c>
      <c r="E215" s="3" t="s">
        <v>303</v>
      </c>
      <c r="F215" s="1">
        <v>5</v>
      </c>
      <c r="G215" s="1" t="str">
        <f t="shared" si="3"/>
        <v>A021R1103 5</v>
      </c>
      <c r="H215" s="1"/>
      <c r="I215" s="1">
        <f>YEAR([1]!Tabla1[[#This Row],[PARTO]])</f>
        <v>1900</v>
      </c>
      <c r="J215" s="1" t="str">
        <f>IF([1]!Tabla1[[#This Row],[PARTO]]&gt;0,MONTH([1]!Tabla1[[#This Row],[PARTO]]),"")</f>
        <v/>
      </c>
      <c r="K215" s="1"/>
      <c r="L215" s="1"/>
      <c r="M215" s="4">
        <v>1</v>
      </c>
      <c r="N215" s="1">
        <v>3</v>
      </c>
      <c r="O215" s="6">
        <v>36536</v>
      </c>
      <c r="P215" s="1" t="s">
        <v>305</v>
      </c>
      <c r="Q215" s="1">
        <v>1</v>
      </c>
      <c r="R215" s="6">
        <v>36699</v>
      </c>
      <c r="S215" s="1">
        <v>6237</v>
      </c>
      <c r="T215" s="1"/>
      <c r="U215" s="2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</row>
    <row r="216" spans="1:32" x14ac:dyDescent="0.25">
      <c r="A216" s="1" t="s">
        <v>302</v>
      </c>
      <c r="B216" s="6">
        <v>33252</v>
      </c>
      <c r="C216" s="2">
        <f>YEAR([1]!Tabla1[[#This Row],[NACIMIENTO]])</f>
        <v>1991</v>
      </c>
      <c r="D216" s="1" t="s">
        <v>286</v>
      </c>
      <c r="E216" s="3" t="s">
        <v>303</v>
      </c>
      <c r="F216" s="1">
        <v>6</v>
      </c>
      <c r="G216" s="1" t="str">
        <f t="shared" si="3"/>
        <v>A021R1103 6</v>
      </c>
      <c r="H216" s="6">
        <v>36818</v>
      </c>
      <c r="I216" s="7">
        <f>YEAR([1]!Tabla1[[#This Row],[PARTO]])</f>
        <v>2000</v>
      </c>
      <c r="J216" s="7">
        <f>IF([1]!Tabla1[[#This Row],[PARTO]]&gt;0,MONTH([1]!Tabla1[[#This Row],[PARTO]]),"")</f>
        <v>10</v>
      </c>
      <c r="K216" s="1" t="s">
        <v>306</v>
      </c>
      <c r="L216" s="1" t="s">
        <v>26</v>
      </c>
      <c r="M216" s="4" t="s">
        <v>307</v>
      </c>
      <c r="N216" s="1">
        <v>17</v>
      </c>
      <c r="O216" s="6">
        <v>37098</v>
      </c>
      <c r="P216" s="1" t="s">
        <v>308</v>
      </c>
      <c r="Q216" s="1">
        <v>2</v>
      </c>
      <c r="R216" s="6">
        <v>37223</v>
      </c>
      <c r="S216" s="1">
        <v>3707</v>
      </c>
      <c r="T216" s="1">
        <f>+[1]!Tabla1[[#This Row],[SECADO]]-[1]!Tabla1[[#This Row],[PARTO]]</f>
        <v>405</v>
      </c>
      <c r="U216" s="2">
        <f>IF(S216&gt;0,IF([1]!Tabla1[[#This Row],[DEL]]&lt;305,[1]!Tabla1[[#This Row],[LECHETOTAL]],(305*[1]!Tabla1[[#This Row],[LECHETOTAL]]/[1]!Tabla1[[#This Row],[DEL]])),"")</f>
        <v>2791.6913580246915</v>
      </c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</row>
    <row r="217" spans="1:32" x14ac:dyDescent="0.25">
      <c r="A217" s="1" t="s">
        <v>302</v>
      </c>
      <c r="B217" s="6">
        <v>33252</v>
      </c>
      <c r="C217" s="2">
        <f>YEAR([1]!Tabla1[[#This Row],[NACIMIENTO]])</f>
        <v>1991</v>
      </c>
      <c r="D217" s="1" t="s">
        <v>286</v>
      </c>
      <c r="E217" s="3" t="s">
        <v>303</v>
      </c>
      <c r="F217" s="1">
        <v>7</v>
      </c>
      <c r="G217" s="1" t="str">
        <f t="shared" si="3"/>
        <v>A021R1103 7</v>
      </c>
      <c r="H217" s="6">
        <v>37383</v>
      </c>
      <c r="I217" s="7">
        <f>YEAR([1]!Tabla1[[#This Row],[PARTO]])</f>
        <v>2002</v>
      </c>
      <c r="J217" s="7">
        <f>IF([1]!Tabla1[[#This Row],[PARTO]]&gt;0,MONTH([1]!Tabla1[[#This Row],[PARTO]]),"")</f>
        <v>5</v>
      </c>
      <c r="K217" s="1" t="s">
        <v>309</v>
      </c>
      <c r="L217" s="1" t="s">
        <v>30</v>
      </c>
      <c r="M217" s="4" t="s">
        <v>310</v>
      </c>
      <c r="N217" s="1">
        <v>35</v>
      </c>
      <c r="O217" s="6">
        <v>37640</v>
      </c>
      <c r="P217" s="1" t="s">
        <v>308</v>
      </c>
      <c r="Q217" s="1">
        <v>3</v>
      </c>
      <c r="R217" s="6">
        <v>37710</v>
      </c>
      <c r="S217" s="1">
        <v>3733</v>
      </c>
      <c r="T217" s="1">
        <f>+[1]!Tabla1[[#This Row],[SECADO]]-[1]!Tabla1[[#This Row],[PARTO]]</f>
        <v>327</v>
      </c>
      <c r="U217" s="2">
        <f>IF(S217&gt;0,IF([1]!Tabla1[[#This Row],[DEL]]&lt;305,[1]!Tabla1[[#This Row],[LECHETOTAL]],(305*[1]!Tabla1[[#This Row],[LECHETOTAL]]/[1]!Tabla1[[#This Row],[DEL]])),"")</f>
        <v>3481.8501529051987</v>
      </c>
      <c r="V217" s="1" t="s">
        <v>31</v>
      </c>
      <c r="W217" s="6">
        <v>37928</v>
      </c>
      <c r="X217" s="1"/>
      <c r="Y217" s="1"/>
      <c r="Z217" s="1"/>
      <c r="AA217" s="1"/>
      <c r="AB217" s="1"/>
      <c r="AC217" s="1"/>
      <c r="AD217" s="1"/>
      <c r="AE217" s="1"/>
      <c r="AF217" s="1"/>
    </row>
    <row r="218" spans="1:32" x14ac:dyDescent="0.25">
      <c r="A218" s="1" t="s">
        <v>311</v>
      </c>
      <c r="B218" s="6">
        <v>33254</v>
      </c>
      <c r="C218" s="2">
        <f>YEAR([1]!Tabla1[[#This Row],[NACIMIENTO]])</f>
        <v>1991</v>
      </c>
      <c r="D218" s="1" t="s">
        <v>312</v>
      </c>
      <c r="E218" s="3" t="s">
        <v>313</v>
      </c>
      <c r="F218" s="1">
        <v>0</v>
      </c>
      <c r="G218" s="1" t="str">
        <f t="shared" si="3"/>
        <v>A023R0502 0</v>
      </c>
      <c r="H218" s="1"/>
      <c r="I218" s="1">
        <f>YEAR([1]!Tabla1[[#This Row],[PARTO]])</f>
        <v>1900</v>
      </c>
      <c r="J218" s="1" t="str">
        <f>IF([1]!Tabla1[[#This Row],[PARTO]]&gt;0,MONTH([1]!Tabla1[[#This Row],[PARTO]]),"")</f>
        <v/>
      </c>
      <c r="K218" s="1"/>
      <c r="L218" s="1"/>
      <c r="M218" s="4"/>
      <c r="N218" s="1"/>
      <c r="O218" s="6">
        <v>33861</v>
      </c>
      <c r="P218" s="1"/>
      <c r="Q218" s="1"/>
      <c r="R218" s="1"/>
      <c r="S218" s="1"/>
      <c r="T218" s="1"/>
      <c r="U218" s="2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</row>
    <row r="219" spans="1:32" x14ac:dyDescent="0.25">
      <c r="A219" s="1" t="s">
        <v>311</v>
      </c>
      <c r="B219" s="6">
        <v>33254</v>
      </c>
      <c r="C219" s="2">
        <f>YEAR([1]!Tabla1[[#This Row],[NACIMIENTO]])</f>
        <v>1991</v>
      </c>
      <c r="D219" s="1" t="s">
        <v>312</v>
      </c>
      <c r="E219" s="3" t="s">
        <v>313</v>
      </c>
      <c r="F219" s="1">
        <v>1</v>
      </c>
      <c r="G219" s="1" t="str">
        <f t="shared" si="3"/>
        <v>A023R0502 1</v>
      </c>
      <c r="H219" s="6">
        <v>34145</v>
      </c>
      <c r="I219" s="7">
        <f>YEAR([1]!Tabla1[[#This Row],[PARTO]])</f>
        <v>1993</v>
      </c>
      <c r="J219" s="7">
        <f>IF([1]!Tabla1[[#This Row],[PARTO]]&gt;0,MONTH([1]!Tabla1[[#This Row],[PARTO]]),"")</f>
        <v>6</v>
      </c>
      <c r="K219" s="1"/>
      <c r="L219" s="1" t="s">
        <v>30</v>
      </c>
      <c r="M219" s="4"/>
      <c r="N219" s="1">
        <v>29</v>
      </c>
      <c r="O219" s="6">
        <v>34372</v>
      </c>
      <c r="P219" s="1">
        <v>3707</v>
      </c>
      <c r="Q219" s="1">
        <v>1</v>
      </c>
      <c r="R219" s="6">
        <v>34606</v>
      </c>
      <c r="S219" s="1">
        <v>4633</v>
      </c>
      <c r="T219" s="1">
        <f>+[1]!Tabla1[[#This Row],[SECADO]]-[1]!Tabla1[[#This Row],[PARTO]]</f>
        <v>461</v>
      </c>
      <c r="U219" s="2">
        <f>IF(S219&gt;0,IF([1]!Tabla1[[#This Row],[DEL]]&lt;305,[1]!Tabla1[[#This Row],[LECHETOTAL]],(305*[1]!Tabla1[[#This Row],[LECHETOTAL]]/[1]!Tabla1[[#This Row],[DEL]])),"")</f>
        <v>3065.2169197396961</v>
      </c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</row>
    <row r="220" spans="1:32" x14ac:dyDescent="0.25">
      <c r="A220" s="1" t="s">
        <v>311</v>
      </c>
      <c r="B220" s="6">
        <v>33254</v>
      </c>
      <c r="C220" s="2">
        <f>YEAR([1]!Tabla1[[#This Row],[NACIMIENTO]])</f>
        <v>1991</v>
      </c>
      <c r="D220" s="1" t="s">
        <v>312</v>
      </c>
      <c r="E220" s="3" t="s">
        <v>313</v>
      </c>
      <c r="F220" s="1">
        <v>2</v>
      </c>
      <c r="G220" s="1" t="str">
        <f t="shared" si="3"/>
        <v>A023R0502 2</v>
      </c>
      <c r="H220" s="6">
        <v>34655</v>
      </c>
      <c r="I220" s="7">
        <f>YEAR([1]!Tabla1[[#This Row],[PARTO]])</f>
        <v>1994</v>
      </c>
      <c r="J220" s="7">
        <f>IF([1]!Tabla1[[#This Row],[PARTO]]&gt;0,MONTH([1]!Tabla1[[#This Row],[PARTO]]),"")</f>
        <v>11</v>
      </c>
      <c r="K220" s="1"/>
      <c r="L220" s="1" t="s">
        <v>26</v>
      </c>
      <c r="M220" s="4">
        <v>3707</v>
      </c>
      <c r="N220" s="1">
        <v>46</v>
      </c>
      <c r="O220" s="6">
        <v>34721</v>
      </c>
      <c r="P220" s="1"/>
      <c r="Q220" s="1"/>
      <c r="R220" s="6">
        <v>34947</v>
      </c>
      <c r="S220" s="1">
        <v>4890</v>
      </c>
      <c r="T220" s="1">
        <f>+[1]!Tabla1[[#This Row],[SECADO]]-[1]!Tabla1[[#This Row],[PARTO]]</f>
        <v>292</v>
      </c>
      <c r="U220" s="2">
        <f>IF(S220&gt;0,IF([1]!Tabla1[[#This Row],[DEL]]&lt;305,[1]!Tabla1[[#This Row],[LECHETOTAL]],(305*[1]!Tabla1[[#This Row],[LECHETOTAL]]/[1]!Tabla1[[#This Row],[DEL]])),"")</f>
        <v>4890</v>
      </c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</row>
    <row r="221" spans="1:32" x14ac:dyDescent="0.25">
      <c r="A221" s="1" t="s">
        <v>311</v>
      </c>
      <c r="B221" s="6">
        <v>33254</v>
      </c>
      <c r="C221" s="2">
        <f>YEAR([1]!Tabla1[[#This Row],[NACIMIENTO]])</f>
        <v>1991</v>
      </c>
      <c r="D221" s="1" t="s">
        <v>312</v>
      </c>
      <c r="E221" s="3" t="s">
        <v>313</v>
      </c>
      <c r="F221" s="1">
        <v>3</v>
      </c>
      <c r="G221" s="1" t="str">
        <f t="shared" si="3"/>
        <v>A023R0502 3</v>
      </c>
      <c r="H221" s="6">
        <v>35005</v>
      </c>
      <c r="I221" s="7">
        <f>YEAR([1]!Tabla1[[#This Row],[PARTO]])</f>
        <v>1995</v>
      </c>
      <c r="J221" s="7">
        <f>IF([1]!Tabla1[[#This Row],[PARTO]]&gt;0,MONTH([1]!Tabla1[[#This Row],[PARTO]]),"")</f>
        <v>11</v>
      </c>
      <c r="K221" s="1"/>
      <c r="L221" s="1" t="s">
        <v>26</v>
      </c>
      <c r="M221" s="4"/>
      <c r="N221" s="1">
        <v>57</v>
      </c>
      <c r="O221" s="6">
        <v>35145</v>
      </c>
      <c r="P221" s="1" t="s">
        <v>314</v>
      </c>
      <c r="Q221" s="1">
        <v>1</v>
      </c>
      <c r="R221" s="6">
        <v>35314</v>
      </c>
      <c r="S221" s="1">
        <v>5293</v>
      </c>
      <c r="T221" s="1">
        <f>+[1]!Tabla1[[#This Row],[SECADO]]-[1]!Tabla1[[#This Row],[PARTO]]</f>
        <v>309</v>
      </c>
      <c r="U221" s="2">
        <f>IF(S221&gt;0,IF([1]!Tabla1[[#This Row],[DEL]]&lt;305,[1]!Tabla1[[#This Row],[LECHETOTAL]],(305*[1]!Tabla1[[#This Row],[LECHETOTAL]]/[1]!Tabla1[[#This Row],[DEL]])),"")</f>
        <v>5224.4822006472496</v>
      </c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</row>
    <row r="222" spans="1:32" x14ac:dyDescent="0.25">
      <c r="A222" s="1" t="s">
        <v>311</v>
      </c>
      <c r="B222" s="6">
        <v>33254</v>
      </c>
      <c r="C222" s="2">
        <f>YEAR([1]!Tabla1[[#This Row],[NACIMIENTO]])</f>
        <v>1991</v>
      </c>
      <c r="D222" s="1" t="s">
        <v>312</v>
      </c>
      <c r="E222" s="3" t="s">
        <v>313</v>
      </c>
      <c r="F222" s="1">
        <v>4</v>
      </c>
      <c r="G222" s="1" t="str">
        <f t="shared" si="3"/>
        <v>A023R0502 4</v>
      </c>
      <c r="H222" s="6">
        <v>35424</v>
      </c>
      <c r="I222" s="7">
        <f>YEAR([1]!Tabla1[[#This Row],[PARTO]])</f>
        <v>1996</v>
      </c>
      <c r="J222" s="7">
        <f>IF([1]!Tabla1[[#This Row],[PARTO]]&gt;0,MONTH([1]!Tabla1[[#This Row],[PARTO]]),"")</f>
        <v>12</v>
      </c>
      <c r="K222" s="1"/>
      <c r="L222" s="1" t="s">
        <v>26</v>
      </c>
      <c r="M222" s="4" t="s">
        <v>314</v>
      </c>
      <c r="N222" s="1">
        <v>71</v>
      </c>
      <c r="O222" s="6">
        <v>35703</v>
      </c>
      <c r="P222" s="1"/>
      <c r="Q222" s="1">
        <v>1</v>
      </c>
      <c r="R222" s="6">
        <v>35865</v>
      </c>
      <c r="S222" s="1">
        <v>5987</v>
      </c>
      <c r="T222" s="1">
        <f>+[1]!Tabla1[[#This Row],[SECADO]]-[1]!Tabla1[[#This Row],[PARTO]]</f>
        <v>441</v>
      </c>
      <c r="U222" s="2">
        <f>IF(S222&gt;0,IF([1]!Tabla1[[#This Row],[DEL]]&lt;305,[1]!Tabla1[[#This Row],[LECHETOTAL]],(305*[1]!Tabla1[[#This Row],[LECHETOTAL]]/[1]!Tabla1[[#This Row],[DEL]])),"")</f>
        <v>4140.6689342403624</v>
      </c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</row>
    <row r="223" spans="1:32" x14ac:dyDescent="0.25">
      <c r="A223" s="1" t="s">
        <v>311</v>
      </c>
      <c r="B223" s="6">
        <v>33254</v>
      </c>
      <c r="C223" s="2">
        <f>YEAR([1]!Tabla1[[#This Row],[NACIMIENTO]])</f>
        <v>1991</v>
      </c>
      <c r="D223" s="1" t="s">
        <v>312</v>
      </c>
      <c r="E223" s="3" t="s">
        <v>313</v>
      </c>
      <c r="F223" s="1">
        <v>5</v>
      </c>
      <c r="G223" s="1" t="str">
        <f t="shared" si="3"/>
        <v>A023R0502 5</v>
      </c>
      <c r="H223" s="6">
        <v>35987</v>
      </c>
      <c r="I223" s="7">
        <f>YEAR([1]!Tabla1[[#This Row],[PARTO]])</f>
        <v>1998</v>
      </c>
      <c r="J223" s="7">
        <f>IF([1]!Tabla1[[#This Row],[PARTO]]&gt;0,MONTH([1]!Tabla1[[#This Row],[PARTO]]),"")</f>
        <v>7</v>
      </c>
      <c r="K223" s="1"/>
      <c r="L223" s="1" t="s">
        <v>30</v>
      </c>
      <c r="M223" s="4"/>
      <c r="N223" s="1">
        <v>89</v>
      </c>
      <c r="O223" s="6">
        <v>36272</v>
      </c>
      <c r="P223" s="1" t="s">
        <v>315</v>
      </c>
      <c r="Q223" s="1">
        <v>1</v>
      </c>
      <c r="R223" s="6">
        <v>36356</v>
      </c>
      <c r="S223" s="1">
        <v>3526</v>
      </c>
      <c r="T223" s="1">
        <f>+[1]!Tabla1[[#This Row],[SECADO]]-[1]!Tabla1[[#This Row],[PARTO]]</f>
        <v>369</v>
      </c>
      <c r="U223" s="2">
        <f>IF(S223&gt;0,IF([1]!Tabla1[[#This Row],[DEL]]&lt;305,[1]!Tabla1[[#This Row],[LECHETOTAL]],(305*[1]!Tabla1[[#This Row],[LECHETOTAL]]/[1]!Tabla1[[#This Row],[DEL]])),"")</f>
        <v>2914.4444444444443</v>
      </c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</row>
    <row r="224" spans="1:32" x14ac:dyDescent="0.25">
      <c r="A224" s="1" t="s">
        <v>311</v>
      </c>
      <c r="B224" s="6">
        <v>33254</v>
      </c>
      <c r="C224" s="2">
        <f>YEAR([1]!Tabla1[[#This Row],[NACIMIENTO]])</f>
        <v>1991</v>
      </c>
      <c r="D224" s="1" t="s">
        <v>312</v>
      </c>
      <c r="E224" s="3" t="s">
        <v>313</v>
      </c>
      <c r="F224" s="1">
        <v>6</v>
      </c>
      <c r="G224" s="1" t="str">
        <f t="shared" si="3"/>
        <v>A023R0502 6</v>
      </c>
      <c r="H224" s="6">
        <v>36557</v>
      </c>
      <c r="I224" s="7">
        <f>YEAR([1]!Tabla1[[#This Row],[PARTO]])</f>
        <v>2000</v>
      </c>
      <c r="J224" s="7">
        <f>IF([1]!Tabla1[[#This Row],[PARTO]]&gt;0,MONTH([1]!Tabla1[[#This Row],[PARTO]]),"")</f>
        <v>2</v>
      </c>
      <c r="K224" s="1" t="s">
        <v>316</v>
      </c>
      <c r="L224" s="1" t="s">
        <v>30</v>
      </c>
      <c r="M224" s="4" t="s">
        <v>317</v>
      </c>
      <c r="N224" s="1">
        <v>8</v>
      </c>
      <c r="O224" s="6">
        <v>36645</v>
      </c>
      <c r="P224" s="1" t="s">
        <v>318</v>
      </c>
      <c r="Q224" s="1">
        <v>1</v>
      </c>
      <c r="R224" s="6">
        <v>36676</v>
      </c>
      <c r="S224" s="1">
        <v>664</v>
      </c>
      <c r="T224" s="1">
        <f>+[1]!Tabla1[[#This Row],[SECADO]]-[1]!Tabla1[[#This Row],[PARTO]]</f>
        <v>119</v>
      </c>
      <c r="U224" s="2">
        <f>IF(S224&gt;0,IF([1]!Tabla1[[#This Row],[DEL]]&lt;305,[1]!Tabla1[[#This Row],[LECHETOTAL]],(305*[1]!Tabla1[[#This Row],[LECHETOTAL]]/[1]!Tabla1[[#This Row],[DEL]])),"")</f>
        <v>664</v>
      </c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</row>
    <row r="225" spans="1:32" x14ac:dyDescent="0.25">
      <c r="A225" s="1" t="s">
        <v>311</v>
      </c>
      <c r="B225" s="6">
        <v>33254</v>
      </c>
      <c r="C225" s="2">
        <f>YEAR([1]!Tabla1[[#This Row],[NACIMIENTO]])</f>
        <v>1991</v>
      </c>
      <c r="D225" s="1" t="s">
        <v>312</v>
      </c>
      <c r="E225" s="3" t="s">
        <v>313</v>
      </c>
      <c r="F225" s="1">
        <v>7</v>
      </c>
      <c r="G225" s="1" t="str">
        <f t="shared" si="3"/>
        <v>A023R0502 7</v>
      </c>
      <c r="H225" s="6">
        <v>36927</v>
      </c>
      <c r="I225" s="7">
        <f>YEAR([1]!Tabla1[[#This Row],[PARTO]])</f>
        <v>2001</v>
      </c>
      <c r="J225" s="7">
        <f>IF([1]!Tabla1[[#This Row],[PARTO]]&gt;0,MONTH([1]!Tabla1[[#This Row],[PARTO]]),"")</f>
        <v>2</v>
      </c>
      <c r="K225" s="1" t="s">
        <v>319</v>
      </c>
      <c r="L225" s="1" t="s">
        <v>30</v>
      </c>
      <c r="M225" s="4" t="s">
        <v>320</v>
      </c>
      <c r="N225" s="1">
        <v>20</v>
      </c>
      <c r="O225" s="6">
        <v>36999</v>
      </c>
      <c r="P225" s="1" t="s">
        <v>321</v>
      </c>
      <c r="Q225" s="1">
        <v>1</v>
      </c>
      <c r="R225" s="6">
        <v>37082</v>
      </c>
      <c r="S225" s="1">
        <v>2174</v>
      </c>
      <c r="T225" s="1">
        <f>+[1]!Tabla1[[#This Row],[SECADO]]-[1]!Tabla1[[#This Row],[PARTO]]</f>
        <v>155</v>
      </c>
      <c r="U225" s="2">
        <f>IF(S225&gt;0,IF([1]!Tabla1[[#This Row],[DEL]]&lt;305,[1]!Tabla1[[#This Row],[LECHETOTAL]],(305*[1]!Tabla1[[#This Row],[LECHETOTAL]]/[1]!Tabla1[[#This Row],[DEL]])),"")</f>
        <v>2174</v>
      </c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</row>
    <row r="226" spans="1:32" x14ac:dyDescent="0.25">
      <c r="A226" s="1" t="s">
        <v>311</v>
      </c>
      <c r="B226" s="6">
        <v>33254</v>
      </c>
      <c r="C226" s="2">
        <f>YEAR([1]!Tabla1[[#This Row],[NACIMIENTO]])</f>
        <v>1991</v>
      </c>
      <c r="D226" s="1" t="s">
        <v>312</v>
      </c>
      <c r="E226" s="3" t="s">
        <v>313</v>
      </c>
      <c r="F226" s="1">
        <v>8</v>
      </c>
      <c r="G226" s="1" t="str">
        <f t="shared" si="3"/>
        <v>A023R0502 8</v>
      </c>
      <c r="H226" s="6">
        <v>37284</v>
      </c>
      <c r="I226" s="7">
        <f>YEAR([1]!Tabla1[[#This Row],[PARTO]])</f>
        <v>2002</v>
      </c>
      <c r="J226" s="7">
        <f>IF([1]!Tabla1[[#This Row],[PARTO]]&gt;0,MONTH([1]!Tabla1[[#This Row],[PARTO]]),"")</f>
        <v>1</v>
      </c>
      <c r="K226" s="1" t="s">
        <v>322</v>
      </c>
      <c r="L226" s="1" t="s">
        <v>30</v>
      </c>
      <c r="M226" s="4" t="s">
        <v>323</v>
      </c>
      <c r="N226" s="1">
        <v>32</v>
      </c>
      <c r="O226" s="1"/>
      <c r="P226" s="1"/>
      <c r="Q226" s="1"/>
      <c r="R226" s="1"/>
      <c r="S226" s="1"/>
      <c r="T226" s="1"/>
      <c r="U226" s="2"/>
      <c r="V226" s="1" t="s">
        <v>31</v>
      </c>
      <c r="W226" s="6">
        <v>37406</v>
      </c>
      <c r="X226" s="1"/>
      <c r="Y226" s="1"/>
      <c r="Z226" s="1"/>
      <c r="AA226" s="1"/>
      <c r="AB226" s="1"/>
      <c r="AC226" s="1"/>
      <c r="AD226" s="1"/>
      <c r="AE226" s="1"/>
      <c r="AF226" s="1"/>
    </row>
    <row r="227" spans="1:32" x14ac:dyDescent="0.25">
      <c r="A227" s="1" t="s">
        <v>324</v>
      </c>
      <c r="B227" s="6">
        <v>33254</v>
      </c>
      <c r="C227" s="2">
        <f>YEAR([1]!Tabla1[[#This Row],[NACIMIENTO]])</f>
        <v>1991</v>
      </c>
      <c r="D227" s="1"/>
      <c r="E227" s="3"/>
      <c r="F227" s="1">
        <v>0</v>
      </c>
      <c r="G227" s="1" t="str">
        <f t="shared" si="3"/>
        <v>A024R0200 0</v>
      </c>
      <c r="H227" s="1"/>
      <c r="I227" s="1">
        <f>YEAR([1]!Tabla1[[#This Row],[PARTO]])</f>
        <v>1900</v>
      </c>
      <c r="J227" s="1" t="str">
        <f>IF([1]!Tabla1[[#This Row],[PARTO]]&gt;0,MONTH([1]!Tabla1[[#This Row],[PARTO]]),"")</f>
        <v/>
      </c>
      <c r="K227" s="1"/>
      <c r="L227" s="1"/>
      <c r="M227" s="4"/>
      <c r="N227" s="1"/>
      <c r="O227" s="6">
        <v>34322</v>
      </c>
      <c r="P227" s="1"/>
      <c r="Q227" s="1">
        <v>1</v>
      </c>
      <c r="R227" s="1"/>
      <c r="S227" s="1"/>
      <c r="T227" s="1"/>
      <c r="U227" s="2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</row>
    <row r="228" spans="1:32" x14ac:dyDescent="0.25">
      <c r="A228" s="1" t="s">
        <v>324</v>
      </c>
      <c r="B228" s="6">
        <v>33254</v>
      </c>
      <c r="C228" s="2">
        <f>YEAR([1]!Tabla1[[#This Row],[NACIMIENTO]])</f>
        <v>1991</v>
      </c>
      <c r="D228" s="1"/>
      <c r="E228" s="3"/>
      <c r="F228" s="1">
        <v>1</v>
      </c>
      <c r="G228" s="1" t="str">
        <f t="shared" si="3"/>
        <v>A024R0200 1</v>
      </c>
      <c r="H228" s="6">
        <v>34606</v>
      </c>
      <c r="I228" s="7">
        <f>YEAR([1]!Tabla1[[#This Row],[PARTO]])</f>
        <v>1994</v>
      </c>
      <c r="J228" s="7">
        <f>IF([1]!Tabla1[[#This Row],[PARTO]]&gt;0,MONTH([1]!Tabla1[[#This Row],[PARTO]]),"")</f>
        <v>9</v>
      </c>
      <c r="K228" s="1"/>
      <c r="L228" s="1" t="s">
        <v>30</v>
      </c>
      <c r="M228" s="4"/>
      <c r="N228" s="1">
        <v>44</v>
      </c>
      <c r="O228" s="6">
        <v>34729</v>
      </c>
      <c r="P228" s="1" t="s">
        <v>325</v>
      </c>
      <c r="Q228" s="1">
        <v>1</v>
      </c>
      <c r="R228" s="6">
        <v>34943</v>
      </c>
      <c r="S228" s="1"/>
      <c r="T228" s="1">
        <f>+[1]!Tabla1[[#This Row],[SECADO]]-[1]!Tabla1[[#This Row],[PARTO]]</f>
        <v>337</v>
      </c>
      <c r="U228" s="2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</row>
    <row r="229" spans="1:32" x14ac:dyDescent="0.25">
      <c r="A229" s="1" t="s">
        <v>324</v>
      </c>
      <c r="B229" s="6">
        <v>33254</v>
      </c>
      <c r="C229" s="2">
        <f>YEAR([1]!Tabla1[[#This Row],[NACIMIENTO]])</f>
        <v>1991</v>
      </c>
      <c r="D229" s="1"/>
      <c r="E229" s="3"/>
      <c r="F229" s="1">
        <v>2</v>
      </c>
      <c r="G229" s="1" t="str">
        <f t="shared" si="3"/>
        <v>A024R0200 2</v>
      </c>
      <c r="H229" s="6">
        <v>35017</v>
      </c>
      <c r="I229" s="7">
        <f>YEAR([1]!Tabla1[[#This Row],[PARTO]])</f>
        <v>1995</v>
      </c>
      <c r="J229" s="7">
        <f>IF([1]!Tabla1[[#This Row],[PARTO]]&gt;0,MONTH([1]!Tabla1[[#This Row],[PARTO]]),"")</f>
        <v>11</v>
      </c>
      <c r="K229" s="1"/>
      <c r="L229" s="1" t="s">
        <v>30</v>
      </c>
      <c r="M229" s="4" t="s">
        <v>325</v>
      </c>
      <c r="N229" s="1">
        <v>57</v>
      </c>
      <c r="O229" s="6">
        <v>35145</v>
      </c>
      <c r="P229" s="1" t="s">
        <v>314</v>
      </c>
      <c r="Q229" s="1">
        <v>1</v>
      </c>
      <c r="R229" s="6">
        <v>35278</v>
      </c>
      <c r="S229" s="1"/>
      <c r="T229" s="1">
        <f>+[1]!Tabla1[[#This Row],[SECADO]]-[1]!Tabla1[[#This Row],[PARTO]]</f>
        <v>261</v>
      </c>
      <c r="U229" s="2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</row>
    <row r="230" spans="1:32" x14ac:dyDescent="0.25">
      <c r="A230" s="1" t="s">
        <v>324</v>
      </c>
      <c r="B230" s="6">
        <v>33254</v>
      </c>
      <c r="C230" s="2">
        <f>YEAR([1]!Tabla1[[#This Row],[NACIMIENTO]])</f>
        <v>1991</v>
      </c>
      <c r="D230" s="1"/>
      <c r="E230" s="3"/>
      <c r="F230" s="1">
        <v>3</v>
      </c>
      <c r="G230" s="1" t="str">
        <f t="shared" si="3"/>
        <v>A024R0200 3</v>
      </c>
      <c r="H230" s="6">
        <v>35424</v>
      </c>
      <c r="I230" s="7">
        <f>YEAR([1]!Tabla1[[#This Row],[PARTO]])</f>
        <v>1996</v>
      </c>
      <c r="J230" s="7">
        <f>IF([1]!Tabla1[[#This Row],[PARTO]]&gt;0,MONTH([1]!Tabla1[[#This Row],[PARTO]]),"")</f>
        <v>12</v>
      </c>
      <c r="K230" s="1"/>
      <c r="L230" s="1" t="s">
        <v>26</v>
      </c>
      <c r="M230" s="4" t="s">
        <v>314</v>
      </c>
      <c r="N230" s="1">
        <v>71</v>
      </c>
      <c r="O230" s="6">
        <v>35743</v>
      </c>
      <c r="P230" s="1"/>
      <c r="Q230" s="1"/>
      <c r="R230" s="1"/>
      <c r="S230" s="1"/>
      <c r="T230" s="1"/>
      <c r="U230" s="2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</row>
    <row r="231" spans="1:32" x14ac:dyDescent="0.25">
      <c r="A231" s="1" t="s">
        <v>324</v>
      </c>
      <c r="B231" s="6">
        <v>33254</v>
      </c>
      <c r="C231" s="2">
        <f>YEAR([1]!Tabla1[[#This Row],[NACIMIENTO]])</f>
        <v>1991</v>
      </c>
      <c r="D231" s="1"/>
      <c r="E231" s="3"/>
      <c r="F231" s="1">
        <v>4</v>
      </c>
      <c r="G231" s="1" t="str">
        <f t="shared" si="3"/>
        <v>A024R0200 4</v>
      </c>
      <c r="H231" s="6">
        <v>36027</v>
      </c>
      <c r="I231" s="7">
        <f>YEAR([1]!Tabla1[[#This Row],[PARTO]])</f>
        <v>1998</v>
      </c>
      <c r="J231" s="7">
        <f>IF([1]!Tabla1[[#This Row],[PARTO]]&gt;0,MONTH([1]!Tabla1[[#This Row],[PARTO]]),"")</f>
        <v>8</v>
      </c>
      <c r="K231" s="1"/>
      <c r="L231" s="1" t="s">
        <v>30</v>
      </c>
      <c r="M231" s="4"/>
      <c r="N231" s="1">
        <v>91</v>
      </c>
      <c r="O231" s="1"/>
      <c r="P231" s="1"/>
      <c r="Q231" s="1">
        <v>1</v>
      </c>
      <c r="R231" s="1"/>
      <c r="S231" s="1"/>
      <c r="T231" s="1"/>
      <c r="U231" s="2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</row>
    <row r="232" spans="1:32" x14ac:dyDescent="0.25">
      <c r="A232" s="1" t="s">
        <v>324</v>
      </c>
      <c r="B232" s="6">
        <v>33254</v>
      </c>
      <c r="C232" s="2">
        <f>YEAR([1]!Tabla1[[#This Row],[NACIMIENTO]])</f>
        <v>1991</v>
      </c>
      <c r="D232" s="1"/>
      <c r="E232" s="3"/>
      <c r="F232" s="1">
        <v>5</v>
      </c>
      <c r="G232" s="1" t="str">
        <f t="shared" si="3"/>
        <v>A024R0200 5</v>
      </c>
      <c r="H232" s="1"/>
      <c r="I232" s="1">
        <f>YEAR([1]!Tabla1[[#This Row],[PARTO]])</f>
        <v>1900</v>
      </c>
      <c r="J232" s="1" t="str">
        <f>IF([1]!Tabla1[[#This Row],[PARTO]]&gt;0,MONTH([1]!Tabla1[[#This Row],[PARTO]]),"")</f>
        <v/>
      </c>
      <c r="K232" s="1"/>
      <c r="L232" s="1"/>
      <c r="M232" s="4">
        <v>1</v>
      </c>
      <c r="N232" s="1">
        <v>5</v>
      </c>
      <c r="O232" s="1"/>
      <c r="P232" s="1"/>
      <c r="Q232" s="1"/>
      <c r="R232" s="6">
        <v>36503</v>
      </c>
      <c r="S232" s="1"/>
      <c r="T232" s="1"/>
      <c r="U232" s="2"/>
      <c r="V232" s="1" t="s">
        <v>31</v>
      </c>
      <c r="W232" s="6">
        <v>36565</v>
      </c>
      <c r="X232" s="1"/>
      <c r="Y232" s="1"/>
      <c r="Z232" s="1"/>
      <c r="AA232" s="1"/>
      <c r="AB232" s="1"/>
      <c r="AC232" s="1"/>
      <c r="AD232" s="1"/>
      <c r="AE232" s="1"/>
      <c r="AF232" s="1"/>
    </row>
    <row r="233" spans="1:32" x14ac:dyDescent="0.25">
      <c r="A233" s="1" t="s">
        <v>326</v>
      </c>
      <c r="B233" s="6">
        <v>33263</v>
      </c>
      <c r="C233" s="2">
        <f>YEAR([1]!Tabla1[[#This Row],[NACIMIENTO]])</f>
        <v>1991</v>
      </c>
      <c r="D233" s="1" t="s">
        <v>327</v>
      </c>
      <c r="E233" s="3" t="s">
        <v>328</v>
      </c>
      <c r="F233" s="1">
        <v>0</v>
      </c>
      <c r="G233" s="1" t="str">
        <f t="shared" si="3"/>
        <v>A043R1103 0</v>
      </c>
      <c r="H233" s="1"/>
      <c r="I233" s="1">
        <f>YEAR([1]!Tabla1[[#This Row],[PARTO]])</f>
        <v>1900</v>
      </c>
      <c r="J233" s="1" t="str">
        <f>IF([1]!Tabla1[[#This Row],[PARTO]]&gt;0,MONTH([1]!Tabla1[[#This Row],[PARTO]]),"")</f>
        <v/>
      </c>
      <c r="K233" s="1"/>
      <c r="L233" s="1"/>
      <c r="M233" s="4"/>
      <c r="N233" s="1"/>
      <c r="O233" s="6">
        <v>33910</v>
      </c>
      <c r="P233" s="1"/>
      <c r="Q233" s="1"/>
      <c r="R233" s="1"/>
      <c r="S233" s="1"/>
      <c r="T233" s="1"/>
      <c r="U233" s="2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</row>
    <row r="234" spans="1:32" x14ac:dyDescent="0.25">
      <c r="A234" s="1" t="s">
        <v>326</v>
      </c>
      <c r="B234" s="6">
        <v>33263</v>
      </c>
      <c r="C234" s="2">
        <f>YEAR([1]!Tabla1[[#This Row],[NACIMIENTO]])</f>
        <v>1991</v>
      </c>
      <c r="D234" s="1" t="s">
        <v>327</v>
      </c>
      <c r="E234" s="3" t="s">
        <v>328</v>
      </c>
      <c r="F234" s="1">
        <v>1</v>
      </c>
      <c r="G234" s="1" t="str">
        <f t="shared" si="3"/>
        <v>A043R1103 1</v>
      </c>
      <c r="H234" s="6">
        <v>34194</v>
      </c>
      <c r="I234" s="7">
        <f>YEAR([1]!Tabla1[[#This Row],[PARTO]])</f>
        <v>1993</v>
      </c>
      <c r="J234" s="7">
        <f>IF([1]!Tabla1[[#This Row],[PARTO]]&gt;0,MONTH([1]!Tabla1[[#This Row],[PARTO]]),"")</f>
        <v>8</v>
      </c>
      <c r="K234" s="1"/>
      <c r="L234" s="1" t="s">
        <v>26</v>
      </c>
      <c r="M234" s="4"/>
      <c r="N234" s="1">
        <v>30</v>
      </c>
      <c r="O234" s="6">
        <v>34263</v>
      </c>
      <c r="P234" s="1">
        <v>641</v>
      </c>
      <c r="Q234" s="1">
        <v>1</v>
      </c>
      <c r="R234" s="6">
        <v>34496</v>
      </c>
      <c r="S234" s="1">
        <v>4961</v>
      </c>
      <c r="T234" s="1">
        <f>+[1]!Tabla1[[#This Row],[SECADO]]-[1]!Tabla1[[#This Row],[PARTO]]</f>
        <v>302</v>
      </c>
      <c r="U234" s="2">
        <f>IF(S234&gt;0,IF([1]!Tabla1[[#This Row],[DEL]]&lt;305,[1]!Tabla1[[#This Row],[LECHETOTAL]],(305*[1]!Tabla1[[#This Row],[LECHETOTAL]]/[1]!Tabla1[[#This Row],[DEL]])),"")</f>
        <v>4961</v>
      </c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</row>
    <row r="235" spans="1:32" x14ac:dyDescent="0.25">
      <c r="A235" s="1" t="s">
        <v>326</v>
      </c>
      <c r="B235" s="6">
        <v>33263</v>
      </c>
      <c r="C235" s="2">
        <f>YEAR([1]!Tabla1[[#This Row],[NACIMIENTO]])</f>
        <v>1991</v>
      </c>
      <c r="D235" s="1" t="s">
        <v>327</v>
      </c>
      <c r="E235" s="3" t="s">
        <v>328</v>
      </c>
      <c r="F235" s="1">
        <v>2</v>
      </c>
      <c r="G235" s="1" t="str">
        <f t="shared" si="3"/>
        <v>A043R1103 2</v>
      </c>
      <c r="H235" s="6">
        <v>34547</v>
      </c>
      <c r="I235" s="7">
        <f>YEAR([1]!Tabla1[[#This Row],[PARTO]])</f>
        <v>1994</v>
      </c>
      <c r="J235" s="7">
        <f>IF([1]!Tabla1[[#This Row],[PARTO]]&gt;0,MONTH([1]!Tabla1[[#This Row],[PARTO]]),"")</f>
        <v>8</v>
      </c>
      <c r="K235" s="1"/>
      <c r="L235" s="1" t="s">
        <v>30</v>
      </c>
      <c r="M235" s="4">
        <v>641</v>
      </c>
      <c r="N235" s="1">
        <v>42</v>
      </c>
      <c r="O235" s="6">
        <v>34704</v>
      </c>
      <c r="P235" s="1" t="s">
        <v>329</v>
      </c>
      <c r="Q235" s="1">
        <v>1</v>
      </c>
      <c r="R235" s="6">
        <v>34938</v>
      </c>
      <c r="S235" s="1">
        <v>6433</v>
      </c>
      <c r="T235" s="1">
        <f>+[1]!Tabla1[[#This Row],[SECADO]]-[1]!Tabla1[[#This Row],[PARTO]]</f>
        <v>391</v>
      </c>
      <c r="U235" s="2">
        <f>IF(S235&gt;0,IF([1]!Tabla1[[#This Row],[DEL]]&lt;305,[1]!Tabla1[[#This Row],[LECHETOTAL]],(305*[1]!Tabla1[[#This Row],[LECHETOTAL]]/[1]!Tabla1[[#This Row],[DEL]])),"")</f>
        <v>5018.0690537084402</v>
      </c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</row>
    <row r="236" spans="1:32" x14ac:dyDescent="0.25">
      <c r="A236" s="1" t="s">
        <v>326</v>
      </c>
      <c r="B236" s="6">
        <v>33263</v>
      </c>
      <c r="C236" s="2">
        <f>YEAR([1]!Tabla1[[#This Row],[NACIMIENTO]])</f>
        <v>1991</v>
      </c>
      <c r="D236" s="1" t="s">
        <v>327</v>
      </c>
      <c r="E236" s="3" t="s">
        <v>328</v>
      </c>
      <c r="F236" s="1">
        <v>3</v>
      </c>
      <c r="G236" s="1" t="str">
        <f t="shared" si="3"/>
        <v>A043R1103 3</v>
      </c>
      <c r="H236" s="6">
        <v>34986</v>
      </c>
      <c r="I236" s="7">
        <f>YEAR([1]!Tabla1[[#This Row],[PARTO]])</f>
        <v>1995</v>
      </c>
      <c r="J236" s="7">
        <f>IF([1]!Tabla1[[#This Row],[PARTO]]&gt;0,MONTH([1]!Tabla1[[#This Row],[PARTO]]),"")</f>
        <v>10</v>
      </c>
      <c r="K236" s="1"/>
      <c r="L236" s="1"/>
      <c r="M236" s="4" t="s">
        <v>329</v>
      </c>
      <c r="N236" s="1">
        <v>56</v>
      </c>
      <c r="O236" s="6">
        <v>35240</v>
      </c>
      <c r="P236" s="1" t="s">
        <v>330</v>
      </c>
      <c r="Q236" s="1">
        <v>1</v>
      </c>
      <c r="R236" s="6">
        <v>35476</v>
      </c>
      <c r="S236" s="1">
        <v>7166</v>
      </c>
      <c r="T236" s="1">
        <f>+[1]!Tabla1[[#This Row],[SECADO]]-[1]!Tabla1[[#This Row],[PARTO]]</f>
        <v>490</v>
      </c>
      <c r="U236" s="2">
        <f>IF(S236&gt;0,IF([1]!Tabla1[[#This Row],[DEL]]&lt;305,[1]!Tabla1[[#This Row],[LECHETOTAL]],(305*[1]!Tabla1[[#This Row],[LECHETOTAL]]/[1]!Tabla1[[#This Row],[DEL]])),"")</f>
        <v>4460.4693877551017</v>
      </c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</row>
    <row r="237" spans="1:32" x14ac:dyDescent="0.25">
      <c r="A237" s="1" t="s">
        <v>326</v>
      </c>
      <c r="B237" s="6">
        <v>33263</v>
      </c>
      <c r="C237" s="2">
        <f>YEAR([1]!Tabla1[[#This Row],[NACIMIENTO]])</f>
        <v>1991</v>
      </c>
      <c r="D237" s="1" t="s">
        <v>327</v>
      </c>
      <c r="E237" s="3" t="s">
        <v>328</v>
      </c>
      <c r="F237" s="1">
        <v>4</v>
      </c>
      <c r="G237" s="1" t="str">
        <f t="shared" si="3"/>
        <v>A043R1103 4</v>
      </c>
      <c r="H237" s="6">
        <v>35520</v>
      </c>
      <c r="I237" s="7">
        <f>YEAR([1]!Tabla1[[#This Row],[PARTO]])</f>
        <v>1997</v>
      </c>
      <c r="J237" s="7">
        <f>IF([1]!Tabla1[[#This Row],[PARTO]]&gt;0,MONTH([1]!Tabla1[[#This Row],[PARTO]]),"")</f>
        <v>3</v>
      </c>
      <c r="K237" s="1"/>
      <c r="L237" s="1" t="s">
        <v>26</v>
      </c>
      <c r="M237" s="4" t="s">
        <v>330</v>
      </c>
      <c r="N237" s="1">
        <v>74</v>
      </c>
      <c r="O237" s="6">
        <v>35578</v>
      </c>
      <c r="P237" s="1" t="s">
        <v>296</v>
      </c>
      <c r="Q237" s="1">
        <v>1</v>
      </c>
      <c r="R237" s="6">
        <v>35805</v>
      </c>
      <c r="S237" s="1">
        <v>4629</v>
      </c>
      <c r="T237" s="1">
        <f>+[1]!Tabla1[[#This Row],[SECADO]]-[1]!Tabla1[[#This Row],[PARTO]]</f>
        <v>285</v>
      </c>
      <c r="U237" s="2">
        <f>IF(S237&gt;0,IF([1]!Tabla1[[#This Row],[DEL]]&lt;305,[1]!Tabla1[[#This Row],[LECHETOTAL]],(305*[1]!Tabla1[[#This Row],[LECHETOTAL]]/[1]!Tabla1[[#This Row],[DEL]])),"")</f>
        <v>4629</v>
      </c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</row>
    <row r="238" spans="1:32" x14ac:dyDescent="0.25">
      <c r="A238" s="1" t="s">
        <v>326</v>
      </c>
      <c r="B238" s="6">
        <v>33263</v>
      </c>
      <c r="C238" s="2">
        <f>YEAR([1]!Tabla1[[#This Row],[NACIMIENTO]])</f>
        <v>1991</v>
      </c>
      <c r="D238" s="1" t="s">
        <v>327</v>
      </c>
      <c r="E238" s="3" t="s">
        <v>328</v>
      </c>
      <c r="F238" s="1">
        <v>5</v>
      </c>
      <c r="G238" s="1" t="str">
        <f t="shared" si="3"/>
        <v>A043R1103 5</v>
      </c>
      <c r="H238" s="6">
        <v>35860</v>
      </c>
      <c r="I238" s="7">
        <f>YEAR([1]!Tabla1[[#This Row],[PARTO]])</f>
        <v>1998</v>
      </c>
      <c r="J238" s="7">
        <f>IF([1]!Tabla1[[#This Row],[PARTO]]&gt;0,MONTH([1]!Tabla1[[#This Row],[PARTO]]),"")</f>
        <v>3</v>
      </c>
      <c r="K238" s="1"/>
      <c r="L238" s="1" t="s">
        <v>30</v>
      </c>
      <c r="M238" s="4" t="s">
        <v>296</v>
      </c>
      <c r="N238" s="1">
        <v>85</v>
      </c>
      <c r="O238" s="6">
        <v>36039</v>
      </c>
      <c r="P238" s="1" t="s">
        <v>297</v>
      </c>
      <c r="Q238" s="1">
        <v>1</v>
      </c>
      <c r="R238" s="6">
        <v>36260</v>
      </c>
      <c r="S238" s="1">
        <v>5195</v>
      </c>
      <c r="T238" s="1">
        <f>+[1]!Tabla1[[#This Row],[SECADO]]-[1]!Tabla1[[#This Row],[PARTO]]</f>
        <v>400</v>
      </c>
      <c r="U238" s="2">
        <f>IF(S238&gt;0,IF([1]!Tabla1[[#This Row],[DEL]]&lt;305,[1]!Tabla1[[#This Row],[LECHETOTAL]],(305*[1]!Tabla1[[#This Row],[LECHETOTAL]]/[1]!Tabla1[[#This Row],[DEL]])),"")</f>
        <v>3961.1875</v>
      </c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</row>
    <row r="239" spans="1:32" x14ac:dyDescent="0.25">
      <c r="A239" s="1" t="s">
        <v>326</v>
      </c>
      <c r="B239" s="6">
        <v>33263</v>
      </c>
      <c r="C239" s="2">
        <f>YEAR([1]!Tabla1[[#This Row],[NACIMIENTO]])</f>
        <v>1991</v>
      </c>
      <c r="D239" s="1" t="s">
        <v>327</v>
      </c>
      <c r="E239" s="3" t="s">
        <v>328</v>
      </c>
      <c r="F239" s="1">
        <v>6</v>
      </c>
      <c r="G239" s="1" t="str">
        <f t="shared" si="3"/>
        <v>A043R1103 6</v>
      </c>
      <c r="H239" s="6">
        <v>36322</v>
      </c>
      <c r="I239" s="7">
        <f>YEAR([1]!Tabla1[[#This Row],[PARTO]])</f>
        <v>1999</v>
      </c>
      <c r="J239" s="7">
        <f>IF([1]!Tabla1[[#This Row],[PARTO]]&gt;0,MONTH([1]!Tabla1[[#This Row],[PARTO]]),"")</f>
        <v>6</v>
      </c>
      <c r="K239" s="1"/>
      <c r="L239" s="1" t="s">
        <v>26</v>
      </c>
      <c r="M239" s="4" t="s">
        <v>331</v>
      </c>
      <c r="N239" s="1">
        <v>0</v>
      </c>
      <c r="O239" s="6">
        <v>36438</v>
      </c>
      <c r="P239" s="1" t="s">
        <v>332</v>
      </c>
      <c r="Q239" s="1">
        <v>1</v>
      </c>
      <c r="R239" s="6">
        <v>36669</v>
      </c>
      <c r="S239" s="1">
        <v>5475</v>
      </c>
      <c r="T239" s="1">
        <f>+[1]!Tabla1[[#This Row],[SECADO]]-[1]!Tabla1[[#This Row],[PARTO]]</f>
        <v>347</v>
      </c>
      <c r="U239" s="2">
        <f>IF(S239&gt;0,IF([1]!Tabla1[[#This Row],[DEL]]&lt;305,[1]!Tabla1[[#This Row],[LECHETOTAL]],(305*[1]!Tabla1[[#This Row],[LECHETOTAL]]/[1]!Tabla1[[#This Row],[DEL]])),"")</f>
        <v>4812.3198847262247</v>
      </c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</row>
    <row r="240" spans="1:32" x14ac:dyDescent="0.25">
      <c r="A240" s="1" t="s">
        <v>326</v>
      </c>
      <c r="B240" s="6">
        <v>33263</v>
      </c>
      <c r="C240" s="2">
        <f>YEAR([1]!Tabla1[[#This Row],[NACIMIENTO]])</f>
        <v>1991</v>
      </c>
      <c r="D240" s="1" t="s">
        <v>327</v>
      </c>
      <c r="E240" s="3" t="s">
        <v>328</v>
      </c>
      <c r="F240" s="1">
        <v>7</v>
      </c>
      <c r="G240" s="1" t="str">
        <f t="shared" si="3"/>
        <v>A043R1103 7</v>
      </c>
      <c r="H240" s="6">
        <v>36718</v>
      </c>
      <c r="I240" s="7">
        <f>YEAR([1]!Tabla1[[#This Row],[PARTO]])</f>
        <v>2000</v>
      </c>
      <c r="J240" s="7">
        <f>IF([1]!Tabla1[[#This Row],[PARTO]]&gt;0,MONTH([1]!Tabla1[[#This Row],[PARTO]]),"")</f>
        <v>7</v>
      </c>
      <c r="K240" s="1" t="s">
        <v>333</v>
      </c>
      <c r="L240" s="1" t="s">
        <v>26</v>
      </c>
      <c r="M240" s="4" t="s">
        <v>334</v>
      </c>
      <c r="N240" s="1">
        <v>13</v>
      </c>
      <c r="O240" s="6">
        <v>36874</v>
      </c>
      <c r="P240" s="1" t="s">
        <v>335</v>
      </c>
      <c r="Q240" s="1">
        <v>5</v>
      </c>
      <c r="R240" s="6">
        <v>37044</v>
      </c>
      <c r="S240" s="1">
        <v>4909</v>
      </c>
      <c r="T240" s="1">
        <f>+[1]!Tabla1[[#This Row],[SECADO]]-[1]!Tabla1[[#This Row],[PARTO]]</f>
        <v>326</v>
      </c>
      <c r="U240" s="2">
        <f>IF(S240&gt;0,IF([1]!Tabla1[[#This Row],[DEL]]&lt;305,[1]!Tabla1[[#This Row],[LECHETOTAL]],(305*[1]!Tabla1[[#This Row],[LECHETOTAL]]/[1]!Tabla1[[#This Row],[DEL]])),"")</f>
        <v>4592.7760736196315</v>
      </c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</row>
    <row r="241" spans="1:32" x14ac:dyDescent="0.25">
      <c r="A241" s="1" t="s">
        <v>326</v>
      </c>
      <c r="B241" s="6">
        <v>33263</v>
      </c>
      <c r="C241" s="2">
        <f>YEAR([1]!Tabla1[[#This Row],[NACIMIENTO]])</f>
        <v>1991</v>
      </c>
      <c r="D241" s="1" t="s">
        <v>327</v>
      </c>
      <c r="E241" s="3" t="s">
        <v>328</v>
      </c>
      <c r="F241" s="1">
        <v>8</v>
      </c>
      <c r="G241" s="1" t="str">
        <f t="shared" si="3"/>
        <v>A043R1103 8</v>
      </c>
      <c r="H241" s="6">
        <v>37153</v>
      </c>
      <c r="I241" s="7">
        <f>YEAR([1]!Tabla1[[#This Row],[PARTO]])</f>
        <v>2001</v>
      </c>
      <c r="J241" s="7">
        <f>IF([1]!Tabla1[[#This Row],[PARTO]]&gt;0,MONTH([1]!Tabla1[[#This Row],[PARTO]]),"")</f>
        <v>9</v>
      </c>
      <c r="K241" s="1" t="s">
        <v>336</v>
      </c>
      <c r="L241" s="1" t="s">
        <v>26</v>
      </c>
      <c r="M241" s="4" t="s">
        <v>337</v>
      </c>
      <c r="N241" s="1">
        <v>27</v>
      </c>
      <c r="O241" s="6">
        <v>37324</v>
      </c>
      <c r="P241" s="1" t="s">
        <v>308</v>
      </c>
      <c r="Q241" s="1">
        <v>3</v>
      </c>
      <c r="R241" s="6">
        <v>37553</v>
      </c>
      <c r="S241" s="1">
        <v>4117</v>
      </c>
      <c r="T241" s="1">
        <f>+[1]!Tabla1[[#This Row],[SECADO]]-[1]!Tabla1[[#This Row],[PARTO]]</f>
        <v>400</v>
      </c>
      <c r="U241" s="2">
        <f>IF(S241&gt;0,IF([1]!Tabla1[[#This Row],[DEL]]&lt;305,[1]!Tabla1[[#This Row],[LECHETOTAL]],(305*[1]!Tabla1[[#This Row],[LECHETOTAL]]/[1]!Tabla1[[#This Row],[DEL]])),"")</f>
        <v>3139.2125000000001</v>
      </c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</row>
    <row r="242" spans="1:32" x14ac:dyDescent="0.25">
      <c r="A242" s="1" t="s">
        <v>326</v>
      </c>
      <c r="B242" s="6">
        <v>33263</v>
      </c>
      <c r="C242" s="2">
        <f>YEAR([1]!Tabla1[[#This Row],[NACIMIENTO]])</f>
        <v>1991</v>
      </c>
      <c r="D242" s="1" t="s">
        <v>327</v>
      </c>
      <c r="E242" s="3" t="s">
        <v>328</v>
      </c>
      <c r="F242" s="1">
        <v>9</v>
      </c>
      <c r="G242" s="1" t="str">
        <f t="shared" si="3"/>
        <v>A043R1103 9</v>
      </c>
      <c r="H242" s="1"/>
      <c r="I242" s="1">
        <f>YEAR([1]!Tabla1[[#This Row],[PARTO]])</f>
        <v>1900</v>
      </c>
      <c r="J242" s="1" t="str">
        <f>IF([1]!Tabla1[[#This Row],[PARTO]]&gt;0,MONTH([1]!Tabla1[[#This Row],[PARTO]]),"")</f>
        <v/>
      </c>
      <c r="K242" s="1"/>
      <c r="L242" s="1"/>
      <c r="M242" s="4" t="s">
        <v>310</v>
      </c>
      <c r="N242" s="1">
        <v>41</v>
      </c>
      <c r="O242" s="1"/>
      <c r="P242" s="1"/>
      <c r="Q242" s="1">
        <v>6</v>
      </c>
      <c r="R242" s="6">
        <v>37855</v>
      </c>
      <c r="S242" s="1">
        <v>2499</v>
      </c>
      <c r="T242" s="1"/>
      <c r="U242" s="2"/>
      <c r="V242" s="1" t="s">
        <v>31</v>
      </c>
      <c r="W242" s="6">
        <v>37928</v>
      </c>
      <c r="X242" s="1"/>
      <c r="Y242" s="1"/>
      <c r="Z242" s="1"/>
      <c r="AA242" s="1"/>
      <c r="AB242" s="1"/>
      <c r="AC242" s="1"/>
      <c r="AD242" s="1"/>
      <c r="AE242" s="1"/>
      <c r="AF242" s="1"/>
    </row>
    <row r="243" spans="1:32" x14ac:dyDescent="0.25">
      <c r="A243" s="1" t="s">
        <v>338</v>
      </c>
      <c r="B243" s="6">
        <v>33267</v>
      </c>
      <c r="C243" s="2">
        <f>YEAR([1]!Tabla1[[#This Row],[NACIMIENTO]])</f>
        <v>1991</v>
      </c>
      <c r="D243" s="1" t="s">
        <v>339</v>
      </c>
      <c r="E243" s="3" t="s">
        <v>340</v>
      </c>
      <c r="F243" s="1">
        <v>0</v>
      </c>
      <c r="G243" s="1" t="str">
        <f t="shared" si="3"/>
        <v>A050R0401 0</v>
      </c>
      <c r="H243" s="1"/>
      <c r="I243" s="1">
        <f>YEAR([1]!Tabla1[[#This Row],[PARTO]])</f>
        <v>1900</v>
      </c>
      <c r="J243" s="1" t="str">
        <f>IF([1]!Tabla1[[#This Row],[PARTO]]&gt;0,MONTH([1]!Tabla1[[#This Row],[PARTO]]),"")</f>
        <v/>
      </c>
      <c r="K243" s="1"/>
      <c r="L243" s="1"/>
      <c r="M243" s="4"/>
      <c r="N243" s="1"/>
      <c r="O243" s="6">
        <v>33899</v>
      </c>
      <c r="P243" s="1"/>
      <c r="Q243" s="1"/>
      <c r="R243" s="1"/>
      <c r="S243" s="1"/>
      <c r="T243" s="1"/>
      <c r="U243" s="2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</row>
    <row r="244" spans="1:32" x14ac:dyDescent="0.25">
      <c r="A244" s="1" t="s">
        <v>338</v>
      </c>
      <c r="B244" s="6">
        <v>33267</v>
      </c>
      <c r="C244" s="2">
        <f>YEAR([1]!Tabla1[[#This Row],[NACIMIENTO]])</f>
        <v>1991</v>
      </c>
      <c r="D244" s="1" t="s">
        <v>339</v>
      </c>
      <c r="E244" s="3" t="s">
        <v>340</v>
      </c>
      <c r="F244" s="1">
        <v>1</v>
      </c>
      <c r="G244" s="1" t="str">
        <f t="shared" si="3"/>
        <v>A050R0401 1</v>
      </c>
      <c r="H244" s="6">
        <v>34183</v>
      </c>
      <c r="I244" s="7">
        <f>YEAR([1]!Tabla1[[#This Row],[PARTO]])</f>
        <v>1993</v>
      </c>
      <c r="J244" s="7">
        <f>IF([1]!Tabla1[[#This Row],[PARTO]]&gt;0,MONTH([1]!Tabla1[[#This Row],[PARTO]]),"")</f>
        <v>8</v>
      </c>
      <c r="K244" s="1"/>
      <c r="L244" s="1" t="s">
        <v>26</v>
      </c>
      <c r="M244" s="4"/>
      <c r="N244" s="1">
        <v>30</v>
      </c>
      <c r="O244" s="6">
        <v>34323</v>
      </c>
      <c r="P244" s="1">
        <v>641</v>
      </c>
      <c r="Q244" s="1">
        <v>1</v>
      </c>
      <c r="R244" s="6">
        <v>34550</v>
      </c>
      <c r="S244" s="1">
        <v>5234</v>
      </c>
      <c r="T244" s="1">
        <f>+[1]!Tabla1[[#This Row],[SECADO]]-[1]!Tabla1[[#This Row],[PARTO]]</f>
        <v>367</v>
      </c>
      <c r="U244" s="2">
        <f>IF(S244&gt;0,IF([1]!Tabla1[[#This Row],[DEL]]&lt;305,[1]!Tabla1[[#This Row],[LECHETOTAL]],(305*[1]!Tabla1[[#This Row],[LECHETOTAL]]/[1]!Tabla1[[#This Row],[DEL]])),"")</f>
        <v>4349.7820163487741</v>
      </c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</row>
    <row r="245" spans="1:32" x14ac:dyDescent="0.25">
      <c r="A245" s="1" t="s">
        <v>338</v>
      </c>
      <c r="B245" s="6">
        <v>33267</v>
      </c>
      <c r="C245" s="2">
        <f>YEAR([1]!Tabla1[[#This Row],[NACIMIENTO]])</f>
        <v>1991</v>
      </c>
      <c r="D245" s="1" t="s">
        <v>339</v>
      </c>
      <c r="E245" s="3" t="s">
        <v>340</v>
      </c>
      <c r="F245" s="1">
        <v>2</v>
      </c>
      <c r="G245" s="1" t="str">
        <f t="shared" si="3"/>
        <v>A050R0401 2</v>
      </c>
      <c r="H245" s="6">
        <v>34604</v>
      </c>
      <c r="I245" s="7">
        <f>YEAR([1]!Tabla1[[#This Row],[PARTO]])</f>
        <v>1994</v>
      </c>
      <c r="J245" s="7">
        <f>IF([1]!Tabla1[[#This Row],[PARTO]]&gt;0,MONTH([1]!Tabla1[[#This Row],[PARTO]]),"")</f>
        <v>9</v>
      </c>
      <c r="K245" s="1"/>
      <c r="L245" s="1" t="s">
        <v>26</v>
      </c>
      <c r="M245" s="4">
        <v>641</v>
      </c>
      <c r="N245" s="1">
        <v>43</v>
      </c>
      <c r="O245" s="6">
        <v>34782</v>
      </c>
      <c r="P245" s="1" t="s">
        <v>341</v>
      </c>
      <c r="Q245" s="1">
        <v>1</v>
      </c>
      <c r="R245" s="6">
        <v>35002</v>
      </c>
      <c r="S245" s="1">
        <v>6093</v>
      </c>
      <c r="T245" s="1">
        <f>+[1]!Tabla1[[#This Row],[SECADO]]-[1]!Tabla1[[#This Row],[PARTO]]</f>
        <v>398</v>
      </c>
      <c r="U245" s="2">
        <f>IF(S245&gt;0,IF([1]!Tabla1[[#This Row],[DEL]]&lt;305,[1]!Tabla1[[#This Row],[LECHETOTAL]],(305*[1]!Tabla1[[#This Row],[LECHETOTAL]]/[1]!Tabla1[[#This Row],[DEL]])),"")</f>
        <v>4669.2587939698496</v>
      </c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</row>
    <row r="246" spans="1:32" x14ac:dyDescent="0.25">
      <c r="A246" s="1" t="s">
        <v>338</v>
      </c>
      <c r="B246" s="6">
        <v>33267</v>
      </c>
      <c r="C246" s="2">
        <f>YEAR([1]!Tabla1[[#This Row],[NACIMIENTO]])</f>
        <v>1991</v>
      </c>
      <c r="D246" s="1" t="s">
        <v>339</v>
      </c>
      <c r="E246" s="3" t="s">
        <v>340</v>
      </c>
      <c r="F246" s="1">
        <v>3</v>
      </c>
      <c r="G246" s="1" t="str">
        <f t="shared" si="3"/>
        <v>A050R0401 3</v>
      </c>
      <c r="H246" s="6">
        <v>35054</v>
      </c>
      <c r="I246" s="7">
        <f>YEAR([1]!Tabla1[[#This Row],[PARTO]])</f>
        <v>1995</v>
      </c>
      <c r="J246" s="7">
        <f>IF([1]!Tabla1[[#This Row],[PARTO]]&gt;0,MONTH([1]!Tabla1[[#This Row],[PARTO]]),"")</f>
        <v>12</v>
      </c>
      <c r="K246" s="1"/>
      <c r="L246" s="1" t="s">
        <v>30</v>
      </c>
      <c r="M246" s="4" t="s">
        <v>341</v>
      </c>
      <c r="N246" s="1">
        <v>58</v>
      </c>
      <c r="O246" s="6">
        <v>35150</v>
      </c>
      <c r="P246" s="1" t="s">
        <v>314</v>
      </c>
      <c r="Q246" s="1">
        <v>1</v>
      </c>
      <c r="R246" s="6">
        <v>35368</v>
      </c>
      <c r="S246" s="1">
        <v>3477</v>
      </c>
      <c r="T246" s="1">
        <f>+[1]!Tabla1[[#This Row],[SECADO]]-[1]!Tabla1[[#This Row],[PARTO]]</f>
        <v>314</v>
      </c>
      <c r="U246" s="2">
        <f>IF(S246&gt;0,IF([1]!Tabla1[[#This Row],[DEL]]&lt;305,[1]!Tabla1[[#This Row],[LECHETOTAL]],(305*[1]!Tabla1[[#This Row],[LECHETOTAL]]/[1]!Tabla1[[#This Row],[DEL]])),"")</f>
        <v>3377.3407643312103</v>
      </c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</row>
    <row r="247" spans="1:32" x14ac:dyDescent="0.25">
      <c r="A247" s="1" t="s">
        <v>338</v>
      </c>
      <c r="B247" s="6">
        <v>33267</v>
      </c>
      <c r="C247" s="2">
        <f>YEAR([1]!Tabla1[[#This Row],[NACIMIENTO]])</f>
        <v>1991</v>
      </c>
      <c r="D247" s="1" t="s">
        <v>339</v>
      </c>
      <c r="E247" s="3" t="s">
        <v>340</v>
      </c>
      <c r="F247" s="1">
        <v>4</v>
      </c>
      <c r="G247" s="1" t="str">
        <f t="shared" si="3"/>
        <v>A050R0401 4</v>
      </c>
      <c r="H247" s="6">
        <v>35426</v>
      </c>
      <c r="I247" s="7">
        <f>YEAR([1]!Tabla1[[#This Row],[PARTO]])</f>
        <v>1996</v>
      </c>
      <c r="J247" s="7">
        <f>IF([1]!Tabla1[[#This Row],[PARTO]]&gt;0,MONTH([1]!Tabla1[[#This Row],[PARTO]]),"")</f>
        <v>12</v>
      </c>
      <c r="K247" s="1"/>
      <c r="L247" s="1" t="s">
        <v>26</v>
      </c>
      <c r="M247" s="4" t="s">
        <v>314</v>
      </c>
      <c r="N247" s="1">
        <v>70</v>
      </c>
      <c r="O247" s="6">
        <v>35513</v>
      </c>
      <c r="P247" s="1" t="s">
        <v>296</v>
      </c>
      <c r="Q247" s="1">
        <v>1</v>
      </c>
      <c r="R247" s="6">
        <v>35754</v>
      </c>
      <c r="S247" s="1">
        <v>4408</v>
      </c>
      <c r="T247" s="1">
        <f>+[1]!Tabla1[[#This Row],[SECADO]]-[1]!Tabla1[[#This Row],[PARTO]]</f>
        <v>328</v>
      </c>
      <c r="U247" s="2">
        <f>IF(S247&gt;0,IF([1]!Tabla1[[#This Row],[DEL]]&lt;305,[1]!Tabla1[[#This Row],[LECHETOTAL]],(305*[1]!Tabla1[[#This Row],[LECHETOTAL]]/[1]!Tabla1[[#This Row],[DEL]])),"")</f>
        <v>4098.9024390243903</v>
      </c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</row>
    <row r="248" spans="1:32" x14ac:dyDescent="0.25">
      <c r="A248" s="1" t="s">
        <v>338</v>
      </c>
      <c r="B248" s="6">
        <v>33267</v>
      </c>
      <c r="C248" s="2">
        <f>YEAR([1]!Tabla1[[#This Row],[NACIMIENTO]])</f>
        <v>1991</v>
      </c>
      <c r="D248" s="1" t="s">
        <v>339</v>
      </c>
      <c r="E248" s="3" t="s">
        <v>340</v>
      </c>
      <c r="F248" s="1">
        <v>5</v>
      </c>
      <c r="G248" s="1" t="str">
        <f t="shared" si="3"/>
        <v>A050R0401 5</v>
      </c>
      <c r="H248" s="6">
        <v>35799</v>
      </c>
      <c r="I248" s="7">
        <f>YEAR([1]!Tabla1[[#This Row],[PARTO]])</f>
        <v>1998</v>
      </c>
      <c r="J248" s="7">
        <f>IF([1]!Tabla1[[#This Row],[PARTO]]&gt;0,MONTH([1]!Tabla1[[#This Row],[PARTO]]),"")</f>
        <v>1</v>
      </c>
      <c r="K248" s="1"/>
      <c r="L248" s="1" t="s">
        <v>26</v>
      </c>
      <c r="M248" s="4" t="s">
        <v>296</v>
      </c>
      <c r="N248" s="1">
        <v>83</v>
      </c>
      <c r="O248" s="6">
        <v>36017</v>
      </c>
      <c r="P248" s="1" t="s">
        <v>297</v>
      </c>
      <c r="Q248" s="1">
        <v>1</v>
      </c>
      <c r="R248" s="6">
        <v>36201</v>
      </c>
      <c r="S248" s="1">
        <v>4503</v>
      </c>
      <c r="T248" s="1">
        <f>+[1]!Tabla1[[#This Row],[SECADO]]-[1]!Tabla1[[#This Row],[PARTO]]</f>
        <v>402</v>
      </c>
      <c r="U248" s="2">
        <f>IF(S248&gt;0,IF([1]!Tabla1[[#This Row],[DEL]]&lt;305,[1]!Tabla1[[#This Row],[LECHETOTAL]],(305*[1]!Tabla1[[#This Row],[LECHETOTAL]]/[1]!Tabla1[[#This Row],[DEL]])),"")</f>
        <v>3416.4552238805968</v>
      </c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</row>
    <row r="249" spans="1:32" x14ac:dyDescent="0.25">
      <c r="A249" s="1" t="s">
        <v>338</v>
      </c>
      <c r="B249" s="6">
        <v>33267</v>
      </c>
      <c r="C249" s="2">
        <f>YEAR([1]!Tabla1[[#This Row],[NACIMIENTO]])</f>
        <v>1991</v>
      </c>
      <c r="D249" s="1" t="s">
        <v>339</v>
      </c>
      <c r="E249" s="3" t="s">
        <v>340</v>
      </c>
      <c r="F249" s="1">
        <v>6</v>
      </c>
      <c r="G249" s="1" t="str">
        <f t="shared" si="3"/>
        <v>A050R0401 6</v>
      </c>
      <c r="H249" s="6">
        <v>36309</v>
      </c>
      <c r="I249" s="7">
        <f>YEAR([1]!Tabla1[[#This Row],[PARTO]])</f>
        <v>1999</v>
      </c>
      <c r="J249" s="7">
        <f>IF([1]!Tabla1[[#This Row],[PARTO]]&gt;0,MONTH([1]!Tabla1[[#This Row],[PARTO]]),"")</f>
        <v>5</v>
      </c>
      <c r="K249" s="1"/>
      <c r="L249" s="1" t="s">
        <v>30</v>
      </c>
      <c r="M249" s="4" t="s">
        <v>297</v>
      </c>
      <c r="N249" s="1">
        <v>99</v>
      </c>
      <c r="O249" s="6">
        <v>36820</v>
      </c>
      <c r="P249" s="1" t="s">
        <v>301</v>
      </c>
      <c r="Q249" s="1">
        <v>6</v>
      </c>
      <c r="R249" s="6">
        <v>36732</v>
      </c>
      <c r="S249" s="1">
        <v>5683</v>
      </c>
      <c r="T249" s="1">
        <f>+[1]!Tabla1[[#This Row],[SECADO]]-[1]!Tabla1[[#This Row],[PARTO]]</f>
        <v>423</v>
      </c>
      <c r="U249" s="2">
        <f>IF(S249&gt;0,IF([1]!Tabla1[[#This Row],[DEL]]&lt;305,[1]!Tabla1[[#This Row],[LECHETOTAL]],(305*[1]!Tabla1[[#This Row],[LECHETOTAL]]/[1]!Tabla1[[#This Row],[DEL]])),"")</f>
        <v>4097.6713947990547</v>
      </c>
      <c r="V249" s="1" t="s">
        <v>31</v>
      </c>
      <c r="W249" s="6">
        <v>36986</v>
      </c>
      <c r="X249" s="1"/>
      <c r="Y249" s="1"/>
      <c r="Z249" s="1"/>
      <c r="AA249" s="1"/>
      <c r="AB249" s="1"/>
      <c r="AC249" s="1"/>
      <c r="AD249" s="1"/>
      <c r="AE249" s="1"/>
      <c r="AF249" s="1"/>
    </row>
    <row r="250" spans="1:32" x14ac:dyDescent="0.25">
      <c r="A250" s="1" t="s">
        <v>342</v>
      </c>
      <c r="B250" s="6">
        <v>33271</v>
      </c>
      <c r="C250" s="2">
        <f>YEAR([1]!Tabla1[[#This Row],[NACIMIENTO]])</f>
        <v>1991</v>
      </c>
      <c r="D250" s="1" t="s">
        <v>343</v>
      </c>
      <c r="E250" s="3" t="s">
        <v>344</v>
      </c>
      <c r="F250" s="1">
        <v>0</v>
      </c>
      <c r="G250" s="1" t="str">
        <f t="shared" si="3"/>
        <v>A058R1003 0</v>
      </c>
      <c r="H250" s="6">
        <v>37516</v>
      </c>
      <c r="I250" s="7">
        <f>YEAR([1]!Tabla1[[#This Row],[PARTO]])</f>
        <v>2002</v>
      </c>
      <c r="J250" s="7">
        <f>IF([1]!Tabla1[[#This Row],[PARTO]]&gt;0,MONTH([1]!Tabla1[[#This Row],[PARTO]]),"")</f>
        <v>9</v>
      </c>
      <c r="K250" s="1" t="s">
        <v>345</v>
      </c>
      <c r="L250" s="1" t="s">
        <v>30</v>
      </c>
      <c r="M250" s="4" t="s">
        <v>346</v>
      </c>
      <c r="N250" s="1">
        <v>39</v>
      </c>
      <c r="O250" s="6">
        <v>37642</v>
      </c>
      <c r="P250" s="1" t="s">
        <v>347</v>
      </c>
      <c r="Q250" s="1">
        <v>1</v>
      </c>
      <c r="R250" s="6">
        <v>37807</v>
      </c>
      <c r="S250" s="1">
        <v>3455</v>
      </c>
      <c r="T250" s="1">
        <f>+[1]!Tabla1[[#This Row],[SECADO]]-[1]!Tabla1[[#This Row],[PARTO]]</f>
        <v>291</v>
      </c>
      <c r="U250" s="2">
        <f>IF(S250&gt;0,IF([1]!Tabla1[[#This Row],[DEL]]&lt;305,[1]!Tabla1[[#This Row],[LECHETOTAL]],(305*[1]!Tabla1[[#This Row],[LECHETOTAL]]/[1]!Tabla1[[#This Row],[DEL]])),"")</f>
        <v>3455</v>
      </c>
      <c r="V250" s="1" t="s">
        <v>55</v>
      </c>
      <c r="W250" s="6">
        <v>37907</v>
      </c>
      <c r="X250" s="1"/>
      <c r="Y250" s="1"/>
      <c r="Z250" s="1"/>
      <c r="AA250" s="1"/>
      <c r="AB250" s="1"/>
      <c r="AC250" s="1"/>
      <c r="AD250" s="1"/>
      <c r="AE250" s="1"/>
      <c r="AF250" s="1"/>
    </row>
    <row r="251" spans="1:32" x14ac:dyDescent="0.25">
      <c r="A251" s="1" t="s">
        <v>342</v>
      </c>
      <c r="B251" s="6">
        <v>33271</v>
      </c>
      <c r="C251" s="2">
        <f>YEAR([1]!Tabla1[[#This Row],[NACIMIENTO]])</f>
        <v>1991</v>
      </c>
      <c r="D251" s="1" t="s">
        <v>343</v>
      </c>
      <c r="E251" s="3" t="s">
        <v>348</v>
      </c>
      <c r="F251" s="1">
        <v>0</v>
      </c>
      <c r="G251" s="1" t="str">
        <f t="shared" si="3"/>
        <v>A058R1003 0</v>
      </c>
      <c r="H251" s="1"/>
      <c r="I251" s="1">
        <f>YEAR([1]!Tabla1[[#This Row],[PARTO]])</f>
        <v>1900</v>
      </c>
      <c r="J251" s="1" t="str">
        <f>IF([1]!Tabla1[[#This Row],[PARTO]]&gt;0,MONTH([1]!Tabla1[[#This Row],[PARTO]]),"")</f>
        <v/>
      </c>
      <c r="K251" s="1"/>
      <c r="L251" s="1"/>
      <c r="M251" s="4"/>
      <c r="N251" s="1"/>
      <c r="O251" s="6">
        <v>33872</v>
      </c>
      <c r="P251" s="1"/>
      <c r="Q251" s="1"/>
      <c r="R251" s="1"/>
      <c r="S251" s="1"/>
      <c r="T251" s="1"/>
      <c r="U251" s="2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</row>
    <row r="252" spans="1:32" x14ac:dyDescent="0.25">
      <c r="A252" s="1" t="s">
        <v>342</v>
      </c>
      <c r="B252" s="6">
        <v>33271</v>
      </c>
      <c r="C252" s="2">
        <f>YEAR([1]!Tabla1[[#This Row],[NACIMIENTO]])</f>
        <v>1991</v>
      </c>
      <c r="D252" s="1" t="s">
        <v>343</v>
      </c>
      <c r="E252" s="3" t="s">
        <v>348</v>
      </c>
      <c r="F252" s="1">
        <v>1</v>
      </c>
      <c r="G252" s="1" t="str">
        <f t="shared" si="3"/>
        <v>A058R1003 1</v>
      </c>
      <c r="H252" s="6">
        <v>34156</v>
      </c>
      <c r="I252" s="7">
        <f>YEAR([1]!Tabla1[[#This Row],[PARTO]])</f>
        <v>1993</v>
      </c>
      <c r="J252" s="7">
        <f>IF([1]!Tabla1[[#This Row],[PARTO]]&gt;0,MONTH([1]!Tabla1[[#This Row],[PARTO]]),"")</f>
        <v>7</v>
      </c>
      <c r="K252" s="1"/>
      <c r="L252" s="1" t="s">
        <v>30</v>
      </c>
      <c r="M252" s="4"/>
      <c r="N252" s="1">
        <v>29</v>
      </c>
      <c r="O252" s="6">
        <v>34243</v>
      </c>
      <c r="P252" s="1"/>
      <c r="Q252" s="1">
        <v>1</v>
      </c>
      <c r="R252" s="6">
        <v>34491</v>
      </c>
      <c r="S252" s="1">
        <v>3484</v>
      </c>
      <c r="T252" s="1">
        <f>+[1]!Tabla1[[#This Row],[SECADO]]-[1]!Tabla1[[#This Row],[PARTO]]</f>
        <v>335</v>
      </c>
      <c r="U252" s="2">
        <f>IF(S252&gt;0,IF([1]!Tabla1[[#This Row],[DEL]]&lt;305,[1]!Tabla1[[#This Row],[LECHETOTAL]],(305*[1]!Tabla1[[#This Row],[LECHETOTAL]]/[1]!Tabla1[[#This Row],[DEL]])),"")</f>
        <v>3172</v>
      </c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</row>
    <row r="253" spans="1:32" x14ac:dyDescent="0.25">
      <c r="A253" s="1" t="s">
        <v>342</v>
      </c>
      <c r="B253" s="6">
        <v>33271</v>
      </c>
      <c r="C253" s="2">
        <f>YEAR([1]!Tabla1[[#This Row],[NACIMIENTO]])</f>
        <v>1991</v>
      </c>
      <c r="D253" s="1" t="s">
        <v>343</v>
      </c>
      <c r="E253" s="3" t="s">
        <v>348</v>
      </c>
      <c r="F253" s="1">
        <v>2</v>
      </c>
      <c r="G253" s="1" t="str">
        <f t="shared" si="3"/>
        <v>A058R1003 2</v>
      </c>
      <c r="H253" s="6">
        <v>34527</v>
      </c>
      <c r="I253" s="7">
        <f>YEAR([1]!Tabla1[[#This Row],[PARTO]])</f>
        <v>1994</v>
      </c>
      <c r="J253" s="7">
        <f>IF([1]!Tabla1[[#This Row],[PARTO]]&gt;0,MONTH([1]!Tabla1[[#This Row],[PARTO]]),"")</f>
        <v>7</v>
      </c>
      <c r="K253" s="1"/>
      <c r="L253" s="1" t="s">
        <v>26</v>
      </c>
      <c r="M253" s="4"/>
      <c r="N253" s="1">
        <v>41</v>
      </c>
      <c r="O253" s="6">
        <v>34647</v>
      </c>
      <c r="P253" s="1" t="s">
        <v>325</v>
      </c>
      <c r="Q253" s="1">
        <v>1</v>
      </c>
      <c r="R253" s="6">
        <v>34905</v>
      </c>
      <c r="S253" s="1">
        <v>6412</v>
      </c>
      <c r="T253" s="1">
        <f>+[1]!Tabla1[[#This Row],[SECADO]]-[1]!Tabla1[[#This Row],[PARTO]]</f>
        <v>378</v>
      </c>
      <c r="U253" s="2">
        <f>IF(S253&gt;0,IF([1]!Tabla1[[#This Row],[DEL]]&lt;305,[1]!Tabla1[[#This Row],[LECHETOTAL]],(305*[1]!Tabla1[[#This Row],[LECHETOTAL]]/[1]!Tabla1[[#This Row],[DEL]])),"")</f>
        <v>5173.7037037037035</v>
      </c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</row>
    <row r="254" spans="1:32" x14ac:dyDescent="0.25">
      <c r="A254" s="1" t="s">
        <v>342</v>
      </c>
      <c r="B254" s="6">
        <v>33271</v>
      </c>
      <c r="C254" s="2">
        <f>YEAR([1]!Tabla1[[#This Row],[NACIMIENTO]])</f>
        <v>1991</v>
      </c>
      <c r="D254" s="1" t="s">
        <v>343</v>
      </c>
      <c r="E254" s="3" t="s">
        <v>348</v>
      </c>
      <c r="F254" s="1">
        <v>3</v>
      </c>
      <c r="G254" s="1" t="str">
        <f t="shared" si="3"/>
        <v>A058R1003 3</v>
      </c>
      <c r="H254" s="6">
        <v>34933</v>
      </c>
      <c r="I254" s="7">
        <f>YEAR([1]!Tabla1[[#This Row],[PARTO]])</f>
        <v>1995</v>
      </c>
      <c r="J254" s="7">
        <f>IF([1]!Tabla1[[#This Row],[PARTO]]&gt;0,MONTH([1]!Tabla1[[#This Row],[PARTO]]),"")</f>
        <v>8</v>
      </c>
      <c r="K254" s="1"/>
      <c r="L254" s="1" t="s">
        <v>30</v>
      </c>
      <c r="M254" s="4" t="s">
        <v>325</v>
      </c>
      <c r="N254" s="1">
        <v>54</v>
      </c>
      <c r="O254" s="6">
        <v>35037</v>
      </c>
      <c r="P254" s="1" t="s">
        <v>349</v>
      </c>
      <c r="Q254" s="1">
        <v>1</v>
      </c>
      <c r="R254" s="6">
        <v>35262</v>
      </c>
      <c r="S254" s="1">
        <v>3986</v>
      </c>
      <c r="T254" s="1">
        <f>+[1]!Tabla1[[#This Row],[SECADO]]-[1]!Tabla1[[#This Row],[PARTO]]</f>
        <v>329</v>
      </c>
      <c r="U254" s="2">
        <f>IF(S254&gt;0,IF([1]!Tabla1[[#This Row],[DEL]]&lt;305,[1]!Tabla1[[#This Row],[LECHETOTAL]],(305*[1]!Tabla1[[#This Row],[LECHETOTAL]]/[1]!Tabla1[[#This Row],[DEL]])),"")</f>
        <v>3695.227963525836</v>
      </c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</row>
    <row r="255" spans="1:32" x14ac:dyDescent="0.25">
      <c r="A255" s="1" t="s">
        <v>342</v>
      </c>
      <c r="B255" s="6">
        <v>33271</v>
      </c>
      <c r="C255" s="2">
        <f>YEAR([1]!Tabla1[[#This Row],[NACIMIENTO]])</f>
        <v>1991</v>
      </c>
      <c r="D255" s="1" t="s">
        <v>343</v>
      </c>
      <c r="E255" s="3" t="s">
        <v>348</v>
      </c>
      <c r="F255" s="1">
        <v>4</v>
      </c>
      <c r="G255" s="1" t="str">
        <f t="shared" si="3"/>
        <v>A058R1003 4</v>
      </c>
      <c r="H255" s="6">
        <v>35324</v>
      </c>
      <c r="I255" s="7">
        <f>YEAR([1]!Tabla1[[#This Row],[PARTO]])</f>
        <v>1996</v>
      </c>
      <c r="J255" s="7">
        <f>IF([1]!Tabla1[[#This Row],[PARTO]]&gt;0,MONTH([1]!Tabla1[[#This Row],[PARTO]]),"")</f>
        <v>9</v>
      </c>
      <c r="K255" s="1"/>
      <c r="L255" s="1" t="s">
        <v>30</v>
      </c>
      <c r="M255" s="4" t="s">
        <v>349</v>
      </c>
      <c r="N255" s="1">
        <v>67</v>
      </c>
      <c r="O255" s="6">
        <v>35463</v>
      </c>
      <c r="P255" s="1" t="s">
        <v>296</v>
      </c>
      <c r="Q255" s="1">
        <v>1</v>
      </c>
      <c r="R255" s="6">
        <v>35685</v>
      </c>
      <c r="S255" s="1">
        <v>5546</v>
      </c>
      <c r="T255" s="1">
        <f>+[1]!Tabla1[[#This Row],[SECADO]]-[1]!Tabla1[[#This Row],[PARTO]]</f>
        <v>361</v>
      </c>
      <c r="U255" s="2">
        <f>IF(S255&gt;0,IF([1]!Tabla1[[#This Row],[DEL]]&lt;305,[1]!Tabla1[[#This Row],[LECHETOTAL]],(305*[1]!Tabla1[[#This Row],[LECHETOTAL]]/[1]!Tabla1[[#This Row],[DEL]])),"")</f>
        <v>4685.678670360111</v>
      </c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</row>
    <row r="256" spans="1:32" x14ac:dyDescent="0.25">
      <c r="A256" s="1" t="s">
        <v>342</v>
      </c>
      <c r="B256" s="6">
        <v>33271</v>
      </c>
      <c r="C256" s="2">
        <f>YEAR([1]!Tabla1[[#This Row],[NACIMIENTO]])</f>
        <v>1991</v>
      </c>
      <c r="D256" s="1" t="s">
        <v>343</v>
      </c>
      <c r="E256" s="3" t="s">
        <v>348</v>
      </c>
      <c r="F256" s="1">
        <v>5</v>
      </c>
      <c r="G256" s="1" t="str">
        <f t="shared" si="3"/>
        <v>A058R1003 5</v>
      </c>
      <c r="H256" s="6">
        <v>35744</v>
      </c>
      <c r="I256" s="7">
        <f>YEAR([1]!Tabla1[[#This Row],[PARTO]])</f>
        <v>1997</v>
      </c>
      <c r="J256" s="7">
        <f>IF([1]!Tabla1[[#This Row],[PARTO]]&gt;0,MONTH([1]!Tabla1[[#This Row],[PARTO]]),"")</f>
        <v>11</v>
      </c>
      <c r="K256" s="1"/>
      <c r="L256" s="1" t="s">
        <v>30</v>
      </c>
      <c r="M256" s="4" t="s">
        <v>296</v>
      </c>
      <c r="N256" s="1">
        <v>81</v>
      </c>
      <c r="O256" s="6">
        <v>35804</v>
      </c>
      <c r="P256" s="1" t="s">
        <v>350</v>
      </c>
      <c r="Q256" s="1">
        <v>1</v>
      </c>
      <c r="R256" s="6">
        <v>36037</v>
      </c>
      <c r="S256" s="1">
        <v>4649</v>
      </c>
      <c r="T256" s="1">
        <f>+[1]!Tabla1[[#This Row],[SECADO]]-[1]!Tabla1[[#This Row],[PARTO]]</f>
        <v>293</v>
      </c>
      <c r="U256" s="2">
        <f>IF(S256&gt;0,IF([1]!Tabla1[[#This Row],[DEL]]&lt;305,[1]!Tabla1[[#This Row],[LECHETOTAL]],(305*[1]!Tabla1[[#This Row],[LECHETOTAL]]/[1]!Tabla1[[#This Row],[DEL]])),"")</f>
        <v>4649</v>
      </c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</row>
    <row r="257" spans="1:32" x14ac:dyDescent="0.25">
      <c r="A257" s="1" t="s">
        <v>342</v>
      </c>
      <c r="B257" s="6">
        <v>33271</v>
      </c>
      <c r="C257" s="2">
        <f>YEAR([1]!Tabla1[[#This Row],[NACIMIENTO]])</f>
        <v>1991</v>
      </c>
      <c r="D257" s="1" t="s">
        <v>343</v>
      </c>
      <c r="E257" s="3" t="s">
        <v>348</v>
      </c>
      <c r="F257" s="1">
        <v>6</v>
      </c>
      <c r="G257" s="1" t="str">
        <f t="shared" si="3"/>
        <v>A058R1003 6</v>
      </c>
      <c r="H257" s="6">
        <v>36080</v>
      </c>
      <c r="I257" s="7">
        <f>YEAR([1]!Tabla1[[#This Row],[PARTO]])</f>
        <v>1998</v>
      </c>
      <c r="J257" s="7">
        <f>IF([1]!Tabla1[[#This Row],[PARTO]]&gt;0,MONTH([1]!Tabla1[[#This Row],[PARTO]]),"")</f>
        <v>10</v>
      </c>
      <c r="K257" s="1"/>
      <c r="L257" s="1" t="s">
        <v>30</v>
      </c>
      <c r="M257" s="4" t="s">
        <v>350</v>
      </c>
      <c r="N257" s="1">
        <v>92</v>
      </c>
      <c r="O257" s="6">
        <v>36150</v>
      </c>
      <c r="P257" s="1" t="s">
        <v>351</v>
      </c>
      <c r="Q257" s="1">
        <v>1</v>
      </c>
      <c r="R257" s="6">
        <v>36351</v>
      </c>
      <c r="S257" s="1">
        <v>4662</v>
      </c>
      <c r="T257" s="1">
        <f>+[1]!Tabla1[[#This Row],[SECADO]]-[1]!Tabla1[[#This Row],[PARTO]]</f>
        <v>271</v>
      </c>
      <c r="U257" s="2">
        <f>IF(S257&gt;0,IF([1]!Tabla1[[#This Row],[DEL]]&lt;305,[1]!Tabla1[[#This Row],[LECHETOTAL]],(305*[1]!Tabla1[[#This Row],[LECHETOTAL]]/[1]!Tabla1[[#This Row],[DEL]])),"")</f>
        <v>4662</v>
      </c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</row>
    <row r="258" spans="1:32" x14ac:dyDescent="0.25">
      <c r="A258" s="1" t="s">
        <v>342</v>
      </c>
      <c r="B258" s="6">
        <v>33271</v>
      </c>
      <c r="C258" s="2">
        <f>YEAR([1]!Tabla1[[#This Row],[NACIMIENTO]])</f>
        <v>1991</v>
      </c>
      <c r="D258" s="1" t="s">
        <v>343</v>
      </c>
      <c r="E258" s="3" t="s">
        <v>348</v>
      </c>
      <c r="F258" s="1">
        <v>7</v>
      </c>
      <c r="G258" s="1" t="str">
        <f t="shared" si="3"/>
        <v>A058R1003 7</v>
      </c>
      <c r="H258" s="6">
        <v>36442</v>
      </c>
      <c r="I258" s="7">
        <f>YEAR([1]!Tabla1[[#This Row],[PARTO]])</f>
        <v>1999</v>
      </c>
      <c r="J258" s="7">
        <f>IF([1]!Tabla1[[#This Row],[PARTO]]&gt;0,MONTH([1]!Tabla1[[#This Row],[PARTO]]),"")</f>
        <v>10</v>
      </c>
      <c r="K258" s="1"/>
      <c r="L258" s="1" t="s">
        <v>30</v>
      </c>
      <c r="M258" s="4" t="s">
        <v>352</v>
      </c>
      <c r="N258" s="1">
        <v>4</v>
      </c>
      <c r="O258" s="6">
        <v>36512</v>
      </c>
      <c r="P258" s="1" t="s">
        <v>297</v>
      </c>
      <c r="Q258" s="1">
        <v>1</v>
      </c>
      <c r="R258" s="6">
        <v>36699</v>
      </c>
      <c r="S258" s="1">
        <v>4138</v>
      </c>
      <c r="T258" s="1">
        <f>+[1]!Tabla1[[#This Row],[SECADO]]-[1]!Tabla1[[#This Row],[PARTO]]</f>
        <v>257</v>
      </c>
      <c r="U258" s="2">
        <f>IF(S258&gt;0,IF([1]!Tabla1[[#This Row],[DEL]]&lt;305,[1]!Tabla1[[#This Row],[LECHETOTAL]],(305*[1]!Tabla1[[#This Row],[LECHETOTAL]]/[1]!Tabla1[[#This Row],[DEL]])),"")</f>
        <v>4138</v>
      </c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</row>
    <row r="259" spans="1:32" x14ac:dyDescent="0.25">
      <c r="A259" s="1" t="s">
        <v>342</v>
      </c>
      <c r="B259" s="6">
        <v>33271</v>
      </c>
      <c r="C259" s="2">
        <f>YEAR([1]!Tabla1[[#This Row],[NACIMIENTO]])</f>
        <v>1991</v>
      </c>
      <c r="D259" s="1" t="s">
        <v>343</v>
      </c>
      <c r="E259" s="3" t="s">
        <v>348</v>
      </c>
      <c r="F259" s="1">
        <v>8</v>
      </c>
      <c r="G259" s="1" t="str">
        <f t="shared" si="3"/>
        <v>A058R1003 8</v>
      </c>
      <c r="H259" s="6">
        <v>36796</v>
      </c>
      <c r="I259" s="7">
        <f>YEAR([1]!Tabla1[[#This Row],[PARTO]])</f>
        <v>2000</v>
      </c>
      <c r="J259" s="7">
        <f>IF([1]!Tabla1[[#This Row],[PARTO]]&gt;0,MONTH([1]!Tabla1[[#This Row],[PARTO]]),"")</f>
        <v>9</v>
      </c>
      <c r="K259" s="1" t="s">
        <v>353</v>
      </c>
      <c r="L259" s="1" t="s">
        <v>26</v>
      </c>
      <c r="M259" s="4" t="s">
        <v>331</v>
      </c>
      <c r="N259" s="1">
        <v>15</v>
      </c>
      <c r="O259" s="6">
        <v>36860</v>
      </c>
      <c r="P259" s="1" t="s">
        <v>354</v>
      </c>
      <c r="Q259" s="1">
        <v>1</v>
      </c>
      <c r="R259" s="6">
        <v>37044</v>
      </c>
      <c r="S259" s="1">
        <v>3226</v>
      </c>
      <c r="T259" s="1">
        <f>+[1]!Tabla1[[#This Row],[SECADO]]-[1]!Tabla1[[#This Row],[PARTO]]</f>
        <v>248</v>
      </c>
      <c r="U259" s="2">
        <f>IF(S259&gt;0,IF([1]!Tabla1[[#This Row],[DEL]]&lt;305,[1]!Tabla1[[#This Row],[LECHETOTAL]],(305*[1]!Tabla1[[#This Row],[LECHETOTAL]]/[1]!Tabla1[[#This Row],[DEL]])),"")</f>
        <v>3226</v>
      </c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</row>
    <row r="260" spans="1:32" x14ac:dyDescent="0.25">
      <c r="A260" s="1" t="s">
        <v>342</v>
      </c>
      <c r="B260" s="6">
        <v>33271</v>
      </c>
      <c r="C260" s="2">
        <f>YEAR([1]!Tabla1[[#This Row],[NACIMIENTO]])</f>
        <v>1991</v>
      </c>
      <c r="D260" s="1" t="s">
        <v>343</v>
      </c>
      <c r="E260" s="3" t="s">
        <v>348</v>
      </c>
      <c r="F260" s="1">
        <v>9</v>
      </c>
      <c r="G260" s="1" t="str">
        <f t="shared" si="3"/>
        <v>A058R1003 9</v>
      </c>
      <c r="H260" s="6">
        <v>37147</v>
      </c>
      <c r="I260" s="7">
        <f>YEAR([1]!Tabla1[[#This Row],[PARTO]])</f>
        <v>2001</v>
      </c>
      <c r="J260" s="7">
        <f>IF([1]!Tabla1[[#This Row],[PARTO]]&gt;0,MONTH([1]!Tabla1[[#This Row],[PARTO]]),"")</f>
        <v>9</v>
      </c>
      <c r="K260" s="1" t="s">
        <v>355</v>
      </c>
      <c r="L260" s="1" t="s">
        <v>26</v>
      </c>
      <c r="M260" s="4" t="s">
        <v>356</v>
      </c>
      <c r="N260" s="1">
        <v>27</v>
      </c>
      <c r="O260" s="6">
        <v>37230</v>
      </c>
      <c r="P260" s="1" t="s">
        <v>357</v>
      </c>
      <c r="Q260" s="1">
        <v>1</v>
      </c>
      <c r="R260" s="6">
        <v>37418</v>
      </c>
      <c r="S260" s="1">
        <v>3267</v>
      </c>
      <c r="T260" s="1">
        <f>+[1]!Tabla1[[#This Row],[SECADO]]-[1]!Tabla1[[#This Row],[PARTO]]</f>
        <v>271</v>
      </c>
      <c r="U260" s="2">
        <f>IF(S260&gt;0,IF([1]!Tabla1[[#This Row],[DEL]]&lt;305,[1]!Tabla1[[#This Row],[LECHETOTAL]],(305*[1]!Tabla1[[#This Row],[LECHETOTAL]]/[1]!Tabla1[[#This Row],[DEL]])),"")</f>
        <v>3267</v>
      </c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</row>
    <row r="261" spans="1:32" x14ac:dyDescent="0.25">
      <c r="A261" s="1" t="s">
        <v>358</v>
      </c>
      <c r="B261" s="6">
        <v>33276</v>
      </c>
      <c r="C261" s="2">
        <f>YEAR([1]!Tabla1[[#This Row],[NACIMIENTO]])</f>
        <v>1991</v>
      </c>
      <c r="D261" s="1" t="s">
        <v>327</v>
      </c>
      <c r="E261" s="3" t="s">
        <v>359</v>
      </c>
      <c r="F261" s="1">
        <v>0</v>
      </c>
      <c r="G261" s="1" t="str">
        <f t="shared" ref="G261:G324" si="4">+A261&amp; " " &amp;F261</f>
        <v>A062R1100 0</v>
      </c>
      <c r="H261" s="1"/>
      <c r="I261" s="1">
        <f>YEAR([1]!Tabla1[[#This Row],[PARTO]])</f>
        <v>1900</v>
      </c>
      <c r="J261" s="1" t="str">
        <f>IF([1]!Tabla1[[#This Row],[PARTO]]&gt;0,MONTH([1]!Tabla1[[#This Row],[PARTO]]),"")</f>
        <v/>
      </c>
      <c r="K261" s="1"/>
      <c r="L261" s="1"/>
      <c r="M261" s="4"/>
      <c r="N261" s="1"/>
      <c r="O261" s="6">
        <v>33947</v>
      </c>
      <c r="P261" s="1"/>
      <c r="Q261" s="1"/>
      <c r="R261" s="1"/>
      <c r="S261" s="1"/>
      <c r="T261" s="1"/>
      <c r="U261" s="2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</row>
    <row r="262" spans="1:32" x14ac:dyDescent="0.25">
      <c r="A262" s="1" t="s">
        <v>358</v>
      </c>
      <c r="B262" s="6">
        <v>33276</v>
      </c>
      <c r="C262" s="2">
        <f>YEAR([1]!Tabla1[[#This Row],[NACIMIENTO]])</f>
        <v>1991</v>
      </c>
      <c r="D262" s="1" t="s">
        <v>327</v>
      </c>
      <c r="E262" s="3" t="s">
        <v>359</v>
      </c>
      <c r="F262" s="1">
        <v>1</v>
      </c>
      <c r="G262" s="1" t="str">
        <f t="shared" si="4"/>
        <v>A062R1100 1</v>
      </c>
      <c r="H262" s="6">
        <v>34231</v>
      </c>
      <c r="I262" s="7">
        <f>YEAR([1]!Tabla1[[#This Row],[PARTO]])</f>
        <v>1993</v>
      </c>
      <c r="J262" s="7">
        <f>IF([1]!Tabla1[[#This Row],[PARTO]]&gt;0,MONTH([1]!Tabla1[[#This Row],[PARTO]]),"")</f>
        <v>9</v>
      </c>
      <c r="K262" s="1"/>
      <c r="L262" s="1" t="s">
        <v>26</v>
      </c>
      <c r="M262" s="4"/>
      <c r="N262" s="1">
        <v>31</v>
      </c>
      <c r="O262" s="6">
        <v>34324</v>
      </c>
      <c r="P262" s="1">
        <v>3712</v>
      </c>
      <c r="Q262" s="1">
        <v>1</v>
      </c>
      <c r="R262" s="6">
        <v>34550</v>
      </c>
      <c r="S262" s="1">
        <v>5090</v>
      </c>
      <c r="T262" s="1">
        <f>+[1]!Tabla1[[#This Row],[SECADO]]-[1]!Tabla1[[#This Row],[PARTO]]</f>
        <v>319</v>
      </c>
      <c r="U262" s="2">
        <f>IF(S262&gt;0,IF([1]!Tabla1[[#This Row],[DEL]]&lt;305,[1]!Tabla1[[#This Row],[LECHETOTAL]],(305*[1]!Tabla1[[#This Row],[LECHETOTAL]]/[1]!Tabla1[[#This Row],[DEL]])),"")</f>
        <v>4866.6144200626959</v>
      </c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</row>
    <row r="263" spans="1:32" x14ac:dyDescent="0.25">
      <c r="A263" s="1" t="s">
        <v>358</v>
      </c>
      <c r="B263" s="6">
        <v>33276</v>
      </c>
      <c r="C263" s="2">
        <f>YEAR([1]!Tabla1[[#This Row],[NACIMIENTO]])</f>
        <v>1991</v>
      </c>
      <c r="D263" s="1" t="s">
        <v>327</v>
      </c>
      <c r="E263" s="3" t="s">
        <v>359</v>
      </c>
      <c r="F263" s="1">
        <v>2</v>
      </c>
      <c r="G263" s="1" t="str">
        <f t="shared" si="4"/>
        <v>A062R1100 2</v>
      </c>
      <c r="H263" s="6">
        <v>34608</v>
      </c>
      <c r="I263" s="7">
        <f>YEAR([1]!Tabla1[[#This Row],[PARTO]])</f>
        <v>1994</v>
      </c>
      <c r="J263" s="7">
        <f>IF([1]!Tabla1[[#This Row],[PARTO]]&gt;0,MONTH([1]!Tabla1[[#This Row],[PARTO]]),"")</f>
        <v>10</v>
      </c>
      <c r="K263" s="1"/>
      <c r="L263" s="1" t="s">
        <v>30</v>
      </c>
      <c r="M263" s="4">
        <v>3712</v>
      </c>
      <c r="N263" s="1">
        <v>43</v>
      </c>
      <c r="O263" s="6">
        <v>34726</v>
      </c>
      <c r="P263" s="1" t="s">
        <v>360</v>
      </c>
      <c r="Q263" s="1">
        <v>1</v>
      </c>
      <c r="R263" s="1"/>
      <c r="S263" s="1">
        <v>4953</v>
      </c>
      <c r="T263" s="1"/>
      <c r="U263" s="2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</row>
    <row r="264" spans="1:32" x14ac:dyDescent="0.25">
      <c r="A264" s="1" t="s">
        <v>358</v>
      </c>
      <c r="B264" s="6">
        <v>33276</v>
      </c>
      <c r="C264" s="2">
        <f>YEAR([1]!Tabla1[[#This Row],[NACIMIENTO]])</f>
        <v>1991</v>
      </c>
      <c r="D264" s="1" t="s">
        <v>327</v>
      </c>
      <c r="E264" s="3" t="s">
        <v>359</v>
      </c>
      <c r="F264" s="1">
        <v>3</v>
      </c>
      <c r="G264" s="1" t="str">
        <f t="shared" si="4"/>
        <v>A062R1100 3</v>
      </c>
      <c r="H264" s="6">
        <v>35016</v>
      </c>
      <c r="I264" s="7">
        <f>YEAR([1]!Tabla1[[#This Row],[PARTO]])</f>
        <v>1995</v>
      </c>
      <c r="J264" s="7">
        <f>IF([1]!Tabla1[[#This Row],[PARTO]]&gt;0,MONTH([1]!Tabla1[[#This Row],[PARTO]]),"")</f>
        <v>11</v>
      </c>
      <c r="K264" s="1"/>
      <c r="L264" s="1" t="s">
        <v>30</v>
      </c>
      <c r="M264" s="4" t="s">
        <v>360</v>
      </c>
      <c r="N264" s="1">
        <v>57</v>
      </c>
      <c r="O264" s="6">
        <v>35283</v>
      </c>
      <c r="P264" s="1" t="s">
        <v>341</v>
      </c>
      <c r="Q264" s="1">
        <v>1</v>
      </c>
      <c r="R264" s="6">
        <v>35503</v>
      </c>
      <c r="S264" s="1">
        <v>8437</v>
      </c>
      <c r="T264" s="1">
        <f>+[1]!Tabla1[[#This Row],[SECADO]]-[1]!Tabla1[[#This Row],[PARTO]]</f>
        <v>487</v>
      </c>
      <c r="U264" s="2">
        <f>IF(S264&gt;0,IF([1]!Tabla1[[#This Row],[DEL]]&lt;305,[1]!Tabla1[[#This Row],[LECHETOTAL]],(305*[1]!Tabla1[[#This Row],[LECHETOTAL]]/[1]!Tabla1[[#This Row],[DEL]])),"")</f>
        <v>5283.9527720739216</v>
      </c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</row>
    <row r="265" spans="1:32" x14ac:dyDescent="0.25">
      <c r="A265" s="1" t="s">
        <v>358</v>
      </c>
      <c r="B265" s="6">
        <v>33276</v>
      </c>
      <c r="C265" s="2">
        <f>YEAR([1]!Tabla1[[#This Row],[NACIMIENTO]])</f>
        <v>1991</v>
      </c>
      <c r="D265" s="1" t="s">
        <v>327</v>
      </c>
      <c r="E265" s="3" t="s">
        <v>359</v>
      </c>
      <c r="F265" s="1">
        <v>4</v>
      </c>
      <c r="G265" s="1" t="str">
        <f t="shared" si="4"/>
        <v>A062R1100 4</v>
      </c>
      <c r="H265" s="6">
        <v>35559</v>
      </c>
      <c r="I265" s="7">
        <f>YEAR([1]!Tabla1[[#This Row],[PARTO]])</f>
        <v>1997</v>
      </c>
      <c r="J265" s="7">
        <f>IF([1]!Tabla1[[#This Row],[PARTO]]&gt;0,MONTH([1]!Tabla1[[#This Row],[PARTO]]),"")</f>
        <v>5</v>
      </c>
      <c r="K265" s="1"/>
      <c r="L265" s="1" t="s">
        <v>26</v>
      </c>
      <c r="M265" s="4" t="s">
        <v>341</v>
      </c>
      <c r="N265" s="1">
        <v>75</v>
      </c>
      <c r="O265" s="6">
        <v>35620</v>
      </c>
      <c r="P265" s="1" t="s">
        <v>296</v>
      </c>
      <c r="Q265" s="1">
        <v>1</v>
      </c>
      <c r="R265" s="6">
        <v>35838</v>
      </c>
      <c r="S265" s="1">
        <v>3978</v>
      </c>
      <c r="T265" s="1">
        <f>+[1]!Tabla1[[#This Row],[SECADO]]-[1]!Tabla1[[#This Row],[PARTO]]</f>
        <v>279</v>
      </c>
      <c r="U265" s="2">
        <f>IF(S265&gt;0,IF([1]!Tabla1[[#This Row],[DEL]]&lt;305,[1]!Tabla1[[#This Row],[LECHETOTAL]],(305*[1]!Tabla1[[#This Row],[LECHETOTAL]]/[1]!Tabla1[[#This Row],[DEL]])),"")</f>
        <v>3978</v>
      </c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</row>
    <row r="266" spans="1:32" x14ac:dyDescent="0.25">
      <c r="A266" s="1" t="s">
        <v>358</v>
      </c>
      <c r="B266" s="6">
        <v>33276</v>
      </c>
      <c r="C266" s="2">
        <f>YEAR([1]!Tabla1[[#This Row],[NACIMIENTO]])</f>
        <v>1991</v>
      </c>
      <c r="D266" s="1" t="s">
        <v>327</v>
      </c>
      <c r="E266" s="3" t="s">
        <v>359</v>
      </c>
      <c r="F266" s="1">
        <v>5</v>
      </c>
      <c r="G266" s="1" t="str">
        <f t="shared" si="4"/>
        <v>A062R1100 5</v>
      </c>
      <c r="H266" s="6">
        <v>35901</v>
      </c>
      <c r="I266" s="7">
        <f>YEAR([1]!Tabla1[[#This Row],[PARTO]])</f>
        <v>1998</v>
      </c>
      <c r="J266" s="7">
        <f>IF([1]!Tabla1[[#This Row],[PARTO]]&gt;0,MONTH([1]!Tabla1[[#This Row],[PARTO]]),"")</f>
        <v>4</v>
      </c>
      <c r="K266" s="1"/>
      <c r="L266" s="1" t="s">
        <v>30</v>
      </c>
      <c r="M266" s="4" t="s">
        <v>296</v>
      </c>
      <c r="N266" s="1">
        <v>86</v>
      </c>
      <c r="O266" s="6">
        <v>36177</v>
      </c>
      <c r="P266" s="1" t="s">
        <v>361</v>
      </c>
      <c r="Q266" s="1">
        <v>1</v>
      </c>
      <c r="R266" s="6">
        <v>36356</v>
      </c>
      <c r="S266" s="1">
        <v>5908</v>
      </c>
      <c r="T266" s="1">
        <f>+[1]!Tabla1[[#This Row],[SECADO]]-[1]!Tabla1[[#This Row],[PARTO]]</f>
        <v>455</v>
      </c>
      <c r="U266" s="2">
        <f>IF(S266&gt;0,IF([1]!Tabla1[[#This Row],[DEL]]&lt;305,[1]!Tabla1[[#This Row],[LECHETOTAL]],(305*[1]!Tabla1[[#This Row],[LECHETOTAL]]/[1]!Tabla1[[#This Row],[DEL]])),"")</f>
        <v>3960.3076923076924</v>
      </c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</row>
    <row r="267" spans="1:32" x14ac:dyDescent="0.25">
      <c r="A267" s="1" t="s">
        <v>358</v>
      </c>
      <c r="B267" s="6">
        <v>33276</v>
      </c>
      <c r="C267" s="2">
        <f>YEAR([1]!Tabla1[[#This Row],[NACIMIENTO]])</f>
        <v>1991</v>
      </c>
      <c r="D267" s="1" t="s">
        <v>327</v>
      </c>
      <c r="E267" s="3" t="s">
        <v>359</v>
      </c>
      <c r="F267" s="1">
        <v>6</v>
      </c>
      <c r="G267" s="1" t="str">
        <f t="shared" si="4"/>
        <v>A062R1100 6</v>
      </c>
      <c r="H267" s="6">
        <v>36463</v>
      </c>
      <c r="I267" s="7">
        <f>YEAR([1]!Tabla1[[#This Row],[PARTO]])</f>
        <v>1999</v>
      </c>
      <c r="J267" s="7">
        <f>IF([1]!Tabla1[[#This Row],[PARTO]]&gt;0,MONTH([1]!Tabla1[[#This Row],[PARTO]]),"")</f>
        <v>10</v>
      </c>
      <c r="K267" s="1"/>
      <c r="L267" s="1" t="s">
        <v>30</v>
      </c>
      <c r="M267" s="4" t="s">
        <v>362</v>
      </c>
      <c r="N267" s="1">
        <v>4</v>
      </c>
      <c r="O267" s="1"/>
      <c r="P267" s="1"/>
      <c r="Q267" s="1">
        <v>1</v>
      </c>
      <c r="R267" s="6">
        <v>36767</v>
      </c>
      <c r="S267" s="1">
        <v>2753</v>
      </c>
      <c r="T267" s="1">
        <f>+[1]!Tabla1[[#This Row],[SECADO]]-[1]!Tabla1[[#This Row],[PARTO]]</f>
        <v>304</v>
      </c>
      <c r="U267" s="2">
        <f>IF(S267&gt;0,IF([1]!Tabla1[[#This Row],[DEL]]&lt;305,[1]!Tabla1[[#This Row],[LECHETOTAL]],(305*[1]!Tabla1[[#This Row],[LECHETOTAL]]/[1]!Tabla1[[#This Row],[DEL]])),"")</f>
        <v>2753</v>
      </c>
      <c r="V267" s="1" t="s">
        <v>31</v>
      </c>
      <c r="W267" s="6">
        <v>36835</v>
      </c>
      <c r="X267" s="1"/>
      <c r="Y267" s="1"/>
      <c r="Z267" s="1"/>
      <c r="AA267" s="1"/>
      <c r="AB267" s="1"/>
      <c r="AC267" s="1"/>
      <c r="AD267" s="1"/>
      <c r="AE267" s="1"/>
      <c r="AF267" s="1"/>
    </row>
    <row r="268" spans="1:32" x14ac:dyDescent="0.25">
      <c r="A268" s="1" t="s">
        <v>363</v>
      </c>
      <c r="B268" s="6">
        <v>33323</v>
      </c>
      <c r="C268" s="2">
        <f>YEAR([1]!Tabla1[[#This Row],[NACIMIENTO]])</f>
        <v>1991</v>
      </c>
      <c r="D268" s="1">
        <v>35</v>
      </c>
      <c r="E268" s="3" t="s">
        <v>364</v>
      </c>
      <c r="F268" s="1">
        <v>0</v>
      </c>
      <c r="G268" s="1" t="str">
        <f t="shared" si="4"/>
        <v>A094R0303 0</v>
      </c>
      <c r="H268" s="1"/>
      <c r="I268" s="1">
        <f>YEAR([1]!Tabla1[[#This Row],[PARTO]])</f>
        <v>1900</v>
      </c>
      <c r="J268" s="1" t="str">
        <f>IF([1]!Tabla1[[#This Row],[PARTO]]&gt;0,MONTH([1]!Tabla1[[#This Row],[PARTO]]),"")</f>
        <v/>
      </c>
      <c r="K268" s="1"/>
      <c r="L268" s="1"/>
      <c r="M268" s="4"/>
      <c r="N268" s="1"/>
      <c r="O268" s="6">
        <v>34006</v>
      </c>
      <c r="P268" s="1"/>
      <c r="Q268" s="1"/>
      <c r="R268" s="1"/>
      <c r="S268" s="1"/>
      <c r="T268" s="1"/>
      <c r="U268" s="2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</row>
    <row r="269" spans="1:32" x14ac:dyDescent="0.25">
      <c r="A269" s="1" t="s">
        <v>363</v>
      </c>
      <c r="B269" s="6">
        <v>33323</v>
      </c>
      <c r="C269" s="2">
        <f>YEAR([1]!Tabla1[[#This Row],[NACIMIENTO]])</f>
        <v>1991</v>
      </c>
      <c r="D269" s="1">
        <v>35</v>
      </c>
      <c r="E269" s="3" t="s">
        <v>364</v>
      </c>
      <c r="F269" s="1">
        <v>1</v>
      </c>
      <c r="G269" s="1" t="str">
        <f t="shared" si="4"/>
        <v>A094R0303 1</v>
      </c>
      <c r="H269" s="6">
        <v>34290</v>
      </c>
      <c r="I269" s="7">
        <f>YEAR([1]!Tabla1[[#This Row],[PARTO]])</f>
        <v>1993</v>
      </c>
      <c r="J269" s="7">
        <f>IF([1]!Tabla1[[#This Row],[PARTO]]&gt;0,MONTH([1]!Tabla1[[#This Row],[PARTO]]),"")</f>
        <v>11</v>
      </c>
      <c r="K269" s="1"/>
      <c r="L269" s="1" t="s">
        <v>26</v>
      </c>
      <c r="M269" s="4"/>
      <c r="N269" s="1">
        <v>31</v>
      </c>
      <c r="O269" s="6">
        <v>34444</v>
      </c>
      <c r="P269" s="1" t="s">
        <v>343</v>
      </c>
      <c r="Q269" s="1">
        <v>1</v>
      </c>
      <c r="R269" s="6">
        <v>34670</v>
      </c>
      <c r="S269" s="1">
        <v>4708</v>
      </c>
      <c r="T269" s="1">
        <f>+[1]!Tabla1[[#This Row],[SECADO]]-[1]!Tabla1[[#This Row],[PARTO]]</f>
        <v>380</v>
      </c>
      <c r="U269" s="2">
        <f>IF(S269&gt;0,IF([1]!Tabla1[[#This Row],[DEL]]&lt;305,[1]!Tabla1[[#This Row],[LECHETOTAL]],(305*[1]!Tabla1[[#This Row],[LECHETOTAL]]/[1]!Tabla1[[#This Row],[DEL]])),"")</f>
        <v>3778.7894736842104</v>
      </c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</row>
    <row r="270" spans="1:32" x14ac:dyDescent="0.25">
      <c r="A270" s="1" t="s">
        <v>363</v>
      </c>
      <c r="B270" s="6">
        <v>33323</v>
      </c>
      <c r="C270" s="2">
        <f>YEAR([1]!Tabla1[[#This Row],[NACIMIENTO]])</f>
        <v>1991</v>
      </c>
      <c r="D270" s="1">
        <v>35</v>
      </c>
      <c r="E270" s="3" t="s">
        <v>364</v>
      </c>
      <c r="F270" s="1">
        <v>2</v>
      </c>
      <c r="G270" s="1" t="str">
        <f t="shared" si="4"/>
        <v>A094R0303 2</v>
      </c>
      <c r="H270" s="6">
        <v>34731</v>
      </c>
      <c r="I270" s="7">
        <f>YEAR([1]!Tabla1[[#This Row],[PARTO]])</f>
        <v>1995</v>
      </c>
      <c r="J270" s="7">
        <f>IF([1]!Tabla1[[#This Row],[PARTO]]&gt;0,MONTH([1]!Tabla1[[#This Row],[PARTO]]),"")</f>
        <v>2</v>
      </c>
      <c r="K270" s="1"/>
      <c r="L270" s="1" t="s">
        <v>26</v>
      </c>
      <c r="M270" s="4" t="s">
        <v>343</v>
      </c>
      <c r="N270" s="1">
        <v>46</v>
      </c>
      <c r="O270" s="6">
        <v>34819</v>
      </c>
      <c r="P270" s="1" t="s">
        <v>365</v>
      </c>
      <c r="Q270" s="1">
        <v>1</v>
      </c>
      <c r="R270" s="6">
        <v>35074</v>
      </c>
      <c r="S270" s="1">
        <v>4958</v>
      </c>
      <c r="T270" s="1">
        <f>+[1]!Tabla1[[#This Row],[SECADO]]-[1]!Tabla1[[#This Row],[PARTO]]</f>
        <v>343</v>
      </c>
      <c r="U270" s="2">
        <f>IF(S270&gt;0,IF([1]!Tabla1[[#This Row],[DEL]]&lt;305,[1]!Tabla1[[#This Row],[LECHETOTAL]],(305*[1]!Tabla1[[#This Row],[LECHETOTAL]]/[1]!Tabla1[[#This Row],[DEL]])),"")</f>
        <v>4408.7172011661805</v>
      </c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</row>
    <row r="271" spans="1:32" x14ac:dyDescent="0.25">
      <c r="A271" s="1" t="s">
        <v>363</v>
      </c>
      <c r="B271" s="6">
        <v>33323</v>
      </c>
      <c r="C271" s="2">
        <f>YEAR([1]!Tabla1[[#This Row],[NACIMIENTO]])</f>
        <v>1991</v>
      </c>
      <c r="D271" s="1">
        <v>35</v>
      </c>
      <c r="E271" s="3" t="s">
        <v>364</v>
      </c>
      <c r="F271" s="1">
        <v>3</v>
      </c>
      <c r="G271" s="1" t="str">
        <f t="shared" si="4"/>
        <v>A094R0303 3</v>
      </c>
      <c r="H271" s="6">
        <v>35101</v>
      </c>
      <c r="I271" s="7">
        <f>YEAR([1]!Tabla1[[#This Row],[PARTO]])</f>
        <v>1996</v>
      </c>
      <c r="J271" s="7">
        <f>IF([1]!Tabla1[[#This Row],[PARTO]]&gt;0,MONTH([1]!Tabla1[[#This Row],[PARTO]]),"")</f>
        <v>2</v>
      </c>
      <c r="K271" s="1"/>
      <c r="L271" s="1" t="s">
        <v>26</v>
      </c>
      <c r="M271" s="4" t="s">
        <v>365</v>
      </c>
      <c r="N271" s="1">
        <v>58</v>
      </c>
      <c r="O271" s="6">
        <v>35234</v>
      </c>
      <c r="P271" s="1" t="s">
        <v>366</v>
      </c>
      <c r="Q271" s="1">
        <v>1</v>
      </c>
      <c r="R271" s="6">
        <v>35476</v>
      </c>
      <c r="S271" s="1">
        <v>6038</v>
      </c>
      <c r="T271" s="1">
        <f>+[1]!Tabla1[[#This Row],[SECADO]]-[1]!Tabla1[[#This Row],[PARTO]]</f>
        <v>375</v>
      </c>
      <c r="U271" s="2">
        <f>IF(S271&gt;0,IF([1]!Tabla1[[#This Row],[DEL]]&lt;305,[1]!Tabla1[[#This Row],[LECHETOTAL]],(305*[1]!Tabla1[[#This Row],[LECHETOTAL]]/[1]!Tabla1[[#This Row],[DEL]])),"")</f>
        <v>4910.9066666666668</v>
      </c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</row>
    <row r="272" spans="1:32" x14ac:dyDescent="0.25">
      <c r="A272" s="1" t="s">
        <v>363</v>
      </c>
      <c r="B272" s="6">
        <v>33323</v>
      </c>
      <c r="C272" s="2">
        <f>YEAR([1]!Tabla1[[#This Row],[NACIMIENTO]])</f>
        <v>1991</v>
      </c>
      <c r="D272" s="1">
        <v>35</v>
      </c>
      <c r="E272" s="3" t="s">
        <v>364</v>
      </c>
      <c r="F272" s="1">
        <v>4</v>
      </c>
      <c r="G272" s="1" t="str">
        <f t="shared" si="4"/>
        <v>A094R0303 4</v>
      </c>
      <c r="H272" s="6">
        <v>35519</v>
      </c>
      <c r="I272" s="7">
        <f>YEAR([1]!Tabla1[[#This Row],[PARTO]])</f>
        <v>1997</v>
      </c>
      <c r="J272" s="7">
        <f>IF([1]!Tabla1[[#This Row],[PARTO]]&gt;0,MONTH([1]!Tabla1[[#This Row],[PARTO]]),"")</f>
        <v>3</v>
      </c>
      <c r="K272" s="1"/>
      <c r="L272" s="1" t="s">
        <v>26</v>
      </c>
      <c r="M272" s="4" t="s">
        <v>366</v>
      </c>
      <c r="N272" s="1">
        <v>72</v>
      </c>
      <c r="O272" s="6">
        <v>35576</v>
      </c>
      <c r="P272" s="1" t="s">
        <v>296</v>
      </c>
      <c r="Q272" s="1">
        <v>1</v>
      </c>
      <c r="R272" s="6">
        <v>35805</v>
      </c>
      <c r="S272" s="1">
        <v>4267</v>
      </c>
      <c r="T272" s="1">
        <f>+[1]!Tabla1[[#This Row],[SECADO]]-[1]!Tabla1[[#This Row],[PARTO]]</f>
        <v>286</v>
      </c>
      <c r="U272" s="2">
        <f>IF(S272&gt;0,IF([1]!Tabla1[[#This Row],[DEL]]&lt;305,[1]!Tabla1[[#This Row],[LECHETOTAL]],(305*[1]!Tabla1[[#This Row],[LECHETOTAL]]/[1]!Tabla1[[#This Row],[DEL]])),"")</f>
        <v>4267</v>
      </c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</row>
    <row r="273" spans="1:32" x14ac:dyDescent="0.25">
      <c r="A273" s="1" t="s">
        <v>363</v>
      </c>
      <c r="B273" s="6">
        <v>33323</v>
      </c>
      <c r="C273" s="2">
        <f>YEAR([1]!Tabla1[[#This Row],[NACIMIENTO]])</f>
        <v>1991</v>
      </c>
      <c r="D273" s="1">
        <v>35</v>
      </c>
      <c r="E273" s="3" t="s">
        <v>364</v>
      </c>
      <c r="F273" s="1">
        <v>5</v>
      </c>
      <c r="G273" s="1" t="str">
        <f t="shared" si="4"/>
        <v>A094R0303 5</v>
      </c>
      <c r="H273" s="6">
        <v>35863</v>
      </c>
      <c r="I273" s="7">
        <f>YEAR([1]!Tabla1[[#This Row],[PARTO]])</f>
        <v>1998</v>
      </c>
      <c r="J273" s="7">
        <f>IF([1]!Tabla1[[#This Row],[PARTO]]&gt;0,MONTH([1]!Tabla1[[#This Row],[PARTO]]),"")</f>
        <v>3</v>
      </c>
      <c r="K273" s="1"/>
      <c r="L273" s="1" t="s">
        <v>30</v>
      </c>
      <c r="M273" s="4" t="s">
        <v>296</v>
      </c>
      <c r="N273" s="1">
        <v>83</v>
      </c>
      <c r="O273" s="6">
        <v>36198</v>
      </c>
      <c r="P273" s="1" t="s">
        <v>361</v>
      </c>
      <c r="Q273" s="1">
        <v>1</v>
      </c>
      <c r="R273" s="6">
        <v>36110</v>
      </c>
      <c r="S273" s="1">
        <v>2933</v>
      </c>
      <c r="T273" s="1">
        <f>+[1]!Tabla1[[#This Row],[SECADO]]-[1]!Tabla1[[#This Row],[PARTO]]</f>
        <v>247</v>
      </c>
      <c r="U273" s="2">
        <f>IF(S273&gt;0,IF([1]!Tabla1[[#This Row],[DEL]]&lt;305,[1]!Tabla1[[#This Row],[LECHETOTAL]],(305*[1]!Tabla1[[#This Row],[LECHETOTAL]]/[1]!Tabla1[[#This Row],[DEL]])),"")</f>
        <v>2933</v>
      </c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</row>
    <row r="274" spans="1:32" x14ac:dyDescent="0.25">
      <c r="A274" s="1" t="s">
        <v>363</v>
      </c>
      <c r="B274" s="6">
        <v>33323</v>
      </c>
      <c r="C274" s="2">
        <f>YEAR([1]!Tabla1[[#This Row],[NACIMIENTO]])</f>
        <v>1991</v>
      </c>
      <c r="D274" s="1">
        <v>35</v>
      </c>
      <c r="E274" s="3" t="s">
        <v>364</v>
      </c>
      <c r="F274" s="1">
        <v>6</v>
      </c>
      <c r="G274" s="1" t="str">
        <f t="shared" si="4"/>
        <v>A094R0303 6</v>
      </c>
      <c r="H274" s="6">
        <v>36487</v>
      </c>
      <c r="I274" s="7">
        <f>YEAR([1]!Tabla1[[#This Row],[PARTO]])</f>
        <v>1999</v>
      </c>
      <c r="J274" s="7">
        <f>IF([1]!Tabla1[[#This Row],[PARTO]]&gt;0,MONTH([1]!Tabla1[[#This Row],[PARTO]]),"")</f>
        <v>11</v>
      </c>
      <c r="K274" s="1"/>
      <c r="L274" s="1" t="s">
        <v>26</v>
      </c>
      <c r="M274" s="4" t="s">
        <v>362</v>
      </c>
      <c r="N274" s="1">
        <v>3</v>
      </c>
      <c r="O274" s="6">
        <v>36542</v>
      </c>
      <c r="P274" s="1" t="s">
        <v>367</v>
      </c>
      <c r="Q274" s="1">
        <v>2</v>
      </c>
      <c r="R274" s="6">
        <v>36777</v>
      </c>
      <c r="S274" s="1">
        <v>3937</v>
      </c>
      <c r="T274" s="1">
        <f>+[1]!Tabla1[[#This Row],[SECADO]]-[1]!Tabla1[[#This Row],[PARTO]]</f>
        <v>290</v>
      </c>
      <c r="U274" s="2">
        <f>IF(S274&gt;0,IF([1]!Tabla1[[#This Row],[DEL]]&lt;305,[1]!Tabla1[[#This Row],[LECHETOTAL]],(305*[1]!Tabla1[[#This Row],[LECHETOTAL]]/[1]!Tabla1[[#This Row],[DEL]])),"")</f>
        <v>3937</v>
      </c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</row>
    <row r="275" spans="1:32" x14ac:dyDescent="0.25">
      <c r="A275" s="1" t="s">
        <v>363</v>
      </c>
      <c r="B275" s="6">
        <v>33323</v>
      </c>
      <c r="C275" s="2">
        <f>YEAR([1]!Tabla1[[#This Row],[NACIMIENTO]])</f>
        <v>1991</v>
      </c>
      <c r="D275" s="1">
        <v>35</v>
      </c>
      <c r="E275" s="3" t="s">
        <v>364</v>
      </c>
      <c r="F275" s="1">
        <v>7</v>
      </c>
      <c r="G275" s="1" t="str">
        <f t="shared" si="4"/>
        <v>A094R0303 7</v>
      </c>
      <c r="H275" s="6">
        <v>36830</v>
      </c>
      <c r="I275" s="7">
        <f>YEAR([1]!Tabla1[[#This Row],[PARTO]])</f>
        <v>2000</v>
      </c>
      <c r="J275" s="7">
        <f>IF([1]!Tabla1[[#This Row],[PARTO]]&gt;0,MONTH([1]!Tabla1[[#This Row],[PARTO]]),"")</f>
        <v>10</v>
      </c>
      <c r="K275" s="1"/>
      <c r="L275" s="1" t="s">
        <v>30</v>
      </c>
      <c r="M275" s="4" t="s">
        <v>368</v>
      </c>
      <c r="N275" s="1">
        <v>15</v>
      </c>
      <c r="O275" s="6">
        <v>36922</v>
      </c>
      <c r="P275" s="1" t="s">
        <v>308</v>
      </c>
      <c r="Q275" s="1">
        <v>2</v>
      </c>
      <c r="R275" s="6">
        <v>37125</v>
      </c>
      <c r="S275" s="1">
        <v>2620</v>
      </c>
      <c r="T275" s="1">
        <f>+[1]!Tabla1[[#This Row],[SECADO]]-[1]!Tabla1[[#This Row],[PARTO]]</f>
        <v>295</v>
      </c>
      <c r="U275" s="2">
        <f>IF(S275&gt;0,IF([1]!Tabla1[[#This Row],[DEL]]&lt;305,[1]!Tabla1[[#This Row],[LECHETOTAL]],(305*[1]!Tabla1[[#This Row],[LECHETOTAL]]/[1]!Tabla1[[#This Row],[DEL]])),"")</f>
        <v>2620</v>
      </c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</row>
    <row r="276" spans="1:32" x14ac:dyDescent="0.25">
      <c r="A276" s="1" t="s">
        <v>363</v>
      </c>
      <c r="B276" s="6">
        <v>33323</v>
      </c>
      <c r="C276" s="2">
        <f>YEAR([1]!Tabla1[[#This Row],[NACIMIENTO]])</f>
        <v>1991</v>
      </c>
      <c r="D276" s="1">
        <v>35</v>
      </c>
      <c r="E276" s="3" t="s">
        <v>364</v>
      </c>
      <c r="F276" s="1">
        <v>8</v>
      </c>
      <c r="G276" s="1" t="str">
        <f t="shared" si="4"/>
        <v>A094R0303 8</v>
      </c>
      <c r="H276" s="6">
        <v>37210</v>
      </c>
      <c r="I276" s="7">
        <f>YEAR([1]!Tabla1[[#This Row],[PARTO]])</f>
        <v>2001</v>
      </c>
      <c r="J276" s="7">
        <f>IF([1]!Tabla1[[#This Row],[PARTO]]&gt;0,MONTH([1]!Tabla1[[#This Row],[PARTO]]),"")</f>
        <v>11</v>
      </c>
      <c r="K276" s="1" t="s">
        <v>369</v>
      </c>
      <c r="L276" s="1" t="s">
        <v>26</v>
      </c>
      <c r="M276" s="4" t="s">
        <v>310</v>
      </c>
      <c r="N276" s="1">
        <v>27</v>
      </c>
      <c r="O276" s="6">
        <v>37361</v>
      </c>
      <c r="P276" s="1" t="s">
        <v>370</v>
      </c>
      <c r="Q276" s="1">
        <v>2</v>
      </c>
      <c r="R276" s="6">
        <v>37463</v>
      </c>
      <c r="S276" s="1">
        <v>2477</v>
      </c>
      <c r="T276" s="1">
        <f>+[1]!Tabla1[[#This Row],[SECADO]]-[1]!Tabla1[[#This Row],[PARTO]]</f>
        <v>253</v>
      </c>
      <c r="U276" s="2">
        <f>IF(S276&gt;0,IF([1]!Tabla1[[#This Row],[DEL]]&lt;305,[1]!Tabla1[[#This Row],[LECHETOTAL]],(305*[1]!Tabla1[[#This Row],[LECHETOTAL]]/[1]!Tabla1[[#This Row],[DEL]])),"")</f>
        <v>2477</v>
      </c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</row>
    <row r="277" spans="1:32" x14ac:dyDescent="0.25">
      <c r="A277" s="1" t="s">
        <v>363</v>
      </c>
      <c r="B277" s="6">
        <v>33323</v>
      </c>
      <c r="C277" s="2">
        <f>YEAR([1]!Tabla1[[#This Row],[NACIMIENTO]])</f>
        <v>1991</v>
      </c>
      <c r="D277" s="1">
        <v>35</v>
      </c>
      <c r="E277" s="3" t="s">
        <v>364</v>
      </c>
      <c r="F277" s="1">
        <v>9</v>
      </c>
      <c r="G277" s="1" t="str">
        <f t="shared" si="4"/>
        <v>A094R0303 9</v>
      </c>
      <c r="H277" s="6">
        <v>37646</v>
      </c>
      <c r="I277" s="7">
        <f>YEAR([1]!Tabla1[[#This Row],[PARTO]])</f>
        <v>2003</v>
      </c>
      <c r="J277" s="7">
        <f>IF([1]!Tabla1[[#This Row],[PARTO]]&gt;0,MONTH([1]!Tabla1[[#This Row],[PARTO]]),"")</f>
        <v>1</v>
      </c>
      <c r="K277" s="1" t="s">
        <v>371</v>
      </c>
      <c r="L277" s="1" t="s">
        <v>26</v>
      </c>
      <c r="M277" s="4" t="s">
        <v>372</v>
      </c>
      <c r="N277" s="1">
        <v>42</v>
      </c>
      <c r="O277" s="1"/>
      <c r="P277" s="1"/>
      <c r="Q277" s="1"/>
      <c r="R277" s="6">
        <v>37680</v>
      </c>
      <c r="S277" s="1"/>
      <c r="T277" s="1">
        <f>+[1]!Tabla1[[#This Row],[SECADO]]-[1]!Tabla1[[#This Row],[PARTO]]</f>
        <v>34</v>
      </c>
      <c r="U277" s="2"/>
      <c r="V277" s="1" t="s">
        <v>55</v>
      </c>
      <c r="W277" s="6">
        <v>37690</v>
      </c>
      <c r="X277" s="1"/>
      <c r="Y277" s="1"/>
      <c r="Z277" s="1"/>
      <c r="AA277" s="1"/>
      <c r="AB277" s="1"/>
      <c r="AC277" s="1"/>
      <c r="AD277" s="1"/>
      <c r="AE277" s="1"/>
      <c r="AF277" s="1"/>
    </row>
    <row r="278" spans="1:32" x14ac:dyDescent="0.25">
      <c r="A278" s="1" t="s">
        <v>373</v>
      </c>
      <c r="B278" s="6">
        <v>33328</v>
      </c>
      <c r="C278" s="2">
        <f>YEAR([1]!Tabla1[[#This Row],[NACIMIENTO]])</f>
        <v>1991</v>
      </c>
      <c r="D278" s="1" t="s">
        <v>374</v>
      </c>
      <c r="E278" s="3" t="s">
        <v>375</v>
      </c>
      <c r="F278" s="1">
        <v>0</v>
      </c>
      <c r="G278" s="1" t="str">
        <f t="shared" si="4"/>
        <v>A096R0600 0</v>
      </c>
      <c r="H278" s="1"/>
      <c r="I278" s="1">
        <f>YEAR([1]!Tabla1[[#This Row],[PARTO]])</f>
        <v>1900</v>
      </c>
      <c r="J278" s="1" t="str">
        <f>IF([1]!Tabla1[[#This Row],[PARTO]]&gt;0,MONTH([1]!Tabla1[[#This Row],[PARTO]]),"")</f>
        <v/>
      </c>
      <c r="K278" s="1"/>
      <c r="L278" s="1"/>
      <c r="M278" s="4"/>
      <c r="N278" s="1"/>
      <c r="O278" s="6">
        <v>33937</v>
      </c>
      <c r="P278" s="1"/>
      <c r="Q278" s="1"/>
      <c r="R278" s="1"/>
      <c r="S278" s="1"/>
      <c r="T278" s="1"/>
      <c r="U278" s="2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</row>
    <row r="279" spans="1:32" x14ac:dyDescent="0.25">
      <c r="A279" s="1" t="s">
        <v>373</v>
      </c>
      <c r="B279" s="6">
        <v>33328</v>
      </c>
      <c r="C279" s="2">
        <f>YEAR([1]!Tabla1[[#This Row],[NACIMIENTO]])</f>
        <v>1991</v>
      </c>
      <c r="D279" s="1" t="s">
        <v>374</v>
      </c>
      <c r="E279" s="3" t="s">
        <v>375</v>
      </c>
      <c r="F279" s="1">
        <v>1</v>
      </c>
      <c r="G279" s="1" t="str">
        <f t="shared" si="4"/>
        <v>A096R0600 1</v>
      </c>
      <c r="H279" s="6">
        <v>34221</v>
      </c>
      <c r="I279" s="7">
        <f>YEAR([1]!Tabla1[[#This Row],[PARTO]])</f>
        <v>1993</v>
      </c>
      <c r="J279" s="7">
        <f>IF([1]!Tabla1[[#This Row],[PARTO]]&gt;0,MONTH([1]!Tabla1[[#This Row],[PARTO]]),"")</f>
        <v>9</v>
      </c>
      <c r="K279" s="1"/>
      <c r="L279" s="1" t="s">
        <v>26</v>
      </c>
      <c r="M279" s="4"/>
      <c r="N279" s="1">
        <v>29</v>
      </c>
      <c r="O279" s="6">
        <v>34440</v>
      </c>
      <c r="P279" s="1">
        <v>2699</v>
      </c>
      <c r="Q279" s="1">
        <v>1</v>
      </c>
      <c r="R279" s="6">
        <v>34660</v>
      </c>
      <c r="S279" s="1">
        <v>3797</v>
      </c>
      <c r="T279" s="1">
        <f>+[1]!Tabla1[[#This Row],[SECADO]]-[1]!Tabla1[[#This Row],[PARTO]]</f>
        <v>439</v>
      </c>
      <c r="U279" s="2">
        <f>IF(S279&gt;0,IF([1]!Tabla1[[#This Row],[DEL]]&lt;305,[1]!Tabla1[[#This Row],[LECHETOTAL]],(305*[1]!Tabla1[[#This Row],[LECHETOTAL]]/[1]!Tabla1[[#This Row],[DEL]])),"")</f>
        <v>2638.0068337129842</v>
      </c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</row>
    <row r="280" spans="1:32" x14ac:dyDescent="0.25">
      <c r="A280" s="1" t="s">
        <v>373</v>
      </c>
      <c r="B280" s="6">
        <v>33328</v>
      </c>
      <c r="C280" s="2">
        <f>YEAR([1]!Tabla1[[#This Row],[NACIMIENTO]])</f>
        <v>1991</v>
      </c>
      <c r="D280" s="1" t="s">
        <v>374</v>
      </c>
      <c r="E280" s="3" t="s">
        <v>375</v>
      </c>
      <c r="F280" s="1">
        <v>2</v>
      </c>
      <c r="G280" s="1" t="str">
        <f t="shared" si="4"/>
        <v>A096R0600 2</v>
      </c>
      <c r="H280" s="6">
        <v>34728</v>
      </c>
      <c r="I280" s="7">
        <f>YEAR([1]!Tabla1[[#This Row],[PARTO]])</f>
        <v>1995</v>
      </c>
      <c r="J280" s="7">
        <f>IF([1]!Tabla1[[#This Row],[PARTO]]&gt;0,MONTH([1]!Tabla1[[#This Row],[PARTO]]),"")</f>
        <v>1</v>
      </c>
      <c r="K280" s="1"/>
      <c r="L280" s="1" t="s">
        <v>30</v>
      </c>
      <c r="M280" s="4">
        <v>2699</v>
      </c>
      <c r="N280" s="1">
        <v>45</v>
      </c>
      <c r="O280" s="6">
        <v>34928</v>
      </c>
      <c r="P280" s="1" t="s">
        <v>295</v>
      </c>
      <c r="Q280" s="1">
        <v>1</v>
      </c>
      <c r="R280" s="6">
        <v>35144</v>
      </c>
      <c r="S280" s="1">
        <v>5012</v>
      </c>
      <c r="T280" s="1">
        <f>+[1]!Tabla1[[#This Row],[SECADO]]-[1]!Tabla1[[#This Row],[PARTO]]</f>
        <v>416</v>
      </c>
      <c r="U280" s="2">
        <f>IF(S280&gt;0,IF([1]!Tabla1[[#This Row],[DEL]]&lt;305,[1]!Tabla1[[#This Row],[LECHETOTAL]],(305*[1]!Tabla1[[#This Row],[LECHETOTAL]]/[1]!Tabla1[[#This Row],[DEL]])),"")</f>
        <v>3674.6634615384614</v>
      </c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</row>
    <row r="281" spans="1:32" x14ac:dyDescent="0.25">
      <c r="A281" s="1" t="s">
        <v>373</v>
      </c>
      <c r="B281" s="6">
        <v>33328</v>
      </c>
      <c r="C281" s="2">
        <f>YEAR([1]!Tabla1[[#This Row],[NACIMIENTO]])</f>
        <v>1991</v>
      </c>
      <c r="D281" s="1" t="s">
        <v>374</v>
      </c>
      <c r="E281" s="3" t="s">
        <v>375</v>
      </c>
      <c r="F281" s="1">
        <v>3</v>
      </c>
      <c r="G281" s="1" t="str">
        <f t="shared" si="4"/>
        <v>A096R0600 3</v>
      </c>
      <c r="H281" s="6">
        <v>35215</v>
      </c>
      <c r="I281" s="7">
        <f>YEAR([1]!Tabla1[[#This Row],[PARTO]])</f>
        <v>1996</v>
      </c>
      <c r="J281" s="7">
        <f>IF([1]!Tabla1[[#This Row],[PARTO]]&gt;0,MONTH([1]!Tabla1[[#This Row],[PARTO]]),"")</f>
        <v>5</v>
      </c>
      <c r="K281" s="1"/>
      <c r="L281" s="1" t="s">
        <v>30</v>
      </c>
      <c r="M281" s="4" t="s">
        <v>295</v>
      </c>
      <c r="N281" s="1">
        <v>61</v>
      </c>
      <c r="O281" s="6">
        <v>35264</v>
      </c>
      <c r="P281" s="1" t="s">
        <v>332</v>
      </c>
      <c r="Q281" s="1">
        <v>1</v>
      </c>
      <c r="R281" s="6">
        <v>35502</v>
      </c>
      <c r="S281" s="1">
        <v>4740</v>
      </c>
      <c r="T281" s="1">
        <f>+[1]!Tabla1[[#This Row],[SECADO]]-[1]!Tabla1[[#This Row],[PARTO]]</f>
        <v>287</v>
      </c>
      <c r="U281" s="2">
        <f>IF(S281&gt;0,IF([1]!Tabla1[[#This Row],[DEL]]&lt;305,[1]!Tabla1[[#This Row],[LECHETOTAL]],(305*[1]!Tabla1[[#This Row],[LECHETOTAL]]/[1]!Tabla1[[#This Row],[DEL]])),"")</f>
        <v>4740</v>
      </c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</row>
    <row r="282" spans="1:32" x14ac:dyDescent="0.25">
      <c r="A282" s="1" t="s">
        <v>373</v>
      </c>
      <c r="B282" s="6">
        <v>33328</v>
      </c>
      <c r="C282" s="2">
        <f>YEAR([1]!Tabla1[[#This Row],[NACIMIENTO]])</f>
        <v>1991</v>
      </c>
      <c r="D282" s="1" t="s">
        <v>374</v>
      </c>
      <c r="E282" s="3" t="s">
        <v>375</v>
      </c>
      <c r="F282" s="1">
        <v>4</v>
      </c>
      <c r="G282" s="1" t="str">
        <f t="shared" si="4"/>
        <v>A096R0600 4</v>
      </c>
      <c r="H282" s="6">
        <v>35537</v>
      </c>
      <c r="I282" s="7">
        <f>YEAR([1]!Tabla1[[#This Row],[PARTO]])</f>
        <v>1997</v>
      </c>
      <c r="J282" s="7">
        <f>IF([1]!Tabla1[[#This Row],[PARTO]]&gt;0,MONTH([1]!Tabla1[[#This Row],[PARTO]]),"")</f>
        <v>4</v>
      </c>
      <c r="K282" s="1"/>
      <c r="L282" s="1" t="s">
        <v>26</v>
      </c>
      <c r="M282" s="4" t="s">
        <v>332</v>
      </c>
      <c r="N282" s="1">
        <v>72</v>
      </c>
      <c r="O282" s="6">
        <v>35769</v>
      </c>
      <c r="P282" s="1" t="s">
        <v>304</v>
      </c>
      <c r="Q282" s="1">
        <v>1</v>
      </c>
      <c r="R282" s="6">
        <v>35814</v>
      </c>
      <c r="S282" s="1">
        <v>3342</v>
      </c>
      <c r="T282" s="1">
        <f>+[1]!Tabla1[[#This Row],[SECADO]]-[1]!Tabla1[[#This Row],[PARTO]]</f>
        <v>277</v>
      </c>
      <c r="U282" s="2">
        <f>IF(S282&gt;0,IF([1]!Tabla1[[#This Row],[DEL]]&lt;305,[1]!Tabla1[[#This Row],[LECHETOTAL]],(305*[1]!Tabla1[[#This Row],[LECHETOTAL]]/[1]!Tabla1[[#This Row],[DEL]])),"")</f>
        <v>3342</v>
      </c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</row>
    <row r="283" spans="1:32" x14ac:dyDescent="0.25">
      <c r="A283" s="1" t="s">
        <v>373</v>
      </c>
      <c r="B283" s="6">
        <v>33328</v>
      </c>
      <c r="C283" s="2">
        <f>YEAR([1]!Tabla1[[#This Row],[NACIMIENTO]])</f>
        <v>1991</v>
      </c>
      <c r="D283" s="1" t="s">
        <v>374</v>
      </c>
      <c r="E283" s="3" t="s">
        <v>375</v>
      </c>
      <c r="F283" s="1">
        <v>5</v>
      </c>
      <c r="G283" s="1" t="str">
        <f t="shared" si="4"/>
        <v>A096R0600 5</v>
      </c>
      <c r="H283" s="6">
        <v>36062</v>
      </c>
      <c r="I283" s="7">
        <f>YEAR([1]!Tabla1[[#This Row],[PARTO]])</f>
        <v>1998</v>
      </c>
      <c r="J283" s="7">
        <f>IF([1]!Tabla1[[#This Row],[PARTO]]&gt;0,MONTH([1]!Tabla1[[#This Row],[PARTO]]),"")</f>
        <v>9</v>
      </c>
      <c r="K283" s="1"/>
      <c r="L283" s="1" t="s">
        <v>26</v>
      </c>
      <c r="M283" s="4" t="s">
        <v>304</v>
      </c>
      <c r="N283" s="1">
        <v>89</v>
      </c>
      <c r="O283" s="6">
        <v>36196</v>
      </c>
      <c r="P283" s="1" t="s">
        <v>367</v>
      </c>
      <c r="Q283" s="1">
        <v>1</v>
      </c>
      <c r="R283" s="6">
        <v>36408</v>
      </c>
      <c r="S283" s="1">
        <v>4900</v>
      </c>
      <c r="T283" s="1">
        <f>+[1]!Tabla1[[#This Row],[SECADO]]-[1]!Tabla1[[#This Row],[PARTO]]</f>
        <v>346</v>
      </c>
      <c r="U283" s="2">
        <f>IF(S283&gt;0,IF([1]!Tabla1[[#This Row],[DEL]]&lt;305,[1]!Tabla1[[#This Row],[LECHETOTAL]],(305*[1]!Tabla1[[#This Row],[LECHETOTAL]]/[1]!Tabla1[[#This Row],[DEL]])),"")</f>
        <v>4319.3641618497113</v>
      </c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</row>
    <row r="284" spans="1:32" x14ac:dyDescent="0.25">
      <c r="A284" s="1" t="s">
        <v>373</v>
      </c>
      <c r="B284" s="6">
        <v>33328</v>
      </c>
      <c r="C284" s="2">
        <f>YEAR([1]!Tabla1[[#This Row],[NACIMIENTO]])</f>
        <v>1991</v>
      </c>
      <c r="D284" s="1" t="s">
        <v>374</v>
      </c>
      <c r="E284" s="3" t="s">
        <v>375</v>
      </c>
      <c r="F284" s="1">
        <v>6</v>
      </c>
      <c r="G284" s="1" t="str">
        <f t="shared" si="4"/>
        <v>A096R0600 6</v>
      </c>
      <c r="H284" s="6">
        <v>36477</v>
      </c>
      <c r="I284" s="7">
        <f>YEAR([1]!Tabla1[[#This Row],[PARTO]])</f>
        <v>1999</v>
      </c>
      <c r="J284" s="7">
        <f>IF([1]!Tabla1[[#This Row],[PARTO]]&gt;0,MONTH([1]!Tabla1[[#This Row],[PARTO]]),"")</f>
        <v>11</v>
      </c>
      <c r="K284" s="1"/>
      <c r="L284" s="1" t="s">
        <v>26</v>
      </c>
      <c r="M284" s="4" t="s">
        <v>368</v>
      </c>
      <c r="N284" s="1">
        <v>3</v>
      </c>
      <c r="O284" s="1"/>
      <c r="P284" s="1"/>
      <c r="Q284" s="1"/>
      <c r="R284" s="1"/>
      <c r="S284" s="1">
        <v>2043</v>
      </c>
      <c r="T284" s="1"/>
      <c r="U284" s="2"/>
      <c r="V284" s="1" t="s">
        <v>31</v>
      </c>
      <c r="W284" s="6">
        <v>36701</v>
      </c>
      <c r="X284" s="1"/>
      <c r="Y284" s="1"/>
      <c r="Z284" s="1"/>
      <c r="AA284" s="1"/>
      <c r="AB284" s="1"/>
      <c r="AC284" s="1"/>
      <c r="AD284" s="1"/>
      <c r="AE284" s="1"/>
      <c r="AF284" s="1"/>
    </row>
    <row r="285" spans="1:32" x14ac:dyDescent="0.25">
      <c r="A285" s="1" t="s">
        <v>376</v>
      </c>
      <c r="B285" s="6">
        <v>33331</v>
      </c>
      <c r="C285" s="2">
        <f>YEAR([1]!Tabla1[[#This Row],[NACIMIENTO]])</f>
        <v>1991</v>
      </c>
      <c r="D285" s="1" t="s">
        <v>377</v>
      </c>
      <c r="E285" s="3" t="s">
        <v>378</v>
      </c>
      <c r="F285" s="1">
        <v>0</v>
      </c>
      <c r="G285" s="1" t="str">
        <f t="shared" si="4"/>
        <v>A102R0102 0</v>
      </c>
      <c r="H285" s="1"/>
      <c r="I285" s="1">
        <f>YEAR([1]!Tabla1[[#This Row],[PARTO]])</f>
        <v>1900</v>
      </c>
      <c r="J285" s="1" t="str">
        <f>IF([1]!Tabla1[[#This Row],[PARTO]]&gt;0,MONTH([1]!Tabla1[[#This Row],[PARTO]]),"")</f>
        <v/>
      </c>
      <c r="K285" s="1"/>
      <c r="L285" s="1"/>
      <c r="M285" s="4"/>
      <c r="N285" s="1"/>
      <c r="O285" s="6">
        <v>33904</v>
      </c>
      <c r="P285" s="1"/>
      <c r="Q285" s="1"/>
      <c r="R285" s="1"/>
      <c r="S285" s="1"/>
      <c r="T285" s="1"/>
      <c r="U285" s="2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</row>
    <row r="286" spans="1:32" x14ac:dyDescent="0.25">
      <c r="A286" s="1" t="s">
        <v>376</v>
      </c>
      <c r="B286" s="6">
        <v>33331</v>
      </c>
      <c r="C286" s="2">
        <f>YEAR([1]!Tabla1[[#This Row],[NACIMIENTO]])</f>
        <v>1991</v>
      </c>
      <c r="D286" s="1" t="s">
        <v>377</v>
      </c>
      <c r="E286" s="3" t="s">
        <v>378</v>
      </c>
      <c r="F286" s="1">
        <v>1</v>
      </c>
      <c r="G286" s="1" t="str">
        <f t="shared" si="4"/>
        <v>A102R0102 1</v>
      </c>
      <c r="H286" s="6">
        <v>34188</v>
      </c>
      <c r="I286" s="7">
        <f>YEAR([1]!Tabla1[[#This Row],[PARTO]])</f>
        <v>1993</v>
      </c>
      <c r="J286" s="7">
        <f>IF([1]!Tabla1[[#This Row],[PARTO]]&gt;0,MONTH([1]!Tabla1[[#This Row],[PARTO]]),"")</f>
        <v>8</v>
      </c>
      <c r="K286" s="1"/>
      <c r="L286" s="1" t="s">
        <v>26</v>
      </c>
      <c r="M286" s="4"/>
      <c r="N286" s="1">
        <v>28</v>
      </c>
      <c r="O286" s="6">
        <v>34259</v>
      </c>
      <c r="P286" s="1" t="s">
        <v>379</v>
      </c>
      <c r="Q286" s="1">
        <v>1</v>
      </c>
      <c r="R286" s="6">
        <v>34496</v>
      </c>
      <c r="S286" s="1">
        <v>3427</v>
      </c>
      <c r="T286" s="1">
        <f>+[1]!Tabla1[[#This Row],[SECADO]]-[1]!Tabla1[[#This Row],[PARTO]]</f>
        <v>308</v>
      </c>
      <c r="U286" s="2">
        <f>IF(S286&gt;0,IF([1]!Tabla1[[#This Row],[DEL]]&lt;305,[1]!Tabla1[[#This Row],[LECHETOTAL]],(305*[1]!Tabla1[[#This Row],[LECHETOTAL]]/[1]!Tabla1[[#This Row],[DEL]])),"")</f>
        <v>3393.6201298701299</v>
      </c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</row>
    <row r="287" spans="1:32" x14ac:dyDescent="0.25">
      <c r="A287" s="1" t="s">
        <v>376</v>
      </c>
      <c r="B287" s="6">
        <v>33331</v>
      </c>
      <c r="C287" s="2">
        <f>YEAR([1]!Tabla1[[#This Row],[NACIMIENTO]])</f>
        <v>1991</v>
      </c>
      <c r="D287" s="1" t="s">
        <v>377</v>
      </c>
      <c r="E287" s="3" t="s">
        <v>378</v>
      </c>
      <c r="F287" s="1">
        <v>2</v>
      </c>
      <c r="G287" s="1" t="str">
        <f t="shared" si="4"/>
        <v>A102R0102 2</v>
      </c>
      <c r="H287" s="6">
        <v>34543</v>
      </c>
      <c r="I287" s="7">
        <f>YEAR([1]!Tabla1[[#This Row],[PARTO]])</f>
        <v>1994</v>
      </c>
      <c r="J287" s="7">
        <f>IF([1]!Tabla1[[#This Row],[PARTO]]&gt;0,MONTH([1]!Tabla1[[#This Row],[PARTO]]),"")</f>
        <v>7</v>
      </c>
      <c r="K287" s="1"/>
      <c r="L287" s="1" t="s">
        <v>26</v>
      </c>
      <c r="M287" s="4" t="s">
        <v>379</v>
      </c>
      <c r="N287" s="1">
        <v>39</v>
      </c>
      <c r="O287" s="6">
        <v>34663</v>
      </c>
      <c r="P287" s="1" t="s">
        <v>379</v>
      </c>
      <c r="Q287" s="1">
        <v>1</v>
      </c>
      <c r="R287" s="6">
        <v>34894</v>
      </c>
      <c r="S287" s="1">
        <v>4931</v>
      </c>
      <c r="T287" s="1">
        <f>+[1]!Tabla1[[#This Row],[SECADO]]-[1]!Tabla1[[#This Row],[PARTO]]</f>
        <v>351</v>
      </c>
      <c r="U287" s="2">
        <f>IF(S287&gt;0,IF([1]!Tabla1[[#This Row],[DEL]]&lt;305,[1]!Tabla1[[#This Row],[LECHETOTAL]],(305*[1]!Tabla1[[#This Row],[LECHETOTAL]]/[1]!Tabla1[[#This Row],[DEL]])),"")</f>
        <v>4284.7720797720795</v>
      </c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</row>
    <row r="288" spans="1:32" x14ac:dyDescent="0.25">
      <c r="A288" s="1" t="s">
        <v>376</v>
      </c>
      <c r="B288" s="6">
        <v>33331</v>
      </c>
      <c r="C288" s="2">
        <f>YEAR([1]!Tabla1[[#This Row],[NACIMIENTO]])</f>
        <v>1991</v>
      </c>
      <c r="D288" s="1" t="s">
        <v>377</v>
      </c>
      <c r="E288" s="3" t="s">
        <v>378</v>
      </c>
      <c r="F288" s="1">
        <v>3</v>
      </c>
      <c r="G288" s="1" t="str">
        <f t="shared" si="4"/>
        <v>A102R0102 3</v>
      </c>
      <c r="H288" s="6">
        <v>34939</v>
      </c>
      <c r="I288" s="7">
        <f>YEAR([1]!Tabla1[[#This Row],[PARTO]])</f>
        <v>1995</v>
      </c>
      <c r="J288" s="7">
        <f>IF([1]!Tabla1[[#This Row],[PARTO]]&gt;0,MONTH([1]!Tabla1[[#This Row],[PARTO]]),"")</f>
        <v>8</v>
      </c>
      <c r="K288" s="1"/>
      <c r="L288" s="1" t="s">
        <v>26</v>
      </c>
      <c r="M288" s="4" t="s">
        <v>379</v>
      </c>
      <c r="N288" s="1">
        <v>52</v>
      </c>
      <c r="O288" s="6">
        <v>35175</v>
      </c>
      <c r="P288" s="1" t="s">
        <v>294</v>
      </c>
      <c r="Q288" s="1">
        <v>1</v>
      </c>
      <c r="R288" s="6">
        <v>35399</v>
      </c>
      <c r="S288" s="1">
        <v>4941</v>
      </c>
      <c r="T288" s="1">
        <f>+[1]!Tabla1[[#This Row],[SECADO]]-[1]!Tabla1[[#This Row],[PARTO]]</f>
        <v>460</v>
      </c>
      <c r="U288" s="2">
        <f>IF(S288&gt;0,IF([1]!Tabla1[[#This Row],[DEL]]&lt;305,[1]!Tabla1[[#This Row],[LECHETOTAL]],(305*[1]!Tabla1[[#This Row],[LECHETOTAL]]/[1]!Tabla1[[#This Row],[DEL]])),"")</f>
        <v>3276.0978260869565</v>
      </c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</row>
    <row r="289" spans="1:32" x14ac:dyDescent="0.25">
      <c r="A289" s="1" t="s">
        <v>376</v>
      </c>
      <c r="B289" s="6">
        <v>33331</v>
      </c>
      <c r="C289" s="2">
        <f>YEAR([1]!Tabla1[[#This Row],[NACIMIENTO]])</f>
        <v>1991</v>
      </c>
      <c r="D289" s="1" t="s">
        <v>377</v>
      </c>
      <c r="E289" s="3" t="s">
        <v>378</v>
      </c>
      <c r="F289" s="1">
        <v>4</v>
      </c>
      <c r="G289" s="1" t="str">
        <f t="shared" si="4"/>
        <v>A102R0102 4</v>
      </c>
      <c r="H289" s="6">
        <v>35454</v>
      </c>
      <c r="I289" s="7">
        <f>YEAR([1]!Tabla1[[#This Row],[PARTO]])</f>
        <v>1997</v>
      </c>
      <c r="J289" s="7">
        <f>IF([1]!Tabla1[[#This Row],[PARTO]]&gt;0,MONTH([1]!Tabla1[[#This Row],[PARTO]]),"")</f>
        <v>1</v>
      </c>
      <c r="K289" s="1"/>
      <c r="L289" s="1" t="s">
        <v>26</v>
      </c>
      <c r="M289" s="4" t="s">
        <v>294</v>
      </c>
      <c r="N289" s="1">
        <v>69</v>
      </c>
      <c r="O289" s="6">
        <v>35504</v>
      </c>
      <c r="P289" s="1" t="s">
        <v>296</v>
      </c>
      <c r="Q289" s="1">
        <v>1</v>
      </c>
      <c r="R289" s="6">
        <v>35725</v>
      </c>
      <c r="S289" s="1">
        <v>3685</v>
      </c>
      <c r="T289" s="1">
        <f>+[1]!Tabla1[[#This Row],[SECADO]]-[1]!Tabla1[[#This Row],[PARTO]]</f>
        <v>271</v>
      </c>
      <c r="U289" s="2">
        <f>IF(S289&gt;0,IF([1]!Tabla1[[#This Row],[DEL]]&lt;305,[1]!Tabla1[[#This Row],[LECHETOTAL]],(305*[1]!Tabla1[[#This Row],[LECHETOTAL]]/[1]!Tabla1[[#This Row],[DEL]])),"")</f>
        <v>3685</v>
      </c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</row>
    <row r="290" spans="1:32" x14ac:dyDescent="0.25">
      <c r="A290" s="1" t="s">
        <v>376</v>
      </c>
      <c r="B290" s="6">
        <v>33331</v>
      </c>
      <c r="C290" s="2">
        <f>YEAR([1]!Tabla1[[#This Row],[NACIMIENTO]])</f>
        <v>1991</v>
      </c>
      <c r="D290" s="1" t="s">
        <v>377</v>
      </c>
      <c r="E290" s="3" t="s">
        <v>378</v>
      </c>
      <c r="F290" s="1">
        <v>5</v>
      </c>
      <c r="G290" s="1" t="str">
        <f t="shared" si="4"/>
        <v>A102R0102 5</v>
      </c>
      <c r="H290" s="6">
        <v>35784</v>
      </c>
      <c r="I290" s="7">
        <f>YEAR([1]!Tabla1[[#This Row],[PARTO]])</f>
        <v>1997</v>
      </c>
      <c r="J290" s="7">
        <f>IF([1]!Tabla1[[#This Row],[PARTO]]&gt;0,MONTH([1]!Tabla1[[#This Row],[PARTO]]),"")</f>
        <v>12</v>
      </c>
      <c r="K290" s="1"/>
      <c r="L290" s="1" t="s">
        <v>26</v>
      </c>
      <c r="M290" s="4" t="s">
        <v>296</v>
      </c>
      <c r="N290" s="1">
        <v>80</v>
      </c>
      <c r="O290" s="6">
        <v>35831</v>
      </c>
      <c r="P290" s="1"/>
      <c r="Q290" s="1">
        <v>1</v>
      </c>
      <c r="R290" s="6">
        <v>36074</v>
      </c>
      <c r="S290" s="1">
        <v>2928</v>
      </c>
      <c r="T290" s="1">
        <f>+[1]!Tabla1[[#This Row],[SECADO]]-[1]!Tabla1[[#This Row],[PARTO]]</f>
        <v>290</v>
      </c>
      <c r="U290" s="2">
        <f>IF(S290&gt;0,IF([1]!Tabla1[[#This Row],[DEL]]&lt;305,[1]!Tabla1[[#This Row],[LECHETOTAL]],(305*[1]!Tabla1[[#This Row],[LECHETOTAL]]/[1]!Tabla1[[#This Row],[DEL]])),"")</f>
        <v>2928</v>
      </c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</row>
    <row r="291" spans="1:32" x14ac:dyDescent="0.25">
      <c r="A291" s="1" t="s">
        <v>376</v>
      </c>
      <c r="B291" s="6">
        <v>33331</v>
      </c>
      <c r="C291" s="2">
        <f>YEAR([1]!Tabla1[[#This Row],[NACIMIENTO]])</f>
        <v>1991</v>
      </c>
      <c r="D291" s="1" t="s">
        <v>377</v>
      </c>
      <c r="E291" s="3" t="s">
        <v>378</v>
      </c>
      <c r="F291" s="1">
        <v>6</v>
      </c>
      <c r="G291" s="1" t="str">
        <f t="shared" si="4"/>
        <v>A102R0102 6</v>
      </c>
      <c r="H291" s="6">
        <v>36115</v>
      </c>
      <c r="I291" s="7">
        <f>YEAR([1]!Tabla1[[#This Row],[PARTO]])</f>
        <v>1998</v>
      </c>
      <c r="J291" s="7">
        <f>IF([1]!Tabla1[[#This Row],[PARTO]]&gt;0,MONTH([1]!Tabla1[[#This Row],[PARTO]]),"")</f>
        <v>11</v>
      </c>
      <c r="K291" s="1"/>
      <c r="L291" s="1" t="s">
        <v>30</v>
      </c>
      <c r="M291" s="4"/>
      <c r="N291" s="1">
        <v>91</v>
      </c>
      <c r="O291" s="6">
        <v>36217</v>
      </c>
      <c r="P291" s="1" t="s">
        <v>351</v>
      </c>
      <c r="Q291" s="1">
        <v>1</v>
      </c>
      <c r="R291" s="6">
        <v>36361</v>
      </c>
      <c r="S291" s="1">
        <v>2935</v>
      </c>
      <c r="T291" s="1">
        <f>+[1]!Tabla1[[#This Row],[SECADO]]-[1]!Tabla1[[#This Row],[PARTO]]</f>
        <v>246</v>
      </c>
      <c r="U291" s="2">
        <f>IF(S291&gt;0,IF([1]!Tabla1[[#This Row],[DEL]]&lt;305,[1]!Tabla1[[#This Row],[LECHETOTAL]],(305*[1]!Tabla1[[#This Row],[LECHETOTAL]]/[1]!Tabla1[[#This Row],[DEL]])),"")</f>
        <v>2935</v>
      </c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</row>
    <row r="292" spans="1:32" x14ac:dyDescent="0.25">
      <c r="A292" s="1" t="s">
        <v>376</v>
      </c>
      <c r="B292" s="6">
        <v>33331</v>
      </c>
      <c r="C292" s="2">
        <f>YEAR([1]!Tabla1[[#This Row],[NACIMIENTO]])</f>
        <v>1991</v>
      </c>
      <c r="D292" s="1" t="s">
        <v>377</v>
      </c>
      <c r="E292" s="3" t="s">
        <v>378</v>
      </c>
      <c r="F292" s="1">
        <v>7</v>
      </c>
      <c r="G292" s="1" t="str">
        <f t="shared" si="4"/>
        <v>A102R0102 7</v>
      </c>
      <c r="H292" s="6">
        <v>36503</v>
      </c>
      <c r="I292" s="7">
        <f>YEAR([1]!Tabla1[[#This Row],[PARTO]])</f>
        <v>1999</v>
      </c>
      <c r="J292" s="7">
        <f>IF([1]!Tabla1[[#This Row],[PARTO]]&gt;0,MONTH([1]!Tabla1[[#This Row],[PARTO]]),"")</f>
        <v>12</v>
      </c>
      <c r="K292" s="1"/>
      <c r="L292" s="1" t="s">
        <v>26</v>
      </c>
      <c r="M292" s="4" t="s">
        <v>352</v>
      </c>
      <c r="N292" s="1">
        <v>4</v>
      </c>
      <c r="O292" s="6">
        <v>36578</v>
      </c>
      <c r="P292" s="1" t="s">
        <v>380</v>
      </c>
      <c r="Q292" s="1">
        <v>1</v>
      </c>
      <c r="R292" s="6">
        <v>36732</v>
      </c>
      <c r="S292" s="1">
        <v>2644</v>
      </c>
      <c r="T292" s="1">
        <f>+[1]!Tabla1[[#This Row],[SECADO]]-[1]!Tabla1[[#This Row],[PARTO]]</f>
        <v>229</v>
      </c>
      <c r="U292" s="2">
        <f>IF(S292&gt;0,IF([1]!Tabla1[[#This Row],[DEL]]&lt;305,[1]!Tabla1[[#This Row],[LECHETOTAL]],(305*[1]!Tabla1[[#This Row],[LECHETOTAL]]/[1]!Tabla1[[#This Row],[DEL]])),"")</f>
        <v>2644</v>
      </c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</row>
    <row r="293" spans="1:32" x14ac:dyDescent="0.25">
      <c r="A293" s="1" t="s">
        <v>376</v>
      </c>
      <c r="B293" s="6">
        <v>33331</v>
      </c>
      <c r="C293" s="2">
        <f>YEAR([1]!Tabla1[[#This Row],[NACIMIENTO]])</f>
        <v>1991</v>
      </c>
      <c r="D293" s="1" t="s">
        <v>377</v>
      </c>
      <c r="E293" s="3" t="s">
        <v>378</v>
      </c>
      <c r="F293" s="1">
        <v>8</v>
      </c>
      <c r="G293" s="1" t="str">
        <f t="shared" si="4"/>
        <v>A102R0102 8</v>
      </c>
      <c r="H293" s="6">
        <v>36861</v>
      </c>
      <c r="I293" s="7">
        <f>YEAR([1]!Tabla1[[#This Row],[PARTO]])</f>
        <v>2000</v>
      </c>
      <c r="J293" s="7">
        <f>IF([1]!Tabla1[[#This Row],[PARTO]]&gt;0,MONTH([1]!Tabla1[[#This Row],[PARTO]]),"")</f>
        <v>12</v>
      </c>
      <c r="K293" s="1" t="s">
        <v>381</v>
      </c>
      <c r="L293" s="1" t="s">
        <v>26</v>
      </c>
      <c r="M293" s="4" t="s">
        <v>382</v>
      </c>
      <c r="N293" s="1">
        <v>15</v>
      </c>
      <c r="O293" s="6">
        <v>36930</v>
      </c>
      <c r="P293" s="1" t="s">
        <v>383</v>
      </c>
      <c r="Q293" s="1">
        <v>1</v>
      </c>
      <c r="R293" s="6">
        <v>37047</v>
      </c>
      <c r="S293" s="1">
        <v>1736</v>
      </c>
      <c r="T293" s="1">
        <f>+[1]!Tabla1[[#This Row],[SECADO]]-[1]!Tabla1[[#This Row],[PARTO]]</f>
        <v>186</v>
      </c>
      <c r="U293" s="2">
        <f>IF(S293&gt;0,IF([1]!Tabla1[[#This Row],[DEL]]&lt;305,[1]!Tabla1[[#This Row],[LECHETOTAL]],(305*[1]!Tabla1[[#This Row],[LECHETOTAL]]/[1]!Tabla1[[#This Row],[DEL]])),"")</f>
        <v>1736</v>
      </c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</row>
    <row r="294" spans="1:32" x14ac:dyDescent="0.25">
      <c r="A294" s="1" t="s">
        <v>376</v>
      </c>
      <c r="B294" s="6">
        <v>33331</v>
      </c>
      <c r="C294" s="2">
        <f>YEAR([1]!Tabla1[[#This Row],[NACIMIENTO]])</f>
        <v>1991</v>
      </c>
      <c r="D294" s="1" t="s">
        <v>377</v>
      </c>
      <c r="E294" s="3" t="s">
        <v>378</v>
      </c>
      <c r="F294" s="1">
        <v>9</v>
      </c>
      <c r="G294" s="1" t="str">
        <f t="shared" si="4"/>
        <v>A102R0102 9</v>
      </c>
      <c r="H294" s="6">
        <v>37210</v>
      </c>
      <c r="I294" s="7">
        <f>YEAR([1]!Tabla1[[#This Row],[PARTO]])</f>
        <v>2001</v>
      </c>
      <c r="J294" s="7">
        <f>IF([1]!Tabla1[[#This Row],[PARTO]]&gt;0,MONTH([1]!Tabla1[[#This Row],[PARTO]]),"")</f>
        <v>11</v>
      </c>
      <c r="K294" s="1" t="s">
        <v>384</v>
      </c>
      <c r="L294" s="1" t="s">
        <v>30</v>
      </c>
      <c r="M294" s="4" t="s">
        <v>385</v>
      </c>
      <c r="N294" s="1">
        <v>27</v>
      </c>
      <c r="O294" s="1"/>
      <c r="P294" s="1"/>
      <c r="Q294" s="1">
        <v>1</v>
      </c>
      <c r="R294" s="1"/>
      <c r="S294" s="1">
        <v>404</v>
      </c>
      <c r="T294" s="1"/>
      <c r="U294" s="2"/>
      <c r="V294" s="1" t="s">
        <v>31</v>
      </c>
      <c r="W294" s="6">
        <v>37285</v>
      </c>
      <c r="X294" s="1"/>
      <c r="Y294" s="1"/>
      <c r="Z294" s="1"/>
      <c r="AA294" s="1"/>
      <c r="AB294" s="1"/>
      <c r="AC294" s="1"/>
      <c r="AD294" s="1"/>
      <c r="AE294" s="1"/>
      <c r="AF294" s="1"/>
    </row>
    <row r="295" spans="1:32" x14ac:dyDescent="0.25">
      <c r="A295" s="1" t="s">
        <v>386</v>
      </c>
      <c r="B295" s="6">
        <v>33340</v>
      </c>
      <c r="C295" s="2">
        <f>YEAR([1]!Tabla1[[#This Row],[NACIMIENTO]])</f>
        <v>1991</v>
      </c>
      <c r="D295" s="1">
        <v>35</v>
      </c>
      <c r="E295" s="3" t="s">
        <v>387</v>
      </c>
      <c r="F295" s="1">
        <v>0</v>
      </c>
      <c r="G295" s="1" t="str">
        <f t="shared" si="4"/>
        <v>A114R1101 0</v>
      </c>
      <c r="H295" s="1"/>
      <c r="I295" s="1">
        <f>YEAR([1]!Tabla1[[#This Row],[PARTO]])</f>
        <v>1900</v>
      </c>
      <c r="J295" s="1" t="str">
        <f>IF([1]!Tabla1[[#This Row],[PARTO]]&gt;0,MONTH([1]!Tabla1[[#This Row],[PARTO]]),"")</f>
        <v/>
      </c>
      <c r="K295" s="1"/>
      <c r="L295" s="1"/>
      <c r="M295" s="4"/>
      <c r="N295" s="1"/>
      <c r="O295" s="6">
        <v>34005</v>
      </c>
      <c r="P295" s="1"/>
      <c r="Q295" s="1"/>
      <c r="R295" s="1"/>
      <c r="S295" s="1"/>
      <c r="T295" s="1"/>
      <c r="U295" s="2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</row>
    <row r="296" spans="1:32" x14ac:dyDescent="0.25">
      <c r="A296" s="1" t="s">
        <v>386</v>
      </c>
      <c r="B296" s="6">
        <v>33340</v>
      </c>
      <c r="C296" s="2">
        <f>YEAR([1]!Tabla1[[#This Row],[NACIMIENTO]])</f>
        <v>1991</v>
      </c>
      <c r="D296" s="1">
        <v>35</v>
      </c>
      <c r="E296" s="3" t="s">
        <v>387</v>
      </c>
      <c r="F296" s="1">
        <v>1</v>
      </c>
      <c r="G296" s="1" t="str">
        <f t="shared" si="4"/>
        <v>A114R1101 1</v>
      </c>
      <c r="H296" s="6">
        <v>34289</v>
      </c>
      <c r="I296" s="7">
        <f>YEAR([1]!Tabla1[[#This Row],[PARTO]])</f>
        <v>1993</v>
      </c>
      <c r="J296" s="7">
        <f>IF([1]!Tabla1[[#This Row],[PARTO]]&gt;0,MONTH([1]!Tabla1[[#This Row],[PARTO]]),"")</f>
        <v>11</v>
      </c>
      <c r="K296" s="1"/>
      <c r="L296" s="1" t="s">
        <v>26</v>
      </c>
      <c r="M296" s="4"/>
      <c r="N296" s="1">
        <v>31</v>
      </c>
      <c r="O296" s="6">
        <v>34375</v>
      </c>
      <c r="P296" s="1">
        <v>3707</v>
      </c>
      <c r="Q296" s="1">
        <v>1</v>
      </c>
      <c r="R296" s="6">
        <v>34606</v>
      </c>
      <c r="S296" s="1">
        <v>2512</v>
      </c>
      <c r="T296" s="1">
        <f>+[1]!Tabla1[[#This Row],[SECADO]]-[1]!Tabla1[[#This Row],[PARTO]]</f>
        <v>317</v>
      </c>
      <c r="U296" s="2">
        <f>IF(S296&gt;0,IF([1]!Tabla1[[#This Row],[DEL]]&lt;305,[1]!Tabla1[[#This Row],[LECHETOTAL]],(305*[1]!Tabla1[[#This Row],[LECHETOTAL]]/[1]!Tabla1[[#This Row],[DEL]])),"")</f>
        <v>2416.9085173501576</v>
      </c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</row>
    <row r="297" spans="1:32" x14ac:dyDescent="0.25">
      <c r="A297" s="1" t="s">
        <v>386</v>
      </c>
      <c r="B297" s="6">
        <v>33340</v>
      </c>
      <c r="C297" s="2">
        <f>YEAR([1]!Tabla1[[#This Row],[NACIMIENTO]])</f>
        <v>1991</v>
      </c>
      <c r="D297" s="1">
        <v>35</v>
      </c>
      <c r="E297" s="3" t="s">
        <v>387</v>
      </c>
      <c r="F297" s="1">
        <v>2</v>
      </c>
      <c r="G297" s="1" t="str">
        <f t="shared" si="4"/>
        <v>A114R1101 2</v>
      </c>
      <c r="H297" s="6">
        <v>34652</v>
      </c>
      <c r="I297" s="7">
        <f>YEAR([1]!Tabla1[[#This Row],[PARTO]])</f>
        <v>1994</v>
      </c>
      <c r="J297" s="7">
        <f>IF([1]!Tabla1[[#This Row],[PARTO]]&gt;0,MONTH([1]!Tabla1[[#This Row],[PARTO]]),"")</f>
        <v>11</v>
      </c>
      <c r="K297" s="1"/>
      <c r="L297" s="1" t="s">
        <v>26</v>
      </c>
      <c r="M297" s="4">
        <v>3707</v>
      </c>
      <c r="N297" s="1">
        <v>43</v>
      </c>
      <c r="O297" s="6">
        <v>34726</v>
      </c>
      <c r="P297" s="1" t="s">
        <v>360</v>
      </c>
      <c r="Q297" s="1">
        <v>1</v>
      </c>
      <c r="R297" s="6">
        <v>34954</v>
      </c>
      <c r="S297" s="1">
        <v>4572</v>
      </c>
      <c r="T297" s="1">
        <f>+[1]!Tabla1[[#This Row],[SECADO]]-[1]!Tabla1[[#This Row],[PARTO]]</f>
        <v>302</v>
      </c>
      <c r="U297" s="2">
        <f>IF(S297&gt;0,IF([1]!Tabla1[[#This Row],[DEL]]&lt;305,[1]!Tabla1[[#This Row],[LECHETOTAL]],(305*[1]!Tabla1[[#This Row],[LECHETOTAL]]/[1]!Tabla1[[#This Row],[DEL]])),"")</f>
        <v>4572</v>
      </c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</row>
    <row r="298" spans="1:32" x14ac:dyDescent="0.25">
      <c r="A298" s="1" t="s">
        <v>386</v>
      </c>
      <c r="B298" s="6">
        <v>33340</v>
      </c>
      <c r="C298" s="2">
        <f>YEAR([1]!Tabla1[[#This Row],[NACIMIENTO]])</f>
        <v>1991</v>
      </c>
      <c r="D298" s="1">
        <v>35</v>
      </c>
      <c r="E298" s="3" t="s">
        <v>387</v>
      </c>
      <c r="F298" s="1">
        <v>3</v>
      </c>
      <c r="G298" s="1" t="str">
        <f t="shared" si="4"/>
        <v>A114R1101 3</v>
      </c>
      <c r="H298" s="6">
        <v>35009</v>
      </c>
      <c r="I298" s="7">
        <f>YEAR([1]!Tabla1[[#This Row],[PARTO]])</f>
        <v>1995</v>
      </c>
      <c r="J298" s="7">
        <f>IF([1]!Tabla1[[#This Row],[PARTO]]&gt;0,MONTH([1]!Tabla1[[#This Row],[PARTO]]),"")</f>
        <v>11</v>
      </c>
      <c r="K298" s="1"/>
      <c r="L298" s="1" t="s">
        <v>26</v>
      </c>
      <c r="M298" s="4" t="s">
        <v>360</v>
      </c>
      <c r="N298" s="1">
        <v>54</v>
      </c>
      <c r="O298" s="6">
        <v>35167</v>
      </c>
      <c r="P298" s="1" t="s">
        <v>330</v>
      </c>
      <c r="Q298" s="1">
        <v>1</v>
      </c>
      <c r="R298" s="6">
        <v>35363</v>
      </c>
      <c r="S298" s="1">
        <v>4143</v>
      </c>
      <c r="T298" s="1">
        <f>+[1]!Tabla1[[#This Row],[SECADO]]-[1]!Tabla1[[#This Row],[PARTO]]</f>
        <v>354</v>
      </c>
      <c r="U298" s="2">
        <f>IF(S298&gt;0,IF([1]!Tabla1[[#This Row],[DEL]]&lt;305,[1]!Tabla1[[#This Row],[LECHETOTAL]],(305*[1]!Tabla1[[#This Row],[LECHETOTAL]]/[1]!Tabla1[[#This Row],[DEL]])),"")</f>
        <v>3569.5338983050847</v>
      </c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</row>
    <row r="299" spans="1:32" x14ac:dyDescent="0.25">
      <c r="A299" s="1" t="s">
        <v>386</v>
      </c>
      <c r="B299" s="6">
        <v>33340</v>
      </c>
      <c r="C299" s="2">
        <f>YEAR([1]!Tabla1[[#This Row],[NACIMIENTO]])</f>
        <v>1991</v>
      </c>
      <c r="D299" s="1">
        <v>35</v>
      </c>
      <c r="E299" s="3" t="s">
        <v>387</v>
      </c>
      <c r="F299" s="1">
        <v>4</v>
      </c>
      <c r="G299" s="1" t="str">
        <f t="shared" si="4"/>
        <v>A114R1101 4</v>
      </c>
      <c r="H299" s="6">
        <v>35452</v>
      </c>
      <c r="I299" s="7">
        <f>YEAR([1]!Tabla1[[#This Row],[PARTO]])</f>
        <v>1997</v>
      </c>
      <c r="J299" s="7">
        <f>IF([1]!Tabla1[[#This Row],[PARTO]]&gt;0,MONTH([1]!Tabla1[[#This Row],[PARTO]]),"")</f>
        <v>1</v>
      </c>
      <c r="K299" s="1"/>
      <c r="L299" s="1" t="s">
        <v>30</v>
      </c>
      <c r="M299" s="4" t="s">
        <v>330</v>
      </c>
      <c r="N299" s="1">
        <v>69</v>
      </c>
      <c r="O299" s="6">
        <v>35546</v>
      </c>
      <c r="P299" s="1" t="s">
        <v>329</v>
      </c>
      <c r="Q299" s="1">
        <v>1</v>
      </c>
      <c r="R299" s="6">
        <v>35769</v>
      </c>
      <c r="S299" s="1">
        <v>3531</v>
      </c>
      <c r="T299" s="1">
        <f>+[1]!Tabla1[[#This Row],[SECADO]]-[1]!Tabla1[[#This Row],[PARTO]]</f>
        <v>317</v>
      </c>
      <c r="U299" s="2">
        <f>IF(S299&gt;0,IF([1]!Tabla1[[#This Row],[DEL]]&lt;305,[1]!Tabla1[[#This Row],[LECHETOTAL]],(305*[1]!Tabla1[[#This Row],[LECHETOTAL]]/[1]!Tabla1[[#This Row],[DEL]])),"")</f>
        <v>3397.3343848580444</v>
      </c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</row>
    <row r="300" spans="1:32" x14ac:dyDescent="0.25">
      <c r="A300" s="1" t="s">
        <v>386</v>
      </c>
      <c r="B300" s="6">
        <v>33340</v>
      </c>
      <c r="C300" s="2">
        <f>YEAR([1]!Tabla1[[#This Row],[NACIMIENTO]])</f>
        <v>1991</v>
      </c>
      <c r="D300" s="1">
        <v>35</v>
      </c>
      <c r="E300" s="3" t="s">
        <v>387</v>
      </c>
      <c r="F300" s="1">
        <v>5</v>
      </c>
      <c r="G300" s="1" t="str">
        <f t="shared" si="4"/>
        <v>A114R1101 5</v>
      </c>
      <c r="H300" s="6">
        <v>35823</v>
      </c>
      <c r="I300" s="7">
        <f>YEAR([1]!Tabla1[[#This Row],[PARTO]])</f>
        <v>1998</v>
      </c>
      <c r="J300" s="7">
        <f>IF([1]!Tabla1[[#This Row],[PARTO]]&gt;0,MONTH([1]!Tabla1[[#This Row],[PARTO]]),"")</f>
        <v>1</v>
      </c>
      <c r="K300" s="1"/>
      <c r="L300" s="1"/>
      <c r="M300" s="4" t="s">
        <v>329</v>
      </c>
      <c r="N300" s="1">
        <v>81</v>
      </c>
      <c r="O300" s="1"/>
      <c r="P300" s="1"/>
      <c r="Q300" s="1">
        <v>1</v>
      </c>
      <c r="R300" s="6">
        <v>36074</v>
      </c>
      <c r="S300" s="1">
        <v>2383</v>
      </c>
      <c r="T300" s="1">
        <f>+[1]!Tabla1[[#This Row],[SECADO]]-[1]!Tabla1[[#This Row],[PARTO]]</f>
        <v>251</v>
      </c>
      <c r="U300" s="2">
        <f>IF(S300&gt;0,IF([1]!Tabla1[[#This Row],[DEL]]&lt;305,[1]!Tabla1[[#This Row],[LECHETOTAL]],(305*[1]!Tabla1[[#This Row],[LECHETOTAL]]/[1]!Tabla1[[#This Row],[DEL]])),"")</f>
        <v>2383</v>
      </c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</row>
    <row r="301" spans="1:32" x14ac:dyDescent="0.25">
      <c r="A301" s="1" t="s">
        <v>386</v>
      </c>
      <c r="B301" s="6">
        <v>33340</v>
      </c>
      <c r="C301" s="2">
        <f>YEAR([1]!Tabla1[[#This Row],[NACIMIENTO]])</f>
        <v>1991</v>
      </c>
      <c r="D301" s="1">
        <v>35</v>
      </c>
      <c r="E301" s="3" t="s">
        <v>387</v>
      </c>
      <c r="F301" s="1">
        <v>6</v>
      </c>
      <c r="G301" s="1" t="str">
        <f t="shared" si="4"/>
        <v>A114R1101 6</v>
      </c>
      <c r="H301" s="1"/>
      <c r="I301" s="1">
        <f>YEAR([1]!Tabla1[[#This Row],[PARTO]])</f>
        <v>1900</v>
      </c>
      <c r="J301" s="1" t="str">
        <f>IF([1]!Tabla1[[#This Row],[PARTO]]&gt;0,MONTH([1]!Tabla1[[#This Row],[PARTO]]),"")</f>
        <v/>
      </c>
      <c r="K301" s="1"/>
      <c r="L301" s="1"/>
      <c r="M301" s="4"/>
      <c r="N301" s="1">
        <v>93</v>
      </c>
      <c r="O301" s="6">
        <v>36399</v>
      </c>
      <c r="P301" s="1" t="s">
        <v>361</v>
      </c>
      <c r="Q301" s="1">
        <v>1</v>
      </c>
      <c r="R301" s="6">
        <v>36477</v>
      </c>
      <c r="S301" s="1">
        <v>2197</v>
      </c>
      <c r="T301" s="1"/>
      <c r="U301" s="2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</row>
    <row r="302" spans="1:32" x14ac:dyDescent="0.25">
      <c r="A302" s="1" t="s">
        <v>386</v>
      </c>
      <c r="B302" s="6">
        <v>33340</v>
      </c>
      <c r="C302" s="2">
        <f>YEAR([1]!Tabla1[[#This Row],[NACIMIENTO]])</f>
        <v>1991</v>
      </c>
      <c r="D302" s="1">
        <v>35</v>
      </c>
      <c r="E302" s="3" t="s">
        <v>387</v>
      </c>
      <c r="F302" s="1">
        <v>7</v>
      </c>
      <c r="G302" s="1" t="str">
        <f t="shared" si="4"/>
        <v>A114R1101 7</v>
      </c>
      <c r="H302" s="6">
        <v>36678</v>
      </c>
      <c r="I302" s="7">
        <f>YEAR([1]!Tabla1[[#This Row],[PARTO]])</f>
        <v>2000</v>
      </c>
      <c r="J302" s="7">
        <f>IF([1]!Tabla1[[#This Row],[PARTO]]&gt;0,MONTH([1]!Tabla1[[#This Row],[PARTO]]),"")</f>
        <v>6</v>
      </c>
      <c r="K302" s="1" t="s">
        <v>388</v>
      </c>
      <c r="L302" s="1" t="s">
        <v>26</v>
      </c>
      <c r="M302" s="4" t="s">
        <v>362</v>
      </c>
      <c r="N302" s="1">
        <v>9</v>
      </c>
      <c r="O302" s="6">
        <v>36881</v>
      </c>
      <c r="P302" s="1" t="s">
        <v>335</v>
      </c>
      <c r="Q302" s="1">
        <v>5</v>
      </c>
      <c r="R302" s="6">
        <v>36981</v>
      </c>
      <c r="S302" s="1">
        <v>2232</v>
      </c>
      <c r="T302" s="1">
        <f>+[1]!Tabla1[[#This Row],[SECADO]]-[1]!Tabla1[[#This Row],[PARTO]]</f>
        <v>303</v>
      </c>
      <c r="U302" s="2">
        <f>IF(S302&gt;0,IF([1]!Tabla1[[#This Row],[DEL]]&lt;305,[1]!Tabla1[[#This Row],[LECHETOTAL]],(305*[1]!Tabla1[[#This Row],[LECHETOTAL]]/[1]!Tabla1[[#This Row],[DEL]])),"")</f>
        <v>2232</v>
      </c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</row>
    <row r="303" spans="1:32" x14ac:dyDescent="0.25">
      <c r="A303" s="1" t="s">
        <v>386</v>
      </c>
      <c r="B303" s="6">
        <v>33340</v>
      </c>
      <c r="C303" s="2">
        <f>YEAR([1]!Tabla1[[#This Row],[NACIMIENTO]])</f>
        <v>1991</v>
      </c>
      <c r="D303" s="1">
        <v>35</v>
      </c>
      <c r="E303" s="3" t="s">
        <v>387</v>
      </c>
      <c r="F303" s="1">
        <v>8</v>
      </c>
      <c r="G303" s="1" t="str">
        <f t="shared" si="4"/>
        <v>A114R1101 8</v>
      </c>
      <c r="H303" s="6">
        <v>37171</v>
      </c>
      <c r="I303" s="7">
        <f>YEAR([1]!Tabla1[[#This Row],[PARTO]])</f>
        <v>2001</v>
      </c>
      <c r="J303" s="7">
        <f>IF([1]!Tabla1[[#This Row],[PARTO]]&gt;0,MONTH([1]!Tabla1[[#This Row],[PARTO]]),"")</f>
        <v>10</v>
      </c>
      <c r="K303" s="1" t="s">
        <v>389</v>
      </c>
      <c r="L303" s="1" t="s">
        <v>30</v>
      </c>
      <c r="M303" s="4" t="s">
        <v>337</v>
      </c>
      <c r="N303" s="1">
        <v>25</v>
      </c>
      <c r="O303" s="1"/>
      <c r="P303" s="1"/>
      <c r="Q303" s="1"/>
      <c r="R303" s="1"/>
      <c r="S303" s="1"/>
      <c r="T303" s="1"/>
      <c r="U303" s="2"/>
      <c r="V303" s="1" t="s">
        <v>31</v>
      </c>
      <c r="W303" s="6">
        <v>37209</v>
      </c>
      <c r="X303" s="1"/>
      <c r="Y303" s="1"/>
      <c r="Z303" s="1"/>
      <c r="AA303" s="1"/>
      <c r="AB303" s="1"/>
      <c r="AC303" s="1"/>
      <c r="AD303" s="1"/>
      <c r="AE303" s="1"/>
      <c r="AF303" s="1"/>
    </row>
    <row r="304" spans="1:32" x14ac:dyDescent="0.25">
      <c r="A304" s="1" t="s">
        <v>390</v>
      </c>
      <c r="B304" s="6">
        <v>33342</v>
      </c>
      <c r="C304" s="2">
        <f>YEAR([1]!Tabla1[[#This Row],[NACIMIENTO]])</f>
        <v>1991</v>
      </c>
      <c r="D304" s="1">
        <v>35</v>
      </c>
      <c r="E304" s="3" t="s">
        <v>391</v>
      </c>
      <c r="F304" s="1">
        <v>2</v>
      </c>
      <c r="G304" s="1" t="str">
        <f t="shared" si="4"/>
        <v>A120R1201 2</v>
      </c>
      <c r="H304" s="1"/>
      <c r="I304" s="1">
        <f>YEAR([1]!Tabla1[[#This Row],[PARTO]])</f>
        <v>1900</v>
      </c>
      <c r="J304" s="1" t="str">
        <f>IF([1]!Tabla1[[#This Row],[PARTO]]&gt;0,MONTH([1]!Tabla1[[#This Row],[PARTO]]),"")</f>
        <v/>
      </c>
      <c r="K304" s="1"/>
      <c r="L304" s="1"/>
      <c r="M304" s="4"/>
      <c r="N304" s="1"/>
      <c r="O304" s="6">
        <v>33903</v>
      </c>
      <c r="P304" s="1"/>
      <c r="Q304" s="1"/>
      <c r="R304" s="1"/>
      <c r="S304" s="1"/>
      <c r="T304" s="1"/>
      <c r="U304" s="2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</row>
    <row r="305" spans="1:32" x14ac:dyDescent="0.25">
      <c r="A305" s="1" t="s">
        <v>390</v>
      </c>
      <c r="B305" s="6">
        <v>33342</v>
      </c>
      <c r="C305" s="2">
        <f>YEAR([1]!Tabla1[[#This Row],[NACIMIENTO]])</f>
        <v>1991</v>
      </c>
      <c r="D305" s="1">
        <v>35</v>
      </c>
      <c r="E305" s="3" t="s">
        <v>391</v>
      </c>
      <c r="F305" s="1">
        <v>3</v>
      </c>
      <c r="G305" s="1" t="str">
        <f t="shared" si="4"/>
        <v>A120R1201 3</v>
      </c>
      <c r="H305" s="6">
        <v>34187</v>
      </c>
      <c r="I305" s="7">
        <f>YEAR([1]!Tabla1[[#This Row],[PARTO]])</f>
        <v>1993</v>
      </c>
      <c r="J305" s="7">
        <f>IF([1]!Tabla1[[#This Row],[PARTO]]&gt;0,MONTH([1]!Tabla1[[#This Row],[PARTO]]),"")</f>
        <v>8</v>
      </c>
      <c r="K305" s="1"/>
      <c r="L305" s="1" t="s">
        <v>30</v>
      </c>
      <c r="M305" s="4"/>
      <c r="N305" s="1">
        <v>27</v>
      </c>
      <c r="O305" s="6">
        <v>34364</v>
      </c>
      <c r="P305" s="1">
        <v>3692</v>
      </c>
      <c r="Q305" s="1">
        <v>1</v>
      </c>
      <c r="R305" s="6">
        <v>34592</v>
      </c>
      <c r="S305" s="1">
        <v>4189</v>
      </c>
      <c r="T305" s="1">
        <f>+[1]!Tabla1[[#This Row],[SECADO]]-[1]!Tabla1[[#This Row],[PARTO]]</f>
        <v>405</v>
      </c>
      <c r="U305" s="2">
        <f>IF(S305&gt;0,IF([1]!Tabla1[[#This Row],[DEL]]&lt;305,[1]!Tabla1[[#This Row],[LECHETOTAL]],(305*[1]!Tabla1[[#This Row],[LECHETOTAL]]/[1]!Tabla1[[#This Row],[DEL]])),"")</f>
        <v>3154.679012345679</v>
      </c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</row>
    <row r="306" spans="1:32" x14ac:dyDescent="0.25">
      <c r="A306" s="1" t="s">
        <v>390</v>
      </c>
      <c r="B306" s="6">
        <v>33342</v>
      </c>
      <c r="C306" s="2">
        <f>YEAR([1]!Tabla1[[#This Row],[NACIMIENTO]])</f>
        <v>1991</v>
      </c>
      <c r="D306" s="1">
        <v>35</v>
      </c>
      <c r="E306" s="3" t="s">
        <v>391</v>
      </c>
      <c r="F306" s="1">
        <v>4</v>
      </c>
      <c r="G306" s="1" t="str">
        <f t="shared" si="4"/>
        <v>A120R1201 4</v>
      </c>
      <c r="H306" s="6">
        <v>34637</v>
      </c>
      <c r="I306" s="7">
        <f>YEAR([1]!Tabla1[[#This Row],[PARTO]])</f>
        <v>1994</v>
      </c>
      <c r="J306" s="7">
        <f>IF([1]!Tabla1[[#This Row],[PARTO]]&gt;0,MONTH([1]!Tabla1[[#This Row],[PARTO]]),"")</f>
        <v>10</v>
      </c>
      <c r="K306" s="1"/>
      <c r="L306" s="1"/>
      <c r="M306" s="4">
        <v>3692</v>
      </c>
      <c r="N306" s="1">
        <v>42</v>
      </c>
      <c r="O306" s="6">
        <v>35005</v>
      </c>
      <c r="P306" s="1" t="s">
        <v>294</v>
      </c>
      <c r="Q306" s="1">
        <v>1</v>
      </c>
      <c r="R306" s="6">
        <v>35245</v>
      </c>
      <c r="S306" s="1">
        <v>4593</v>
      </c>
      <c r="T306" s="1">
        <f>+[1]!Tabla1[[#This Row],[SECADO]]-[1]!Tabla1[[#This Row],[PARTO]]</f>
        <v>608</v>
      </c>
      <c r="U306" s="2">
        <f>IF(S306&gt;0,IF([1]!Tabla1[[#This Row],[DEL]]&lt;305,[1]!Tabla1[[#This Row],[LECHETOTAL]],(305*[1]!Tabla1[[#This Row],[LECHETOTAL]]/[1]!Tabla1[[#This Row],[DEL]])),"")</f>
        <v>2304.0542763157896</v>
      </c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</row>
    <row r="307" spans="1:32" x14ac:dyDescent="0.25">
      <c r="A307" s="1" t="s">
        <v>390</v>
      </c>
      <c r="B307" s="6">
        <v>33342</v>
      </c>
      <c r="C307" s="2">
        <f>YEAR([1]!Tabla1[[#This Row],[NACIMIENTO]])</f>
        <v>1991</v>
      </c>
      <c r="D307" s="1">
        <v>35</v>
      </c>
      <c r="E307" s="3" t="s">
        <v>391</v>
      </c>
      <c r="F307" s="1">
        <v>5</v>
      </c>
      <c r="G307" s="1" t="str">
        <f t="shared" si="4"/>
        <v>A120R1201 5</v>
      </c>
      <c r="H307" s="6">
        <v>35292</v>
      </c>
      <c r="I307" s="7">
        <f>YEAR([1]!Tabla1[[#This Row],[PARTO]])</f>
        <v>1996</v>
      </c>
      <c r="J307" s="7">
        <f>IF([1]!Tabla1[[#This Row],[PARTO]]&gt;0,MONTH([1]!Tabla1[[#This Row],[PARTO]]),"")</f>
        <v>8</v>
      </c>
      <c r="K307" s="1"/>
      <c r="L307" s="1" t="s">
        <v>26</v>
      </c>
      <c r="M307" s="4" t="s">
        <v>294</v>
      </c>
      <c r="N307" s="1">
        <v>64</v>
      </c>
      <c r="O307" s="6">
        <v>35452</v>
      </c>
      <c r="P307" s="1" t="s">
        <v>296</v>
      </c>
      <c r="Q307" s="1">
        <v>1</v>
      </c>
      <c r="R307" s="6">
        <v>35684</v>
      </c>
      <c r="S307" s="1">
        <v>4571</v>
      </c>
      <c r="T307" s="1">
        <f>+[1]!Tabla1[[#This Row],[SECADO]]-[1]!Tabla1[[#This Row],[PARTO]]</f>
        <v>392</v>
      </c>
      <c r="U307" s="2">
        <f>IF(S307&gt;0,IF([1]!Tabla1[[#This Row],[DEL]]&lt;305,[1]!Tabla1[[#This Row],[LECHETOTAL]],(305*[1]!Tabla1[[#This Row],[LECHETOTAL]]/[1]!Tabla1[[#This Row],[DEL]])),"")</f>
        <v>3556.5178571428573</v>
      </c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</row>
    <row r="308" spans="1:32" x14ac:dyDescent="0.25">
      <c r="A308" s="1" t="s">
        <v>390</v>
      </c>
      <c r="B308" s="6">
        <v>33342</v>
      </c>
      <c r="C308" s="2">
        <f>YEAR([1]!Tabla1[[#This Row],[NACIMIENTO]])</f>
        <v>1991</v>
      </c>
      <c r="D308" s="1">
        <v>35</v>
      </c>
      <c r="E308" s="3" t="s">
        <v>391</v>
      </c>
      <c r="F308" s="1">
        <v>6</v>
      </c>
      <c r="G308" s="1" t="str">
        <f t="shared" si="4"/>
        <v>A120R1201 6</v>
      </c>
      <c r="H308" s="6">
        <v>35741</v>
      </c>
      <c r="I308" s="7">
        <f>YEAR([1]!Tabla1[[#This Row],[PARTO]])</f>
        <v>1997</v>
      </c>
      <c r="J308" s="7">
        <f>IF([1]!Tabla1[[#This Row],[PARTO]]&gt;0,MONTH([1]!Tabla1[[#This Row],[PARTO]]),"")</f>
        <v>11</v>
      </c>
      <c r="K308" s="1"/>
      <c r="L308" s="1" t="s">
        <v>30</v>
      </c>
      <c r="M308" s="4" t="s">
        <v>296</v>
      </c>
      <c r="N308" s="1">
        <v>78</v>
      </c>
      <c r="O308" s="6">
        <v>35939</v>
      </c>
      <c r="P308" s="1" t="s">
        <v>341</v>
      </c>
      <c r="Q308" s="1">
        <v>1</v>
      </c>
      <c r="R308" s="6">
        <v>36124</v>
      </c>
      <c r="S308" s="1">
        <v>4120</v>
      </c>
      <c r="T308" s="1">
        <f>+[1]!Tabla1[[#This Row],[SECADO]]-[1]!Tabla1[[#This Row],[PARTO]]</f>
        <v>383</v>
      </c>
      <c r="U308" s="2">
        <f>IF(S308&gt;0,IF([1]!Tabla1[[#This Row],[DEL]]&lt;305,[1]!Tabla1[[#This Row],[LECHETOTAL]],(305*[1]!Tabla1[[#This Row],[LECHETOTAL]]/[1]!Tabla1[[#This Row],[DEL]])),"")</f>
        <v>3280.9399477806787</v>
      </c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</row>
    <row r="309" spans="1:32" x14ac:dyDescent="0.25">
      <c r="A309" s="1" t="s">
        <v>390</v>
      </c>
      <c r="B309" s="6">
        <v>33342</v>
      </c>
      <c r="C309" s="2">
        <f>YEAR([1]!Tabla1[[#This Row],[NACIMIENTO]])</f>
        <v>1991</v>
      </c>
      <c r="D309" s="1">
        <v>35</v>
      </c>
      <c r="E309" s="3" t="s">
        <v>391</v>
      </c>
      <c r="F309" s="1">
        <v>7</v>
      </c>
      <c r="G309" s="1" t="str">
        <f t="shared" si="4"/>
        <v>A120R1201 7</v>
      </c>
      <c r="H309" s="6">
        <v>36222</v>
      </c>
      <c r="I309" s="7">
        <f>YEAR([1]!Tabla1[[#This Row],[PARTO]])</f>
        <v>1999</v>
      </c>
      <c r="J309" s="7">
        <f>IF([1]!Tabla1[[#This Row],[PARTO]]&gt;0,MONTH([1]!Tabla1[[#This Row],[PARTO]]),"")</f>
        <v>3</v>
      </c>
      <c r="K309" s="1"/>
      <c r="L309" s="1" t="s">
        <v>30</v>
      </c>
      <c r="M309" s="4" t="s">
        <v>341</v>
      </c>
      <c r="N309" s="1">
        <v>94</v>
      </c>
      <c r="O309" s="6">
        <v>36529</v>
      </c>
      <c r="P309" s="1" t="s">
        <v>305</v>
      </c>
      <c r="Q309" s="1">
        <v>2</v>
      </c>
      <c r="R309" s="6">
        <v>36699</v>
      </c>
      <c r="S309" s="1">
        <v>4622</v>
      </c>
      <c r="T309" s="1">
        <f>+[1]!Tabla1[[#This Row],[SECADO]]-[1]!Tabla1[[#This Row],[PARTO]]</f>
        <v>477</v>
      </c>
      <c r="U309" s="2">
        <f>IF(S309&gt;0,IF([1]!Tabla1[[#This Row],[DEL]]&lt;305,[1]!Tabla1[[#This Row],[LECHETOTAL]],(305*[1]!Tabla1[[#This Row],[LECHETOTAL]]/[1]!Tabla1[[#This Row],[DEL]])),"")</f>
        <v>2955.3668763102723</v>
      </c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</row>
    <row r="310" spans="1:32" x14ac:dyDescent="0.25">
      <c r="A310" s="1" t="s">
        <v>390</v>
      </c>
      <c r="B310" s="6">
        <v>33342</v>
      </c>
      <c r="C310" s="2">
        <f>YEAR([1]!Tabla1[[#This Row],[NACIMIENTO]])</f>
        <v>1991</v>
      </c>
      <c r="D310" s="1">
        <v>35</v>
      </c>
      <c r="E310" s="3" t="s">
        <v>391</v>
      </c>
      <c r="F310" s="1">
        <v>8</v>
      </c>
      <c r="G310" s="1" t="str">
        <f t="shared" si="4"/>
        <v>A120R1201 8</v>
      </c>
      <c r="H310" s="6">
        <v>36817</v>
      </c>
      <c r="I310" s="7">
        <f>YEAR([1]!Tabla1[[#This Row],[PARTO]])</f>
        <v>2000</v>
      </c>
      <c r="J310" s="7">
        <f>IF([1]!Tabla1[[#This Row],[PARTO]]&gt;0,MONTH([1]!Tabla1[[#This Row],[PARTO]]),"")</f>
        <v>10</v>
      </c>
      <c r="K310" s="1" t="s">
        <v>392</v>
      </c>
      <c r="L310" s="1" t="s">
        <v>26</v>
      </c>
      <c r="M310" s="4" t="s">
        <v>307</v>
      </c>
      <c r="N310" s="1">
        <v>14</v>
      </c>
      <c r="O310" s="6">
        <v>37007</v>
      </c>
      <c r="P310" s="1" t="s">
        <v>290</v>
      </c>
      <c r="Q310" s="1">
        <v>1</v>
      </c>
      <c r="R310" s="6">
        <v>37049</v>
      </c>
      <c r="S310" s="1">
        <v>2614</v>
      </c>
      <c r="T310" s="1">
        <f>+[1]!Tabla1[[#This Row],[SECADO]]-[1]!Tabla1[[#This Row],[PARTO]]</f>
        <v>232</v>
      </c>
      <c r="U310" s="2">
        <f>IF(S310&gt;0,IF([1]!Tabla1[[#This Row],[DEL]]&lt;305,[1]!Tabla1[[#This Row],[LECHETOTAL]],(305*[1]!Tabla1[[#This Row],[LECHETOTAL]]/[1]!Tabla1[[#This Row],[DEL]])),"")</f>
        <v>2614</v>
      </c>
      <c r="V310" s="1" t="s">
        <v>55</v>
      </c>
      <c r="W310" s="6">
        <v>37245</v>
      </c>
      <c r="X310" s="1"/>
      <c r="Y310" s="1"/>
      <c r="Z310" s="1"/>
      <c r="AA310" s="1"/>
      <c r="AB310" s="1"/>
      <c r="AC310" s="1"/>
      <c r="AD310" s="1"/>
      <c r="AE310" s="1"/>
      <c r="AF310" s="1"/>
    </row>
    <row r="311" spans="1:32" x14ac:dyDescent="0.25">
      <c r="A311" s="1" t="s">
        <v>393</v>
      </c>
      <c r="B311" s="6">
        <v>33369</v>
      </c>
      <c r="C311" s="2">
        <f>YEAR([1]!Tabla1[[#This Row],[NACIMIENTO]])</f>
        <v>1991</v>
      </c>
      <c r="D311" s="1">
        <v>35</v>
      </c>
      <c r="E311" s="3" t="s">
        <v>137</v>
      </c>
      <c r="F311" s="1">
        <v>0</v>
      </c>
      <c r="G311" s="1" t="str">
        <f t="shared" si="4"/>
        <v>A143R0701 0</v>
      </c>
      <c r="H311" s="1"/>
      <c r="I311" s="1">
        <f>YEAR([1]!Tabla1[[#This Row],[PARTO]])</f>
        <v>1900</v>
      </c>
      <c r="J311" s="1" t="str">
        <f>IF([1]!Tabla1[[#This Row],[PARTO]]&gt;0,MONTH([1]!Tabla1[[#This Row],[PARTO]]),"")</f>
        <v/>
      </c>
      <c r="K311" s="1"/>
      <c r="L311" s="1"/>
      <c r="M311" s="4"/>
      <c r="N311" s="1"/>
      <c r="O311" s="6">
        <v>33911</v>
      </c>
      <c r="P311" s="1"/>
      <c r="Q311" s="1"/>
      <c r="R311" s="1"/>
      <c r="S311" s="1"/>
      <c r="T311" s="1"/>
      <c r="U311" s="2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</row>
    <row r="312" spans="1:32" x14ac:dyDescent="0.25">
      <c r="A312" s="1" t="s">
        <v>393</v>
      </c>
      <c r="B312" s="6">
        <v>33369</v>
      </c>
      <c r="C312" s="2">
        <f>YEAR([1]!Tabla1[[#This Row],[NACIMIENTO]])</f>
        <v>1991</v>
      </c>
      <c r="D312" s="1">
        <v>35</v>
      </c>
      <c r="E312" s="3" t="s">
        <v>137</v>
      </c>
      <c r="F312" s="1">
        <v>1</v>
      </c>
      <c r="G312" s="1" t="str">
        <f t="shared" si="4"/>
        <v>A143R0701 1</v>
      </c>
      <c r="H312" s="6">
        <v>34195</v>
      </c>
      <c r="I312" s="7">
        <f>YEAR([1]!Tabla1[[#This Row],[PARTO]])</f>
        <v>1993</v>
      </c>
      <c r="J312" s="7">
        <f>IF([1]!Tabla1[[#This Row],[PARTO]]&gt;0,MONTH([1]!Tabla1[[#This Row],[PARTO]]),"")</f>
        <v>8</v>
      </c>
      <c r="K312" s="1"/>
      <c r="L312" s="1" t="s">
        <v>26</v>
      </c>
      <c r="M312" s="4"/>
      <c r="N312" s="1">
        <v>27</v>
      </c>
      <c r="O312" s="1"/>
      <c r="P312" s="1"/>
      <c r="Q312" s="1">
        <v>1</v>
      </c>
      <c r="R312" s="6">
        <v>34649</v>
      </c>
      <c r="S312" s="1">
        <v>6192</v>
      </c>
      <c r="T312" s="1">
        <f>+[1]!Tabla1[[#This Row],[SECADO]]-[1]!Tabla1[[#This Row],[PARTO]]</f>
        <v>454</v>
      </c>
      <c r="U312" s="2">
        <f>IF(S312&gt;0,IF([1]!Tabla1[[#This Row],[DEL]]&lt;305,[1]!Tabla1[[#This Row],[LECHETOTAL]],(305*[1]!Tabla1[[#This Row],[LECHETOTAL]]/[1]!Tabla1[[#This Row],[DEL]])),"")</f>
        <v>4159.8237885462559</v>
      </c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</row>
    <row r="313" spans="1:32" x14ac:dyDescent="0.25">
      <c r="A313" s="1" t="s">
        <v>393</v>
      </c>
      <c r="B313" s="6">
        <v>33369</v>
      </c>
      <c r="C313" s="2">
        <f>YEAR([1]!Tabla1[[#This Row],[NACIMIENTO]])</f>
        <v>1991</v>
      </c>
      <c r="D313" s="1">
        <v>35</v>
      </c>
      <c r="E313" s="3" t="s">
        <v>137</v>
      </c>
      <c r="F313" s="1">
        <v>2</v>
      </c>
      <c r="G313" s="1" t="str">
        <f t="shared" si="4"/>
        <v>A143R0701 2</v>
      </c>
      <c r="H313" s="1"/>
      <c r="I313" s="1">
        <f>YEAR([1]!Tabla1[[#This Row],[PARTO]])</f>
        <v>1900</v>
      </c>
      <c r="J313" s="1" t="str">
        <f>IF([1]!Tabla1[[#This Row],[PARTO]]&gt;0,MONTH([1]!Tabla1[[#This Row],[PARTO]]),"")</f>
        <v/>
      </c>
      <c r="K313" s="1"/>
      <c r="L313" s="1"/>
      <c r="M313" s="4"/>
      <c r="N313" s="1">
        <v>42</v>
      </c>
      <c r="O313" s="6">
        <v>34861</v>
      </c>
      <c r="P313" s="1" t="s">
        <v>365</v>
      </c>
      <c r="Q313" s="1">
        <v>1</v>
      </c>
      <c r="R313" s="6">
        <v>35098</v>
      </c>
      <c r="S313" s="1">
        <v>5335</v>
      </c>
      <c r="T313" s="1"/>
      <c r="U313" s="2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</row>
    <row r="314" spans="1:32" x14ac:dyDescent="0.25">
      <c r="A314" s="1" t="s">
        <v>393</v>
      </c>
      <c r="B314" s="6">
        <v>33369</v>
      </c>
      <c r="C314" s="2">
        <f>YEAR([1]!Tabla1[[#This Row],[NACIMIENTO]])</f>
        <v>1991</v>
      </c>
      <c r="D314" s="1">
        <v>35</v>
      </c>
      <c r="E314" s="3" t="s">
        <v>137</v>
      </c>
      <c r="F314" s="1">
        <v>3</v>
      </c>
      <c r="G314" s="1" t="str">
        <f t="shared" si="4"/>
        <v>A143R0701 3</v>
      </c>
      <c r="H314" s="6">
        <v>35139</v>
      </c>
      <c r="I314" s="7">
        <f>YEAR([1]!Tabla1[[#This Row],[PARTO]])</f>
        <v>1996</v>
      </c>
      <c r="J314" s="7">
        <f>IF([1]!Tabla1[[#This Row],[PARTO]]&gt;0,MONTH([1]!Tabla1[[#This Row],[PARTO]]),"")</f>
        <v>3</v>
      </c>
      <c r="K314" s="1"/>
      <c r="L314" s="1" t="s">
        <v>30</v>
      </c>
      <c r="M314" s="4" t="s">
        <v>365</v>
      </c>
      <c r="N314" s="1">
        <v>58</v>
      </c>
      <c r="O314" s="6">
        <v>35225</v>
      </c>
      <c r="P314" s="1" t="s">
        <v>304</v>
      </c>
      <c r="Q314" s="1">
        <v>1</v>
      </c>
      <c r="R314" s="6">
        <v>35475</v>
      </c>
      <c r="S314" s="1">
        <v>5859</v>
      </c>
      <c r="T314" s="1">
        <f>+[1]!Tabla1[[#This Row],[SECADO]]-[1]!Tabla1[[#This Row],[PARTO]]</f>
        <v>336</v>
      </c>
      <c r="U314" s="2">
        <f>IF(S314&gt;0,IF([1]!Tabla1[[#This Row],[DEL]]&lt;305,[1]!Tabla1[[#This Row],[LECHETOTAL]],(305*[1]!Tabla1[[#This Row],[LECHETOTAL]]/[1]!Tabla1[[#This Row],[DEL]])),"")</f>
        <v>5318.4375</v>
      </c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</row>
    <row r="315" spans="1:32" x14ac:dyDescent="0.25">
      <c r="A315" s="1" t="s">
        <v>393</v>
      </c>
      <c r="B315" s="6">
        <v>33369</v>
      </c>
      <c r="C315" s="2">
        <f>YEAR([1]!Tabla1[[#This Row],[NACIMIENTO]])</f>
        <v>1991</v>
      </c>
      <c r="D315" s="1">
        <v>35</v>
      </c>
      <c r="E315" s="3" t="s">
        <v>137</v>
      </c>
      <c r="F315" s="1">
        <v>4</v>
      </c>
      <c r="G315" s="1" t="str">
        <f t="shared" si="4"/>
        <v>A143R0701 4</v>
      </c>
      <c r="H315" s="6">
        <v>35507</v>
      </c>
      <c r="I315" s="7">
        <f>YEAR([1]!Tabla1[[#This Row],[PARTO]])</f>
        <v>1997</v>
      </c>
      <c r="J315" s="7">
        <f>IF([1]!Tabla1[[#This Row],[PARTO]]&gt;0,MONTH([1]!Tabla1[[#This Row],[PARTO]]),"")</f>
        <v>3</v>
      </c>
      <c r="K315" s="1"/>
      <c r="L315" s="1" t="s">
        <v>30</v>
      </c>
      <c r="M315" s="4" t="s">
        <v>304</v>
      </c>
      <c r="N315" s="1">
        <v>70</v>
      </c>
      <c r="O315" s="6">
        <v>35591</v>
      </c>
      <c r="P315" s="1" t="s">
        <v>296</v>
      </c>
      <c r="Q315" s="1">
        <v>1</v>
      </c>
      <c r="R315" s="6">
        <v>35820</v>
      </c>
      <c r="S315" s="1">
        <v>5639</v>
      </c>
      <c r="T315" s="1">
        <f>+[1]!Tabla1[[#This Row],[SECADO]]-[1]!Tabla1[[#This Row],[PARTO]]</f>
        <v>313</v>
      </c>
      <c r="U315" s="2">
        <f>IF(S315&gt;0,IF([1]!Tabla1[[#This Row],[DEL]]&lt;305,[1]!Tabla1[[#This Row],[LECHETOTAL]],(305*[1]!Tabla1[[#This Row],[LECHETOTAL]]/[1]!Tabla1[[#This Row],[DEL]])),"")</f>
        <v>5494.8722044728438</v>
      </c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</row>
    <row r="316" spans="1:32" x14ac:dyDescent="0.25">
      <c r="A316" s="1" t="s">
        <v>393</v>
      </c>
      <c r="B316" s="6">
        <v>33369</v>
      </c>
      <c r="C316" s="2">
        <f>YEAR([1]!Tabla1[[#This Row],[NACIMIENTO]])</f>
        <v>1991</v>
      </c>
      <c r="D316" s="1">
        <v>35</v>
      </c>
      <c r="E316" s="3" t="s">
        <v>137</v>
      </c>
      <c r="F316" s="1">
        <v>5</v>
      </c>
      <c r="G316" s="1" t="str">
        <f t="shared" si="4"/>
        <v>A143R0701 5</v>
      </c>
      <c r="H316" s="6">
        <v>35869</v>
      </c>
      <c r="I316" s="7">
        <f>YEAR([1]!Tabla1[[#This Row],[PARTO]])</f>
        <v>1998</v>
      </c>
      <c r="J316" s="7">
        <f>IF([1]!Tabla1[[#This Row],[PARTO]]&gt;0,MONTH([1]!Tabla1[[#This Row],[PARTO]]),"")</f>
        <v>3</v>
      </c>
      <c r="K316" s="1"/>
      <c r="L316" s="1" t="s">
        <v>26</v>
      </c>
      <c r="M316" s="4" t="s">
        <v>296</v>
      </c>
      <c r="N316" s="1">
        <v>82</v>
      </c>
      <c r="O316" s="6">
        <v>36258</v>
      </c>
      <c r="P316" s="1" t="s">
        <v>394</v>
      </c>
      <c r="Q316" s="1">
        <v>1</v>
      </c>
      <c r="R316" s="6">
        <v>36406</v>
      </c>
      <c r="S316" s="1">
        <v>7975</v>
      </c>
      <c r="T316" s="1">
        <f>+[1]!Tabla1[[#This Row],[SECADO]]-[1]!Tabla1[[#This Row],[PARTO]]</f>
        <v>537</v>
      </c>
      <c r="U316" s="2">
        <f>IF(S316&gt;0,IF([1]!Tabla1[[#This Row],[DEL]]&lt;305,[1]!Tabla1[[#This Row],[LECHETOTAL]],(305*[1]!Tabla1[[#This Row],[LECHETOTAL]]/[1]!Tabla1[[#This Row],[DEL]])),"")</f>
        <v>4529.5623836126633</v>
      </c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</row>
    <row r="317" spans="1:32" x14ac:dyDescent="0.25">
      <c r="A317" s="1" t="s">
        <v>393</v>
      </c>
      <c r="B317" s="6">
        <v>33369</v>
      </c>
      <c r="C317" s="2">
        <f>YEAR([1]!Tabla1[[#This Row],[NACIMIENTO]])</f>
        <v>1991</v>
      </c>
      <c r="D317" s="1">
        <v>35</v>
      </c>
      <c r="E317" s="3" t="s">
        <v>137</v>
      </c>
      <c r="F317" s="1">
        <v>6</v>
      </c>
      <c r="G317" s="1" t="str">
        <f t="shared" si="4"/>
        <v>A143R0701 6</v>
      </c>
      <c r="H317" s="6">
        <v>36545</v>
      </c>
      <c r="I317" s="7">
        <f>YEAR([1]!Tabla1[[#This Row],[PARTO]])</f>
        <v>2000</v>
      </c>
      <c r="J317" s="7">
        <f>IF([1]!Tabla1[[#This Row],[PARTO]]&gt;0,MONTH([1]!Tabla1[[#This Row],[PARTO]]),"")</f>
        <v>1</v>
      </c>
      <c r="K317" s="1" t="s">
        <v>395</v>
      </c>
      <c r="L317" s="1" t="s">
        <v>30</v>
      </c>
      <c r="M317" s="4" t="s">
        <v>396</v>
      </c>
      <c r="N317" s="1">
        <v>4</v>
      </c>
      <c r="O317" s="6">
        <v>36867</v>
      </c>
      <c r="P317" s="1" t="s">
        <v>335</v>
      </c>
      <c r="Q317" s="1">
        <v>3</v>
      </c>
      <c r="R317" s="6">
        <v>36962</v>
      </c>
      <c r="S317" s="1">
        <v>4434</v>
      </c>
      <c r="T317" s="1">
        <f>+[1]!Tabla1[[#This Row],[SECADO]]-[1]!Tabla1[[#This Row],[PARTO]]</f>
        <v>417</v>
      </c>
      <c r="U317" s="2">
        <f>IF(S317&gt;0,IF([1]!Tabla1[[#This Row],[DEL]]&lt;305,[1]!Tabla1[[#This Row],[LECHETOTAL]],(305*[1]!Tabla1[[#This Row],[LECHETOTAL]]/[1]!Tabla1[[#This Row],[DEL]])),"")</f>
        <v>3243.093525179856</v>
      </c>
      <c r="V317" s="1" t="s">
        <v>55</v>
      </c>
      <c r="W317" s="6">
        <v>37099</v>
      </c>
      <c r="X317" s="1"/>
      <c r="Y317" s="1"/>
      <c r="Z317" s="1"/>
      <c r="AA317" s="1"/>
      <c r="AB317" s="1"/>
      <c r="AC317" s="1"/>
      <c r="AD317" s="1"/>
      <c r="AE317" s="1"/>
      <c r="AF317" s="1"/>
    </row>
    <row r="318" spans="1:32" x14ac:dyDescent="0.25">
      <c r="A318" s="1" t="s">
        <v>397</v>
      </c>
      <c r="B318" s="6">
        <v>33374</v>
      </c>
      <c r="C318" s="2">
        <f>YEAR([1]!Tabla1[[#This Row],[NACIMIENTO]])</f>
        <v>1991</v>
      </c>
      <c r="D318" s="1" t="s">
        <v>377</v>
      </c>
      <c r="E318" s="3" t="s">
        <v>398</v>
      </c>
      <c r="F318" s="1">
        <v>1</v>
      </c>
      <c r="G318" s="1" t="str">
        <f t="shared" si="4"/>
        <v>a151R1201 1</v>
      </c>
      <c r="H318" s="1"/>
      <c r="I318" s="1">
        <f>YEAR([1]!Tabla1[[#This Row],[PARTO]])</f>
        <v>1900</v>
      </c>
      <c r="J318" s="1" t="str">
        <f>IF([1]!Tabla1[[#This Row],[PARTO]]&gt;0,MONTH([1]!Tabla1[[#This Row],[PARTO]]),"")</f>
        <v/>
      </c>
      <c r="K318" s="1"/>
      <c r="L318" s="1"/>
      <c r="M318" s="4"/>
      <c r="N318" s="1"/>
      <c r="O318" s="6">
        <v>34006</v>
      </c>
      <c r="P318" s="1"/>
      <c r="Q318" s="1"/>
      <c r="R318" s="1"/>
      <c r="S318" s="1"/>
      <c r="T318" s="1"/>
      <c r="U318" s="2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</row>
    <row r="319" spans="1:32" x14ac:dyDescent="0.25">
      <c r="A319" s="1" t="s">
        <v>397</v>
      </c>
      <c r="B319" s="6">
        <v>33374</v>
      </c>
      <c r="C319" s="2">
        <f>YEAR([1]!Tabla1[[#This Row],[NACIMIENTO]])</f>
        <v>1991</v>
      </c>
      <c r="D319" s="1" t="s">
        <v>377</v>
      </c>
      <c r="E319" s="3" t="s">
        <v>398</v>
      </c>
      <c r="F319" s="1">
        <v>2</v>
      </c>
      <c r="G319" s="1" t="str">
        <f t="shared" si="4"/>
        <v>a151R1201 2</v>
      </c>
      <c r="H319" s="6">
        <v>34290</v>
      </c>
      <c r="I319" s="7">
        <f>YEAR([1]!Tabla1[[#This Row],[PARTO]])</f>
        <v>1993</v>
      </c>
      <c r="J319" s="7">
        <f>IF([1]!Tabla1[[#This Row],[PARTO]]&gt;0,MONTH([1]!Tabla1[[#This Row],[PARTO]]),"")</f>
        <v>11</v>
      </c>
      <c r="K319" s="1"/>
      <c r="L319" s="1" t="s">
        <v>26</v>
      </c>
      <c r="M319" s="4"/>
      <c r="N319" s="1">
        <v>30</v>
      </c>
      <c r="O319" s="6">
        <v>34365</v>
      </c>
      <c r="P319" s="1">
        <v>3707</v>
      </c>
      <c r="Q319" s="1">
        <v>1</v>
      </c>
      <c r="R319" s="6">
        <v>34592</v>
      </c>
      <c r="S319" s="1">
        <v>4955</v>
      </c>
      <c r="T319" s="1">
        <f>+[1]!Tabla1[[#This Row],[SECADO]]-[1]!Tabla1[[#This Row],[PARTO]]</f>
        <v>302</v>
      </c>
      <c r="U319" s="2">
        <f>IF(S319&gt;0,IF([1]!Tabla1[[#This Row],[DEL]]&lt;305,[1]!Tabla1[[#This Row],[LECHETOTAL]],(305*[1]!Tabla1[[#This Row],[LECHETOTAL]]/[1]!Tabla1[[#This Row],[DEL]])),"")</f>
        <v>4955</v>
      </c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</row>
    <row r="320" spans="1:32" x14ac:dyDescent="0.25">
      <c r="A320" s="1" t="s">
        <v>397</v>
      </c>
      <c r="B320" s="6">
        <v>33374</v>
      </c>
      <c r="C320" s="2">
        <f>YEAR([1]!Tabla1[[#This Row],[NACIMIENTO]])</f>
        <v>1991</v>
      </c>
      <c r="D320" s="1" t="s">
        <v>377</v>
      </c>
      <c r="E320" s="3" t="s">
        <v>398</v>
      </c>
      <c r="F320" s="1">
        <v>3</v>
      </c>
      <c r="G320" s="1" t="str">
        <f t="shared" si="4"/>
        <v>a151R1201 3</v>
      </c>
      <c r="H320" s="6">
        <v>34643</v>
      </c>
      <c r="I320" s="7">
        <f>YEAR([1]!Tabla1[[#This Row],[PARTO]])</f>
        <v>1994</v>
      </c>
      <c r="J320" s="7">
        <f>IF([1]!Tabla1[[#This Row],[PARTO]]&gt;0,MONTH([1]!Tabla1[[#This Row],[PARTO]]),"")</f>
        <v>11</v>
      </c>
      <c r="K320" s="1"/>
      <c r="L320" s="1" t="s">
        <v>30</v>
      </c>
      <c r="M320" s="4">
        <v>3707</v>
      </c>
      <c r="N320" s="1">
        <v>41</v>
      </c>
      <c r="O320" s="6">
        <v>34798</v>
      </c>
      <c r="P320" s="1"/>
      <c r="Q320" s="1">
        <v>1</v>
      </c>
      <c r="R320" s="6">
        <v>34966</v>
      </c>
      <c r="S320" s="1">
        <v>3098</v>
      </c>
      <c r="T320" s="1">
        <f>+[1]!Tabla1[[#This Row],[SECADO]]-[1]!Tabla1[[#This Row],[PARTO]]</f>
        <v>323</v>
      </c>
      <c r="U320" s="2">
        <f>IF(S320&gt;0,IF([1]!Tabla1[[#This Row],[DEL]]&lt;305,[1]!Tabla1[[#This Row],[LECHETOTAL]],(305*[1]!Tabla1[[#This Row],[LECHETOTAL]]/[1]!Tabla1[[#This Row],[DEL]])),"")</f>
        <v>2925.3560371517028</v>
      </c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</row>
    <row r="321" spans="1:32" x14ac:dyDescent="0.25">
      <c r="A321" s="1" t="s">
        <v>397</v>
      </c>
      <c r="B321" s="6">
        <v>33374</v>
      </c>
      <c r="C321" s="2">
        <f>YEAR([1]!Tabla1[[#This Row],[NACIMIENTO]])</f>
        <v>1991</v>
      </c>
      <c r="D321" s="1" t="s">
        <v>377</v>
      </c>
      <c r="E321" s="3" t="s">
        <v>398</v>
      </c>
      <c r="F321" s="1">
        <v>4</v>
      </c>
      <c r="G321" s="1" t="str">
        <f t="shared" si="4"/>
        <v>a151R1201 4</v>
      </c>
      <c r="H321" s="6">
        <v>35082</v>
      </c>
      <c r="I321" s="7">
        <f>YEAR([1]!Tabla1[[#This Row],[PARTO]])</f>
        <v>1996</v>
      </c>
      <c r="J321" s="7">
        <f>IF([1]!Tabla1[[#This Row],[PARTO]]&gt;0,MONTH([1]!Tabla1[[#This Row],[PARTO]]),"")</f>
        <v>1</v>
      </c>
      <c r="K321" s="1"/>
      <c r="L321" s="1"/>
      <c r="M321" s="4"/>
      <c r="N321" s="1">
        <v>56</v>
      </c>
      <c r="O321" s="6">
        <v>35240</v>
      </c>
      <c r="P321" s="1" t="s">
        <v>330</v>
      </c>
      <c r="Q321" s="1">
        <v>1</v>
      </c>
      <c r="R321" s="6">
        <v>35476</v>
      </c>
      <c r="S321" s="1">
        <v>4004</v>
      </c>
      <c r="T321" s="1">
        <f>+[1]!Tabla1[[#This Row],[SECADO]]-[1]!Tabla1[[#This Row],[PARTO]]</f>
        <v>394</v>
      </c>
      <c r="U321" s="2">
        <f>IF(S321&gt;0,IF([1]!Tabla1[[#This Row],[DEL]]&lt;305,[1]!Tabla1[[#This Row],[LECHETOTAL]],(305*[1]!Tabla1[[#This Row],[LECHETOTAL]]/[1]!Tabla1[[#This Row],[DEL]])),"")</f>
        <v>3099.5431472081218</v>
      </c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</row>
    <row r="322" spans="1:32" x14ac:dyDescent="0.25">
      <c r="A322" s="1" t="s">
        <v>397</v>
      </c>
      <c r="B322" s="6">
        <v>33374</v>
      </c>
      <c r="C322" s="2">
        <f>YEAR([1]!Tabla1[[#This Row],[NACIMIENTO]])</f>
        <v>1991</v>
      </c>
      <c r="D322" s="1" t="s">
        <v>377</v>
      </c>
      <c r="E322" s="3" t="s">
        <v>398</v>
      </c>
      <c r="F322" s="1">
        <v>5</v>
      </c>
      <c r="G322" s="1" t="str">
        <f t="shared" si="4"/>
        <v>a151R1201 5</v>
      </c>
      <c r="H322" s="6">
        <v>35521</v>
      </c>
      <c r="I322" s="7">
        <f>YEAR([1]!Tabla1[[#This Row],[PARTO]])</f>
        <v>1997</v>
      </c>
      <c r="J322" s="7">
        <f>IF([1]!Tabla1[[#This Row],[PARTO]]&gt;0,MONTH([1]!Tabla1[[#This Row],[PARTO]]),"")</f>
        <v>4</v>
      </c>
      <c r="K322" s="1"/>
      <c r="L322" s="1" t="s">
        <v>26</v>
      </c>
      <c r="M322" s="4" t="s">
        <v>330</v>
      </c>
      <c r="N322" s="1">
        <v>70</v>
      </c>
      <c r="O322" s="6">
        <v>35643</v>
      </c>
      <c r="P322" s="1" t="s">
        <v>350</v>
      </c>
      <c r="Q322" s="1">
        <v>1</v>
      </c>
      <c r="R322" s="6">
        <v>35825</v>
      </c>
      <c r="S322" s="1">
        <v>3732</v>
      </c>
      <c r="T322" s="1">
        <f>+[1]!Tabla1[[#This Row],[SECADO]]-[1]!Tabla1[[#This Row],[PARTO]]</f>
        <v>304</v>
      </c>
      <c r="U322" s="2">
        <f>IF(S322&gt;0,IF([1]!Tabla1[[#This Row],[DEL]]&lt;305,[1]!Tabla1[[#This Row],[LECHETOTAL]],(305*[1]!Tabla1[[#This Row],[LECHETOTAL]]/[1]!Tabla1[[#This Row],[DEL]])),"")</f>
        <v>3732</v>
      </c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</row>
    <row r="323" spans="1:32" x14ac:dyDescent="0.25">
      <c r="A323" s="1" t="s">
        <v>397</v>
      </c>
      <c r="B323" s="6">
        <v>33374</v>
      </c>
      <c r="C323" s="2">
        <f>YEAR([1]!Tabla1[[#This Row],[NACIMIENTO]])</f>
        <v>1991</v>
      </c>
      <c r="D323" s="1" t="s">
        <v>377</v>
      </c>
      <c r="E323" s="3" t="s">
        <v>398</v>
      </c>
      <c r="F323" s="1">
        <v>6</v>
      </c>
      <c r="G323" s="1" t="str">
        <f t="shared" si="4"/>
        <v>a151R1201 6</v>
      </c>
      <c r="H323" s="6">
        <v>35931</v>
      </c>
      <c r="I323" s="7">
        <f>YEAR([1]!Tabla1[[#This Row],[PARTO]])</f>
        <v>1998</v>
      </c>
      <c r="J323" s="7">
        <f>IF([1]!Tabla1[[#This Row],[PARTO]]&gt;0,MONTH([1]!Tabla1[[#This Row],[PARTO]]),"")</f>
        <v>5</v>
      </c>
      <c r="K323" s="1"/>
      <c r="L323" s="1" t="s">
        <v>26</v>
      </c>
      <c r="M323" s="4" t="s">
        <v>350</v>
      </c>
      <c r="N323" s="1">
        <v>84</v>
      </c>
      <c r="O323" s="6">
        <v>36172</v>
      </c>
      <c r="P323" s="1" t="s">
        <v>367</v>
      </c>
      <c r="Q323" s="1">
        <v>1</v>
      </c>
      <c r="R323" s="6">
        <v>36361</v>
      </c>
      <c r="S323" s="1">
        <v>2726</v>
      </c>
      <c r="T323" s="1">
        <f>+[1]!Tabla1[[#This Row],[SECADO]]-[1]!Tabla1[[#This Row],[PARTO]]</f>
        <v>430</v>
      </c>
      <c r="U323" s="2">
        <f>IF(S323&gt;0,IF([1]!Tabla1[[#This Row],[DEL]]&lt;305,[1]!Tabla1[[#This Row],[LECHETOTAL]],(305*[1]!Tabla1[[#This Row],[LECHETOTAL]]/[1]!Tabla1[[#This Row],[DEL]])),"")</f>
        <v>1933.5581395348838</v>
      </c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</row>
    <row r="324" spans="1:32" x14ac:dyDescent="0.25">
      <c r="A324" s="1" t="s">
        <v>397</v>
      </c>
      <c r="B324" s="6">
        <v>33374</v>
      </c>
      <c r="C324" s="2">
        <f>YEAR([1]!Tabla1[[#This Row],[NACIMIENTO]])</f>
        <v>1991</v>
      </c>
      <c r="D324" s="1" t="s">
        <v>377</v>
      </c>
      <c r="E324" s="3" t="s">
        <v>398</v>
      </c>
      <c r="F324" s="1">
        <v>7</v>
      </c>
      <c r="G324" s="1" t="str">
        <f t="shared" si="4"/>
        <v>a151R1201 7</v>
      </c>
      <c r="H324" s="6">
        <v>36456</v>
      </c>
      <c r="I324" s="7">
        <f>YEAR([1]!Tabla1[[#This Row],[PARTO]])</f>
        <v>1999</v>
      </c>
      <c r="J324" s="7">
        <f>IF([1]!Tabla1[[#This Row],[PARTO]]&gt;0,MONTH([1]!Tabla1[[#This Row],[PARTO]]),"")</f>
        <v>10</v>
      </c>
      <c r="K324" s="1"/>
      <c r="L324" s="1" t="s">
        <v>26</v>
      </c>
      <c r="M324" s="4" t="s">
        <v>368</v>
      </c>
      <c r="N324" s="1">
        <v>1</v>
      </c>
      <c r="O324" s="6">
        <v>36538</v>
      </c>
      <c r="P324" s="1" t="s">
        <v>305</v>
      </c>
      <c r="Q324" s="1">
        <v>1</v>
      </c>
      <c r="R324" s="6">
        <v>36646</v>
      </c>
      <c r="S324" s="1">
        <v>1163</v>
      </c>
      <c r="T324" s="1">
        <f>+[1]!Tabla1[[#This Row],[SECADO]]-[1]!Tabla1[[#This Row],[PARTO]]</f>
        <v>190</v>
      </c>
      <c r="U324" s="2">
        <f>IF(S324&gt;0,IF([1]!Tabla1[[#This Row],[DEL]]&lt;305,[1]!Tabla1[[#This Row],[LECHETOTAL]],(305*[1]!Tabla1[[#This Row],[LECHETOTAL]]/[1]!Tabla1[[#This Row],[DEL]])),"")</f>
        <v>1163</v>
      </c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</row>
    <row r="325" spans="1:32" x14ac:dyDescent="0.25">
      <c r="A325" s="1" t="s">
        <v>397</v>
      </c>
      <c r="B325" s="6">
        <v>33374</v>
      </c>
      <c r="C325" s="2">
        <f>YEAR([1]!Tabla1[[#This Row],[NACIMIENTO]])</f>
        <v>1991</v>
      </c>
      <c r="D325" s="1" t="s">
        <v>377</v>
      </c>
      <c r="E325" s="3" t="s">
        <v>398</v>
      </c>
      <c r="F325" s="1">
        <v>8</v>
      </c>
      <c r="G325" s="1" t="str">
        <f t="shared" ref="G325:G388" si="5">+A325&amp; " " &amp;F325</f>
        <v>a151R1201 8</v>
      </c>
      <c r="H325" s="6">
        <v>36814</v>
      </c>
      <c r="I325" s="7">
        <f>YEAR([1]!Tabla1[[#This Row],[PARTO]])</f>
        <v>2000</v>
      </c>
      <c r="J325" s="7">
        <f>IF([1]!Tabla1[[#This Row],[PARTO]]&gt;0,MONTH([1]!Tabla1[[#This Row],[PARTO]]),"")</f>
        <v>10</v>
      </c>
      <c r="K325" s="1" t="s">
        <v>399</v>
      </c>
      <c r="L325" s="1" t="s">
        <v>26</v>
      </c>
      <c r="M325" s="4" t="s">
        <v>307</v>
      </c>
      <c r="N325" s="1">
        <v>13</v>
      </c>
      <c r="O325" s="6">
        <v>36918</v>
      </c>
      <c r="P325" s="1" t="s">
        <v>335</v>
      </c>
      <c r="Q325" s="1">
        <v>2</v>
      </c>
      <c r="R325" s="6">
        <v>36981</v>
      </c>
      <c r="S325" s="1">
        <v>1154</v>
      </c>
      <c r="T325" s="1">
        <f>+[1]!Tabla1[[#This Row],[SECADO]]-[1]!Tabla1[[#This Row],[PARTO]]</f>
        <v>167</v>
      </c>
      <c r="U325" s="2">
        <f>IF(S325&gt;0,IF([1]!Tabla1[[#This Row],[DEL]]&lt;305,[1]!Tabla1[[#This Row],[LECHETOTAL]],(305*[1]!Tabla1[[#This Row],[LECHETOTAL]]/[1]!Tabla1[[#This Row],[DEL]])),"")</f>
        <v>1154</v>
      </c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</row>
    <row r="326" spans="1:32" x14ac:dyDescent="0.25">
      <c r="A326" s="1" t="s">
        <v>397</v>
      </c>
      <c r="B326" s="6">
        <v>33374</v>
      </c>
      <c r="C326" s="2">
        <f>YEAR([1]!Tabla1[[#This Row],[NACIMIENTO]])</f>
        <v>1991</v>
      </c>
      <c r="D326" s="1" t="s">
        <v>377</v>
      </c>
      <c r="E326" s="3" t="s">
        <v>398</v>
      </c>
      <c r="F326" s="1">
        <v>9</v>
      </c>
      <c r="G326" s="1" t="str">
        <f t="shared" si="5"/>
        <v>a151R1201 9</v>
      </c>
      <c r="H326" s="6">
        <v>37206</v>
      </c>
      <c r="I326" s="7">
        <f>YEAR([1]!Tabla1[[#This Row],[PARTO]])</f>
        <v>2001</v>
      </c>
      <c r="J326" s="7">
        <f>IF([1]!Tabla1[[#This Row],[PARTO]]&gt;0,MONTH([1]!Tabla1[[#This Row],[PARTO]]),"")</f>
        <v>11</v>
      </c>
      <c r="K326" s="1" t="s">
        <v>400</v>
      </c>
      <c r="L326" s="1" t="s">
        <v>26</v>
      </c>
      <c r="M326" s="4" t="s">
        <v>337</v>
      </c>
      <c r="N326" s="1">
        <v>25</v>
      </c>
      <c r="O326" s="1"/>
      <c r="P326" s="1"/>
      <c r="Q326" s="1"/>
      <c r="R326" s="1"/>
      <c r="S326" s="1"/>
      <c r="T326" s="1"/>
      <c r="U326" s="2"/>
      <c r="V326" s="1" t="s">
        <v>31</v>
      </c>
      <c r="W326" s="6">
        <v>37242</v>
      </c>
      <c r="X326" s="1"/>
      <c r="Y326" s="1"/>
      <c r="Z326" s="1"/>
      <c r="AA326" s="1"/>
      <c r="AB326" s="1"/>
      <c r="AC326" s="1"/>
      <c r="AD326" s="1"/>
      <c r="AE326" s="1"/>
      <c r="AF326" s="1"/>
    </row>
    <row r="327" spans="1:32" x14ac:dyDescent="0.25">
      <c r="A327" s="1" t="s">
        <v>401</v>
      </c>
      <c r="B327" s="6">
        <v>33374</v>
      </c>
      <c r="C327" s="2">
        <f>YEAR([1]!Tabla1[[#This Row],[NACIMIENTO]])</f>
        <v>1991</v>
      </c>
      <c r="D327" s="1" t="s">
        <v>327</v>
      </c>
      <c r="E327" s="3">
        <v>14</v>
      </c>
      <c r="F327" s="1">
        <v>0</v>
      </c>
      <c r="G327" s="1" t="str">
        <f t="shared" si="5"/>
        <v>A152R0901 0</v>
      </c>
      <c r="H327" s="1"/>
      <c r="I327" s="1">
        <f>YEAR([1]!Tabla1[[#This Row],[PARTO]])</f>
        <v>1900</v>
      </c>
      <c r="J327" s="1" t="str">
        <f>IF([1]!Tabla1[[#This Row],[PARTO]]&gt;0,MONTH([1]!Tabla1[[#This Row],[PARTO]]),"")</f>
        <v/>
      </c>
      <c r="K327" s="1"/>
      <c r="L327" s="1"/>
      <c r="M327" s="4"/>
      <c r="N327" s="1"/>
      <c r="O327" s="6">
        <v>34006</v>
      </c>
      <c r="P327" s="1"/>
      <c r="Q327" s="1"/>
      <c r="R327" s="1"/>
      <c r="S327" s="1"/>
      <c r="T327" s="1"/>
      <c r="U327" s="2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</row>
    <row r="328" spans="1:32" x14ac:dyDescent="0.25">
      <c r="A328" s="1" t="s">
        <v>401</v>
      </c>
      <c r="B328" s="6">
        <v>33374</v>
      </c>
      <c r="C328" s="2">
        <f>YEAR([1]!Tabla1[[#This Row],[NACIMIENTO]])</f>
        <v>1991</v>
      </c>
      <c r="D328" s="1" t="s">
        <v>327</v>
      </c>
      <c r="E328" s="3">
        <v>14</v>
      </c>
      <c r="F328" s="1">
        <v>1</v>
      </c>
      <c r="G328" s="1" t="str">
        <f t="shared" si="5"/>
        <v>A152R0901 1</v>
      </c>
      <c r="H328" s="6">
        <v>34290</v>
      </c>
      <c r="I328" s="7">
        <f>YEAR([1]!Tabla1[[#This Row],[PARTO]])</f>
        <v>1993</v>
      </c>
      <c r="J328" s="7">
        <f>IF([1]!Tabla1[[#This Row],[PARTO]]&gt;0,MONTH([1]!Tabla1[[#This Row],[PARTO]]),"")</f>
        <v>11</v>
      </c>
      <c r="K328" s="1"/>
      <c r="L328" s="1" t="s">
        <v>30</v>
      </c>
      <c r="M328" s="4"/>
      <c r="N328" s="1">
        <v>30</v>
      </c>
      <c r="O328" s="6">
        <v>34359</v>
      </c>
      <c r="P328" s="1">
        <v>3692</v>
      </c>
      <c r="Q328" s="1">
        <v>1</v>
      </c>
      <c r="R328" s="6">
        <v>34592</v>
      </c>
      <c r="S328" s="1">
        <v>3378</v>
      </c>
      <c r="T328" s="1">
        <f>+[1]!Tabla1[[#This Row],[SECADO]]-[1]!Tabla1[[#This Row],[PARTO]]</f>
        <v>302</v>
      </c>
      <c r="U328" s="2">
        <f>IF(S328&gt;0,IF([1]!Tabla1[[#This Row],[DEL]]&lt;305,[1]!Tabla1[[#This Row],[LECHETOTAL]],(305*[1]!Tabla1[[#This Row],[LECHETOTAL]]/[1]!Tabla1[[#This Row],[DEL]])),"")</f>
        <v>3378</v>
      </c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</row>
    <row r="329" spans="1:32" x14ac:dyDescent="0.25">
      <c r="A329" s="1" t="s">
        <v>401</v>
      </c>
      <c r="B329" s="6">
        <v>33374</v>
      </c>
      <c r="C329" s="2">
        <f>YEAR([1]!Tabla1[[#This Row],[NACIMIENTO]])</f>
        <v>1991</v>
      </c>
      <c r="D329" s="1" t="s">
        <v>327</v>
      </c>
      <c r="E329" s="3">
        <v>14</v>
      </c>
      <c r="F329" s="1">
        <v>2</v>
      </c>
      <c r="G329" s="1" t="str">
        <f t="shared" si="5"/>
        <v>A152R0901 2</v>
      </c>
      <c r="H329" s="6">
        <v>34637</v>
      </c>
      <c r="I329" s="7">
        <f>YEAR([1]!Tabla1[[#This Row],[PARTO]])</f>
        <v>1994</v>
      </c>
      <c r="J329" s="7">
        <f>IF([1]!Tabla1[[#This Row],[PARTO]]&gt;0,MONTH([1]!Tabla1[[#This Row],[PARTO]]),"")</f>
        <v>10</v>
      </c>
      <c r="K329" s="1"/>
      <c r="L329" s="1" t="s">
        <v>26</v>
      </c>
      <c r="M329" s="4">
        <v>3692</v>
      </c>
      <c r="N329" s="1">
        <v>41</v>
      </c>
      <c r="O329" s="6">
        <v>34722</v>
      </c>
      <c r="P329" s="1" t="s">
        <v>325</v>
      </c>
      <c r="Q329" s="1">
        <v>1</v>
      </c>
      <c r="R329" s="6">
        <v>34957</v>
      </c>
      <c r="S329" s="1">
        <v>4258</v>
      </c>
      <c r="T329" s="1">
        <f>+[1]!Tabla1[[#This Row],[SECADO]]-[1]!Tabla1[[#This Row],[PARTO]]</f>
        <v>320</v>
      </c>
      <c r="U329" s="2">
        <f>IF(S329&gt;0,IF([1]!Tabla1[[#This Row],[DEL]]&lt;305,[1]!Tabla1[[#This Row],[LECHETOTAL]],(305*[1]!Tabla1[[#This Row],[LECHETOTAL]]/[1]!Tabla1[[#This Row],[DEL]])),"")</f>
        <v>4058.40625</v>
      </c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</row>
    <row r="330" spans="1:32" x14ac:dyDescent="0.25">
      <c r="A330" s="1" t="s">
        <v>401</v>
      </c>
      <c r="B330" s="6">
        <v>33374</v>
      </c>
      <c r="C330" s="2">
        <f>YEAR([1]!Tabla1[[#This Row],[NACIMIENTO]])</f>
        <v>1991</v>
      </c>
      <c r="D330" s="1" t="s">
        <v>327</v>
      </c>
      <c r="E330" s="3">
        <v>14</v>
      </c>
      <c r="F330" s="1">
        <v>3</v>
      </c>
      <c r="G330" s="1" t="str">
        <f t="shared" si="5"/>
        <v>A152R0901 3</v>
      </c>
      <c r="H330" s="6">
        <v>35010</v>
      </c>
      <c r="I330" s="7">
        <f>YEAR([1]!Tabla1[[#This Row],[PARTO]])</f>
        <v>1995</v>
      </c>
      <c r="J330" s="7">
        <f>IF([1]!Tabla1[[#This Row],[PARTO]]&gt;0,MONTH([1]!Tabla1[[#This Row],[PARTO]]),"")</f>
        <v>11</v>
      </c>
      <c r="K330" s="1"/>
      <c r="L330" s="1" t="s">
        <v>30</v>
      </c>
      <c r="M330" s="4" t="s">
        <v>325</v>
      </c>
      <c r="N330" s="1">
        <v>53</v>
      </c>
      <c r="O330" s="6">
        <v>35363</v>
      </c>
      <c r="P330" s="1"/>
      <c r="Q330" s="1">
        <v>1</v>
      </c>
      <c r="R330" s="6">
        <v>35591</v>
      </c>
      <c r="S330" s="1">
        <v>3757</v>
      </c>
      <c r="T330" s="1">
        <f>+[1]!Tabla1[[#This Row],[SECADO]]-[1]!Tabla1[[#This Row],[PARTO]]</f>
        <v>581</v>
      </c>
      <c r="U330" s="2">
        <f>IF(S330&gt;0,IF([1]!Tabla1[[#This Row],[DEL]]&lt;305,[1]!Tabla1[[#This Row],[LECHETOTAL]],(305*[1]!Tabla1[[#This Row],[LECHETOTAL]]/[1]!Tabla1[[#This Row],[DEL]])),"")</f>
        <v>1972.263339070568</v>
      </c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</row>
    <row r="331" spans="1:32" x14ac:dyDescent="0.25">
      <c r="A331" s="1" t="s">
        <v>401</v>
      </c>
      <c r="B331" s="6">
        <v>33374</v>
      </c>
      <c r="C331" s="2">
        <f>YEAR([1]!Tabla1[[#This Row],[NACIMIENTO]])</f>
        <v>1991</v>
      </c>
      <c r="D331" s="1" t="s">
        <v>327</v>
      </c>
      <c r="E331" s="3">
        <v>14</v>
      </c>
      <c r="F331" s="1">
        <v>4</v>
      </c>
      <c r="G331" s="1" t="str">
        <f t="shared" si="5"/>
        <v>A152R0901 4</v>
      </c>
      <c r="H331" s="6">
        <v>35647</v>
      </c>
      <c r="I331" s="7">
        <f>YEAR([1]!Tabla1[[#This Row],[PARTO]])</f>
        <v>1997</v>
      </c>
      <c r="J331" s="7">
        <f>IF([1]!Tabla1[[#This Row],[PARTO]]&gt;0,MONTH([1]!Tabla1[[#This Row],[PARTO]]),"")</f>
        <v>8</v>
      </c>
      <c r="K331" s="1"/>
      <c r="L331" s="1" t="s">
        <v>30</v>
      </c>
      <c r="M331" s="4"/>
      <c r="N331" s="1">
        <v>74</v>
      </c>
      <c r="O331" s="6">
        <v>36168</v>
      </c>
      <c r="P331" s="1" t="s">
        <v>367</v>
      </c>
      <c r="Q331" s="1">
        <v>1</v>
      </c>
      <c r="R331" s="6">
        <v>36392</v>
      </c>
      <c r="S331" s="1">
        <v>6021</v>
      </c>
      <c r="T331" s="1">
        <f>+[1]!Tabla1[[#This Row],[SECADO]]-[1]!Tabla1[[#This Row],[PARTO]]</f>
        <v>745</v>
      </c>
      <c r="U331" s="2">
        <f>IF(S331&gt;0,IF([1]!Tabla1[[#This Row],[DEL]]&lt;305,[1]!Tabla1[[#This Row],[LECHETOTAL]],(305*[1]!Tabla1[[#This Row],[LECHETOTAL]]/[1]!Tabla1[[#This Row],[DEL]])),"")</f>
        <v>2464.9731543624162</v>
      </c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</row>
    <row r="332" spans="1:32" x14ac:dyDescent="0.25">
      <c r="A332" s="1" t="s">
        <v>401</v>
      </c>
      <c r="B332" s="6">
        <v>33374</v>
      </c>
      <c r="C332" s="2">
        <f>YEAR([1]!Tabla1[[#This Row],[NACIMIENTO]])</f>
        <v>1991</v>
      </c>
      <c r="D332" s="1" t="s">
        <v>327</v>
      </c>
      <c r="E332" s="3">
        <v>14</v>
      </c>
      <c r="F332" s="1">
        <v>5</v>
      </c>
      <c r="G332" s="1" t="str">
        <f t="shared" si="5"/>
        <v>A152R0901 5</v>
      </c>
      <c r="H332" s="6">
        <v>36456</v>
      </c>
      <c r="I332" s="7">
        <f>YEAR([1]!Tabla1[[#This Row],[PARTO]])</f>
        <v>1999</v>
      </c>
      <c r="J332" s="7">
        <f>IF([1]!Tabla1[[#This Row],[PARTO]]&gt;0,MONTH([1]!Tabla1[[#This Row],[PARTO]]),"")</f>
        <v>10</v>
      </c>
      <c r="K332" s="1"/>
      <c r="L332" s="1" t="s">
        <v>26</v>
      </c>
      <c r="M332" s="4" t="s">
        <v>368</v>
      </c>
      <c r="N332" s="1">
        <v>1</v>
      </c>
      <c r="O332" s="6">
        <v>36580</v>
      </c>
      <c r="P332" s="1" t="s">
        <v>380</v>
      </c>
      <c r="Q332" s="1">
        <v>2</v>
      </c>
      <c r="R332" s="6">
        <v>36815</v>
      </c>
      <c r="S332" s="1">
        <v>4916</v>
      </c>
      <c r="T332" s="1">
        <f>+[1]!Tabla1[[#This Row],[SECADO]]-[1]!Tabla1[[#This Row],[PARTO]]</f>
        <v>359</v>
      </c>
      <c r="U332" s="2">
        <f>IF(S332&gt;0,IF([1]!Tabla1[[#This Row],[DEL]]&lt;305,[1]!Tabla1[[#This Row],[LECHETOTAL]],(305*[1]!Tabla1[[#This Row],[LECHETOTAL]]/[1]!Tabla1[[#This Row],[DEL]])),"")</f>
        <v>4176.5459610027856</v>
      </c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</row>
    <row r="333" spans="1:32" x14ac:dyDescent="0.25">
      <c r="A333" s="1" t="s">
        <v>401</v>
      </c>
      <c r="B333" s="6">
        <v>33374</v>
      </c>
      <c r="C333" s="2">
        <f>YEAR([1]!Tabla1[[#This Row],[NACIMIENTO]])</f>
        <v>1991</v>
      </c>
      <c r="D333" s="1" t="s">
        <v>327</v>
      </c>
      <c r="E333" s="3">
        <v>14</v>
      </c>
      <c r="F333" s="1">
        <v>6</v>
      </c>
      <c r="G333" s="1" t="str">
        <f t="shared" si="5"/>
        <v>A152R0901 6</v>
      </c>
      <c r="H333" s="6">
        <v>36868</v>
      </c>
      <c r="I333" s="7">
        <f>YEAR([1]!Tabla1[[#This Row],[PARTO]])</f>
        <v>2000</v>
      </c>
      <c r="J333" s="7">
        <f>IF([1]!Tabla1[[#This Row],[PARTO]]&gt;0,MONTH([1]!Tabla1[[#This Row],[PARTO]]),"")</f>
        <v>12</v>
      </c>
      <c r="K333" s="1" t="s">
        <v>402</v>
      </c>
      <c r="L333" s="1" t="s">
        <v>30</v>
      </c>
      <c r="M333" s="4" t="s">
        <v>382</v>
      </c>
      <c r="N333" s="1">
        <v>14</v>
      </c>
      <c r="O333" s="1"/>
      <c r="P333" s="1"/>
      <c r="Q333" s="1"/>
      <c r="R333" s="1"/>
      <c r="S333" s="1">
        <v>1109</v>
      </c>
      <c r="T333" s="1"/>
      <c r="U333" s="2"/>
      <c r="V333" s="1" t="s">
        <v>31</v>
      </c>
      <c r="W333" s="6">
        <v>37147</v>
      </c>
      <c r="X333" s="1"/>
      <c r="Y333" s="1"/>
      <c r="Z333" s="1"/>
      <c r="AA333" s="1"/>
      <c r="AB333" s="1"/>
      <c r="AC333" s="1"/>
      <c r="AD333" s="1"/>
      <c r="AE333" s="1"/>
      <c r="AF333" s="1"/>
    </row>
    <row r="334" spans="1:32" x14ac:dyDescent="0.25">
      <c r="A334" s="1" t="s">
        <v>403</v>
      </c>
      <c r="B334" s="6">
        <v>33374</v>
      </c>
      <c r="C334" s="2">
        <f>YEAR([1]!Tabla1[[#This Row],[NACIMIENTO]])</f>
        <v>1991</v>
      </c>
      <c r="D334" s="1" t="s">
        <v>377</v>
      </c>
      <c r="E334" s="3" t="s">
        <v>404</v>
      </c>
      <c r="F334" s="1">
        <v>0</v>
      </c>
      <c r="G334" s="1" t="str">
        <f t="shared" si="5"/>
        <v>A181R0202 0</v>
      </c>
      <c r="H334" s="6">
        <v>37287</v>
      </c>
      <c r="I334" s="7">
        <f>YEAR([1]!Tabla1[[#This Row],[PARTO]])</f>
        <v>2002</v>
      </c>
      <c r="J334" s="7">
        <f>IF([1]!Tabla1[[#This Row],[PARTO]]&gt;0,MONTH([1]!Tabla1[[#This Row],[PARTO]]),"")</f>
        <v>1</v>
      </c>
      <c r="K334" s="1" t="s">
        <v>405</v>
      </c>
      <c r="L334" s="1"/>
      <c r="M334" s="4" t="s">
        <v>292</v>
      </c>
      <c r="N334" s="1">
        <v>28</v>
      </c>
      <c r="O334" s="1"/>
      <c r="P334" s="1"/>
      <c r="Q334" s="1"/>
      <c r="R334" s="1"/>
      <c r="S334" s="1"/>
      <c r="T334" s="1"/>
      <c r="U334" s="2"/>
      <c r="V334" s="1" t="s">
        <v>55</v>
      </c>
      <c r="W334" s="6">
        <v>37294</v>
      </c>
      <c r="X334" s="1"/>
      <c r="Y334" s="1"/>
      <c r="Z334" s="1"/>
      <c r="AA334" s="1"/>
      <c r="AB334" s="1"/>
      <c r="AC334" s="1"/>
      <c r="AD334" s="1"/>
      <c r="AE334" s="1"/>
      <c r="AF334" s="1"/>
    </row>
    <row r="335" spans="1:32" x14ac:dyDescent="0.25">
      <c r="A335" s="1" t="s">
        <v>403</v>
      </c>
      <c r="B335" s="6">
        <v>33374</v>
      </c>
      <c r="C335" s="2">
        <f>YEAR([1]!Tabla1[[#This Row],[NACIMIENTO]])</f>
        <v>1991</v>
      </c>
      <c r="D335" s="1" t="s">
        <v>377</v>
      </c>
      <c r="E335" s="3" t="s">
        <v>406</v>
      </c>
      <c r="F335" s="1">
        <v>1</v>
      </c>
      <c r="G335" s="1" t="str">
        <f t="shared" si="5"/>
        <v>A181R0202 1</v>
      </c>
      <c r="H335" s="1"/>
      <c r="I335" s="1">
        <f>YEAR([1]!Tabla1[[#This Row],[PARTO]])</f>
        <v>1900</v>
      </c>
      <c r="J335" s="1" t="str">
        <f>IF([1]!Tabla1[[#This Row],[PARTO]]&gt;0,MONTH([1]!Tabla1[[#This Row],[PARTO]]),"")</f>
        <v/>
      </c>
      <c r="K335" s="1"/>
      <c r="L335" s="1"/>
      <c r="M335" s="4"/>
      <c r="N335" s="1"/>
      <c r="O335" s="6">
        <v>34025</v>
      </c>
      <c r="P335" s="1"/>
      <c r="Q335" s="1"/>
      <c r="R335" s="1"/>
      <c r="S335" s="1"/>
      <c r="T335" s="1"/>
      <c r="U335" s="2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</row>
    <row r="336" spans="1:32" x14ac:dyDescent="0.25">
      <c r="A336" s="1" t="s">
        <v>403</v>
      </c>
      <c r="B336" s="6">
        <v>33374</v>
      </c>
      <c r="C336" s="2">
        <f>YEAR([1]!Tabla1[[#This Row],[NACIMIENTO]])</f>
        <v>1991</v>
      </c>
      <c r="D336" s="1" t="s">
        <v>377</v>
      </c>
      <c r="E336" s="3" t="s">
        <v>406</v>
      </c>
      <c r="F336" s="1">
        <v>2</v>
      </c>
      <c r="G336" s="1" t="str">
        <f t="shared" si="5"/>
        <v>A181R0202 2</v>
      </c>
      <c r="H336" s="6">
        <v>34309</v>
      </c>
      <c r="I336" s="7">
        <f>YEAR([1]!Tabla1[[#This Row],[PARTO]])</f>
        <v>1993</v>
      </c>
      <c r="J336" s="7">
        <f>IF([1]!Tabla1[[#This Row],[PARTO]]&gt;0,MONTH([1]!Tabla1[[#This Row],[PARTO]]),"")</f>
        <v>12</v>
      </c>
      <c r="K336" s="1"/>
      <c r="L336" s="1" t="s">
        <v>30</v>
      </c>
      <c r="M336" s="4"/>
      <c r="N336" s="1">
        <v>30</v>
      </c>
      <c r="O336" s="6">
        <v>34439</v>
      </c>
      <c r="P336" s="1" t="s">
        <v>379</v>
      </c>
      <c r="Q336" s="1">
        <v>1</v>
      </c>
      <c r="R336" s="6">
        <v>34660</v>
      </c>
      <c r="S336" s="1">
        <v>3817</v>
      </c>
      <c r="T336" s="1">
        <f>+[1]!Tabla1[[#This Row],[SECADO]]-[1]!Tabla1[[#This Row],[PARTO]]</f>
        <v>351</v>
      </c>
      <c r="U336" s="2">
        <f>IF(S336&gt;0,IF([1]!Tabla1[[#This Row],[DEL]]&lt;305,[1]!Tabla1[[#This Row],[LECHETOTAL]],(305*[1]!Tabla1[[#This Row],[LECHETOTAL]]/[1]!Tabla1[[#This Row],[DEL]])),"")</f>
        <v>3316.766381766382</v>
      </c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</row>
    <row r="337" spans="1:32" x14ac:dyDescent="0.25">
      <c r="A337" s="1" t="s">
        <v>403</v>
      </c>
      <c r="B337" s="6">
        <v>33374</v>
      </c>
      <c r="C337" s="2">
        <f>YEAR([1]!Tabla1[[#This Row],[NACIMIENTO]])</f>
        <v>1991</v>
      </c>
      <c r="D337" s="1" t="s">
        <v>377</v>
      </c>
      <c r="E337" s="3" t="s">
        <v>406</v>
      </c>
      <c r="F337" s="1">
        <v>3</v>
      </c>
      <c r="G337" s="1" t="str">
        <f t="shared" si="5"/>
        <v>A181R0202 3</v>
      </c>
      <c r="H337" s="6">
        <v>34714</v>
      </c>
      <c r="I337" s="7">
        <f>YEAR([1]!Tabla1[[#This Row],[PARTO]])</f>
        <v>1995</v>
      </c>
      <c r="J337" s="7">
        <f>IF([1]!Tabla1[[#This Row],[PARTO]]&gt;0,MONTH([1]!Tabla1[[#This Row],[PARTO]]),"")</f>
        <v>1</v>
      </c>
      <c r="K337" s="1"/>
      <c r="L337" s="1" t="s">
        <v>26</v>
      </c>
      <c r="M337" s="4" t="s">
        <v>379</v>
      </c>
      <c r="N337" s="1">
        <v>44</v>
      </c>
      <c r="O337" s="6">
        <v>34762</v>
      </c>
      <c r="P337" s="1" t="s">
        <v>407</v>
      </c>
      <c r="Q337" s="1">
        <v>1</v>
      </c>
      <c r="R337" s="6">
        <v>35002</v>
      </c>
      <c r="S337" s="1">
        <v>3792</v>
      </c>
      <c r="T337" s="1">
        <f>+[1]!Tabla1[[#This Row],[SECADO]]-[1]!Tabla1[[#This Row],[PARTO]]</f>
        <v>288</v>
      </c>
      <c r="U337" s="2">
        <f>IF(S337&gt;0,IF([1]!Tabla1[[#This Row],[DEL]]&lt;305,[1]!Tabla1[[#This Row],[LECHETOTAL]],(305*[1]!Tabla1[[#This Row],[LECHETOTAL]]/[1]!Tabla1[[#This Row],[DEL]])),"")</f>
        <v>3792</v>
      </c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</row>
    <row r="338" spans="1:32" x14ac:dyDescent="0.25">
      <c r="A338" s="1" t="s">
        <v>403</v>
      </c>
      <c r="B338" s="6">
        <v>33374</v>
      </c>
      <c r="C338" s="2">
        <f>YEAR([1]!Tabla1[[#This Row],[NACIMIENTO]])</f>
        <v>1991</v>
      </c>
      <c r="D338" s="1" t="s">
        <v>377</v>
      </c>
      <c r="E338" s="3" t="s">
        <v>406</v>
      </c>
      <c r="F338" s="1">
        <v>4</v>
      </c>
      <c r="G338" s="1" t="str">
        <f t="shared" si="5"/>
        <v>A181R0202 4</v>
      </c>
      <c r="H338" s="6">
        <v>35044</v>
      </c>
      <c r="I338" s="7">
        <f>YEAR([1]!Tabla1[[#This Row],[PARTO]])</f>
        <v>1995</v>
      </c>
      <c r="J338" s="7">
        <f>IF([1]!Tabla1[[#This Row],[PARTO]]&gt;0,MONTH([1]!Tabla1[[#This Row],[PARTO]]),"")</f>
        <v>12</v>
      </c>
      <c r="K338" s="1"/>
      <c r="L338" s="1" t="s">
        <v>30</v>
      </c>
      <c r="M338" s="4" t="s">
        <v>407</v>
      </c>
      <c r="N338" s="1">
        <v>54</v>
      </c>
      <c r="O338" s="6">
        <v>35099</v>
      </c>
      <c r="P338" s="1" t="s">
        <v>330</v>
      </c>
      <c r="Q338" s="1">
        <v>1</v>
      </c>
      <c r="R338" s="6">
        <v>35314</v>
      </c>
      <c r="S338" s="1">
        <v>2918</v>
      </c>
      <c r="T338" s="1">
        <f>+[1]!Tabla1[[#This Row],[SECADO]]-[1]!Tabla1[[#This Row],[PARTO]]</f>
        <v>270</v>
      </c>
      <c r="U338" s="2">
        <f>IF(S338&gt;0,IF([1]!Tabla1[[#This Row],[DEL]]&lt;305,[1]!Tabla1[[#This Row],[LECHETOTAL]],(305*[1]!Tabla1[[#This Row],[LECHETOTAL]]/[1]!Tabla1[[#This Row],[DEL]])),"")</f>
        <v>2918</v>
      </c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</row>
    <row r="339" spans="1:32" x14ac:dyDescent="0.25">
      <c r="A339" s="1" t="s">
        <v>403</v>
      </c>
      <c r="B339" s="6">
        <v>33374</v>
      </c>
      <c r="C339" s="2">
        <f>YEAR([1]!Tabla1[[#This Row],[NACIMIENTO]])</f>
        <v>1991</v>
      </c>
      <c r="D339" s="1" t="s">
        <v>377</v>
      </c>
      <c r="E339" s="3" t="s">
        <v>406</v>
      </c>
      <c r="F339" s="1">
        <v>5</v>
      </c>
      <c r="G339" s="1" t="str">
        <f t="shared" si="5"/>
        <v>A181R0202 5</v>
      </c>
      <c r="H339" s="6">
        <v>35382</v>
      </c>
      <c r="I339" s="7">
        <f>YEAR([1]!Tabla1[[#This Row],[PARTO]])</f>
        <v>1996</v>
      </c>
      <c r="J339" s="7">
        <f>IF([1]!Tabla1[[#This Row],[PARTO]]&gt;0,MONTH([1]!Tabla1[[#This Row],[PARTO]]),"")</f>
        <v>11</v>
      </c>
      <c r="K339" s="1"/>
      <c r="L339" s="1" t="s">
        <v>26</v>
      </c>
      <c r="M339" s="4" t="s">
        <v>330</v>
      </c>
      <c r="N339" s="1">
        <v>65</v>
      </c>
      <c r="O339" s="6">
        <v>35449</v>
      </c>
      <c r="P339" s="1" t="s">
        <v>329</v>
      </c>
      <c r="Q339" s="1">
        <v>1</v>
      </c>
      <c r="R339" s="6">
        <v>35652</v>
      </c>
      <c r="S339" s="1">
        <v>3835</v>
      </c>
      <c r="T339" s="1">
        <f>+[1]!Tabla1[[#This Row],[SECADO]]-[1]!Tabla1[[#This Row],[PARTO]]</f>
        <v>270</v>
      </c>
      <c r="U339" s="2">
        <f>IF(S339&gt;0,IF([1]!Tabla1[[#This Row],[DEL]]&lt;305,[1]!Tabla1[[#This Row],[LECHETOTAL]],(305*[1]!Tabla1[[#This Row],[LECHETOTAL]]/[1]!Tabla1[[#This Row],[DEL]])),"")</f>
        <v>3835</v>
      </c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</row>
    <row r="340" spans="1:32" x14ac:dyDescent="0.25">
      <c r="A340" s="1" t="s">
        <v>403</v>
      </c>
      <c r="B340" s="6">
        <v>33374</v>
      </c>
      <c r="C340" s="2">
        <f>YEAR([1]!Tabla1[[#This Row],[NACIMIENTO]])</f>
        <v>1991</v>
      </c>
      <c r="D340" s="1" t="s">
        <v>377</v>
      </c>
      <c r="E340" s="3" t="s">
        <v>406</v>
      </c>
      <c r="F340" s="1">
        <v>6</v>
      </c>
      <c r="G340" s="1" t="str">
        <f t="shared" si="5"/>
        <v>A181R0202 6</v>
      </c>
      <c r="H340" s="6">
        <v>35726</v>
      </c>
      <c r="I340" s="7">
        <f>YEAR([1]!Tabla1[[#This Row],[PARTO]])</f>
        <v>1997</v>
      </c>
      <c r="J340" s="7">
        <f>IF([1]!Tabla1[[#This Row],[PARTO]]&gt;0,MONTH([1]!Tabla1[[#This Row],[PARTO]]),"")</f>
        <v>10</v>
      </c>
      <c r="K340" s="1"/>
      <c r="L340" s="1" t="s">
        <v>26</v>
      </c>
      <c r="M340" s="4" t="s">
        <v>329</v>
      </c>
      <c r="N340" s="1">
        <v>77</v>
      </c>
      <c r="O340" s="6">
        <v>35786</v>
      </c>
      <c r="P340" s="1"/>
      <c r="Q340" s="1">
        <v>1</v>
      </c>
      <c r="R340" s="6">
        <v>36037</v>
      </c>
      <c r="S340" s="1">
        <v>3198</v>
      </c>
      <c r="T340" s="1">
        <f>+[1]!Tabla1[[#This Row],[SECADO]]-[1]!Tabla1[[#This Row],[PARTO]]</f>
        <v>311</v>
      </c>
      <c r="U340" s="2">
        <f>IF(S340&gt;0,IF([1]!Tabla1[[#This Row],[DEL]]&lt;305,[1]!Tabla1[[#This Row],[LECHETOTAL]],(305*[1]!Tabla1[[#This Row],[LECHETOTAL]]/[1]!Tabla1[[#This Row],[DEL]])),"")</f>
        <v>3136.3022508038584</v>
      </c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</row>
    <row r="341" spans="1:32" x14ac:dyDescent="0.25">
      <c r="A341" s="1" t="s">
        <v>403</v>
      </c>
      <c r="B341" s="6">
        <v>33374</v>
      </c>
      <c r="C341" s="2">
        <f>YEAR([1]!Tabla1[[#This Row],[NACIMIENTO]])</f>
        <v>1991</v>
      </c>
      <c r="D341" s="1" t="s">
        <v>377</v>
      </c>
      <c r="E341" s="3" t="s">
        <v>406</v>
      </c>
      <c r="F341" s="1">
        <v>7</v>
      </c>
      <c r="G341" s="1" t="str">
        <f t="shared" si="5"/>
        <v>A181R0202 7</v>
      </c>
      <c r="H341" s="6">
        <v>36070</v>
      </c>
      <c r="I341" s="7">
        <f>YEAR([1]!Tabla1[[#This Row],[PARTO]])</f>
        <v>1998</v>
      </c>
      <c r="J341" s="7">
        <f>IF([1]!Tabla1[[#This Row],[PARTO]]&gt;0,MONTH([1]!Tabla1[[#This Row],[PARTO]]),"")</f>
        <v>10</v>
      </c>
      <c r="K341" s="1"/>
      <c r="L341" s="1" t="s">
        <v>26</v>
      </c>
      <c r="M341" s="4"/>
      <c r="N341" s="1">
        <v>88</v>
      </c>
      <c r="O341" s="6">
        <v>36255</v>
      </c>
      <c r="P341" s="1" t="s">
        <v>394</v>
      </c>
      <c r="Q341" s="1">
        <v>1</v>
      </c>
      <c r="R341" s="1"/>
      <c r="S341" s="1">
        <v>3052</v>
      </c>
      <c r="T341" s="1"/>
      <c r="U341" s="2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</row>
    <row r="342" spans="1:32" x14ac:dyDescent="0.25">
      <c r="A342" s="1" t="s">
        <v>403</v>
      </c>
      <c r="B342" s="6">
        <v>33374</v>
      </c>
      <c r="C342" s="2">
        <f>YEAR([1]!Tabla1[[#This Row],[NACIMIENTO]])</f>
        <v>1991</v>
      </c>
      <c r="D342" s="1" t="s">
        <v>377</v>
      </c>
      <c r="E342" s="3" t="s">
        <v>406</v>
      </c>
      <c r="F342" s="1">
        <v>8</v>
      </c>
      <c r="G342" s="1" t="str">
        <f t="shared" si="5"/>
        <v>A181R0202 8</v>
      </c>
      <c r="H342" s="6">
        <v>36538</v>
      </c>
      <c r="I342" s="7">
        <f>YEAR([1]!Tabla1[[#This Row],[PARTO]])</f>
        <v>2000</v>
      </c>
      <c r="J342" s="7">
        <f>IF([1]!Tabla1[[#This Row],[PARTO]]&gt;0,MONTH([1]!Tabla1[[#This Row],[PARTO]]),"")</f>
        <v>1</v>
      </c>
      <c r="K342" s="1" t="s">
        <v>408</v>
      </c>
      <c r="L342" s="1" t="s">
        <v>26</v>
      </c>
      <c r="M342" s="4" t="s">
        <v>396</v>
      </c>
      <c r="N342" s="1">
        <v>3</v>
      </c>
      <c r="O342" s="6">
        <v>36617</v>
      </c>
      <c r="P342" s="1" t="s">
        <v>361</v>
      </c>
      <c r="Q342" s="1">
        <v>1</v>
      </c>
      <c r="R342" s="6">
        <v>36840</v>
      </c>
      <c r="S342" s="1">
        <v>3605</v>
      </c>
      <c r="T342" s="1">
        <f>+[1]!Tabla1[[#This Row],[SECADO]]-[1]!Tabla1[[#This Row],[PARTO]]</f>
        <v>302</v>
      </c>
      <c r="U342" s="2">
        <f>IF(S342&gt;0,IF([1]!Tabla1[[#This Row],[DEL]]&lt;305,[1]!Tabla1[[#This Row],[LECHETOTAL]],(305*[1]!Tabla1[[#This Row],[LECHETOTAL]]/[1]!Tabla1[[#This Row],[DEL]])),"")</f>
        <v>3605</v>
      </c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</row>
    <row r="343" spans="1:32" x14ac:dyDescent="0.25">
      <c r="A343" s="1" t="s">
        <v>403</v>
      </c>
      <c r="B343" s="6">
        <v>33374</v>
      </c>
      <c r="C343" s="2">
        <f>YEAR([1]!Tabla1[[#This Row],[NACIMIENTO]])</f>
        <v>1991</v>
      </c>
      <c r="D343" s="1" t="s">
        <v>377</v>
      </c>
      <c r="E343" s="3" t="s">
        <v>406</v>
      </c>
      <c r="F343" s="1">
        <v>9</v>
      </c>
      <c r="G343" s="1" t="str">
        <f t="shared" si="5"/>
        <v>A181R0202 9</v>
      </c>
      <c r="H343" s="6">
        <v>36902</v>
      </c>
      <c r="I343" s="7">
        <f>YEAR([1]!Tabla1[[#This Row],[PARTO]])</f>
        <v>2001</v>
      </c>
      <c r="J343" s="7">
        <f>IF([1]!Tabla1[[#This Row],[PARTO]]&gt;0,MONTH([1]!Tabla1[[#This Row],[PARTO]]),"")</f>
        <v>1</v>
      </c>
      <c r="K343" s="1" t="s">
        <v>409</v>
      </c>
      <c r="L343" s="1" t="s">
        <v>26</v>
      </c>
      <c r="M343" s="4" t="s">
        <v>362</v>
      </c>
      <c r="N343" s="1">
        <v>15</v>
      </c>
      <c r="O343" s="6">
        <v>37008</v>
      </c>
      <c r="P343" s="1" t="s">
        <v>290</v>
      </c>
      <c r="Q343" s="1">
        <v>1</v>
      </c>
      <c r="R343" s="6">
        <v>37242</v>
      </c>
      <c r="S343" s="1">
        <v>3459</v>
      </c>
      <c r="T343" s="1">
        <f>+[1]!Tabla1[[#This Row],[SECADO]]-[1]!Tabla1[[#This Row],[PARTO]]</f>
        <v>340</v>
      </c>
      <c r="U343" s="2">
        <f>IF(S343&gt;0,IF([1]!Tabla1[[#This Row],[DEL]]&lt;305,[1]!Tabla1[[#This Row],[LECHETOTAL]],(305*[1]!Tabla1[[#This Row],[LECHETOTAL]]/[1]!Tabla1[[#This Row],[DEL]])),"")</f>
        <v>3102.9264705882351</v>
      </c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</row>
    <row r="344" spans="1:32" x14ac:dyDescent="0.25">
      <c r="A344" s="1" t="s">
        <v>410</v>
      </c>
      <c r="B344" s="6">
        <v>33415</v>
      </c>
      <c r="C344" s="2">
        <f>YEAR([1]!Tabla1[[#This Row],[NACIMIENTO]])</f>
        <v>1991</v>
      </c>
      <c r="D344" s="1" t="s">
        <v>411</v>
      </c>
      <c r="E344" s="3">
        <v>29</v>
      </c>
      <c r="F344" s="1">
        <v>0</v>
      </c>
      <c r="G344" s="1" t="str">
        <f t="shared" si="5"/>
        <v>A190R0600 0</v>
      </c>
      <c r="H344" s="1"/>
      <c r="I344" s="1">
        <f>YEAR([1]!Tabla1[[#This Row],[PARTO]])</f>
        <v>1900</v>
      </c>
      <c r="J344" s="1" t="str">
        <f>IF([1]!Tabla1[[#This Row],[PARTO]]&gt;0,MONTH([1]!Tabla1[[#This Row],[PARTO]]),"")</f>
        <v/>
      </c>
      <c r="K344" s="1"/>
      <c r="L344" s="1"/>
      <c r="M344" s="4"/>
      <c r="N344" s="1"/>
      <c r="O344" s="6">
        <v>34006</v>
      </c>
      <c r="P344" s="1"/>
      <c r="Q344" s="1"/>
      <c r="R344" s="1"/>
      <c r="S344" s="1"/>
      <c r="T344" s="1"/>
      <c r="U344" s="2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</row>
    <row r="345" spans="1:32" x14ac:dyDescent="0.25">
      <c r="A345" s="1" t="s">
        <v>410</v>
      </c>
      <c r="B345" s="6">
        <v>33415</v>
      </c>
      <c r="C345" s="2">
        <f>YEAR([1]!Tabla1[[#This Row],[NACIMIENTO]])</f>
        <v>1991</v>
      </c>
      <c r="D345" s="1" t="s">
        <v>411</v>
      </c>
      <c r="E345" s="3">
        <v>29</v>
      </c>
      <c r="F345" s="1">
        <v>1</v>
      </c>
      <c r="G345" s="1" t="str">
        <f t="shared" si="5"/>
        <v>A190R0600 1</v>
      </c>
      <c r="H345" s="6">
        <v>34290</v>
      </c>
      <c r="I345" s="7">
        <f>YEAR([1]!Tabla1[[#This Row],[PARTO]])</f>
        <v>1993</v>
      </c>
      <c r="J345" s="7">
        <f>IF([1]!Tabla1[[#This Row],[PARTO]]&gt;0,MONTH([1]!Tabla1[[#This Row],[PARTO]]),"")</f>
        <v>11</v>
      </c>
      <c r="K345" s="1"/>
      <c r="L345" s="1" t="s">
        <v>26</v>
      </c>
      <c r="M345" s="4"/>
      <c r="N345" s="1">
        <v>28</v>
      </c>
      <c r="O345" s="6">
        <v>34404</v>
      </c>
      <c r="P345" s="1">
        <v>3712</v>
      </c>
      <c r="Q345" s="1">
        <v>1</v>
      </c>
      <c r="R345" s="6">
        <v>34631</v>
      </c>
      <c r="S345" s="1">
        <v>4654</v>
      </c>
      <c r="T345" s="1">
        <f>+[1]!Tabla1[[#This Row],[SECADO]]-[1]!Tabla1[[#This Row],[PARTO]]</f>
        <v>341</v>
      </c>
      <c r="U345" s="2">
        <f>IF(S345&gt;0,IF([1]!Tabla1[[#This Row],[DEL]]&lt;305,[1]!Tabla1[[#This Row],[LECHETOTAL]],(305*[1]!Tabla1[[#This Row],[LECHETOTAL]]/[1]!Tabla1[[#This Row],[DEL]])),"")</f>
        <v>4162.6686217008801</v>
      </c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</row>
    <row r="346" spans="1:32" x14ac:dyDescent="0.25">
      <c r="A346" s="1" t="s">
        <v>410</v>
      </c>
      <c r="B346" s="6">
        <v>33415</v>
      </c>
      <c r="C346" s="2">
        <f>YEAR([1]!Tabla1[[#This Row],[NACIMIENTO]])</f>
        <v>1991</v>
      </c>
      <c r="D346" s="1" t="s">
        <v>411</v>
      </c>
      <c r="E346" s="3">
        <v>29</v>
      </c>
      <c r="F346" s="1">
        <v>2</v>
      </c>
      <c r="G346" s="1" t="str">
        <f t="shared" si="5"/>
        <v>A190R0600 2</v>
      </c>
      <c r="H346" s="6">
        <v>34690</v>
      </c>
      <c r="I346" s="7">
        <f>YEAR([1]!Tabla1[[#This Row],[PARTO]])</f>
        <v>1994</v>
      </c>
      <c r="J346" s="7">
        <f>IF([1]!Tabla1[[#This Row],[PARTO]]&gt;0,MONTH([1]!Tabla1[[#This Row],[PARTO]]),"")</f>
        <v>12</v>
      </c>
      <c r="K346" s="1"/>
      <c r="L346" s="1" t="s">
        <v>30</v>
      </c>
      <c r="M346" s="4">
        <v>3712</v>
      </c>
      <c r="N346" s="1">
        <v>41</v>
      </c>
      <c r="O346" s="6">
        <v>34758</v>
      </c>
      <c r="P346" s="1" t="s">
        <v>407</v>
      </c>
      <c r="Q346" s="1">
        <v>1</v>
      </c>
      <c r="R346" s="6">
        <v>34997</v>
      </c>
      <c r="S346" s="1">
        <v>4406</v>
      </c>
      <c r="T346" s="1">
        <f>+[1]!Tabla1[[#This Row],[SECADO]]-[1]!Tabla1[[#This Row],[PARTO]]</f>
        <v>307</v>
      </c>
      <c r="U346" s="2">
        <f>IF(S346&gt;0,IF([1]!Tabla1[[#This Row],[DEL]]&lt;305,[1]!Tabla1[[#This Row],[LECHETOTAL]],(305*[1]!Tabla1[[#This Row],[LECHETOTAL]]/[1]!Tabla1[[#This Row],[DEL]])),"")</f>
        <v>4377.2964169381112</v>
      </c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</row>
    <row r="347" spans="1:32" x14ac:dyDescent="0.25">
      <c r="A347" s="1" t="s">
        <v>410</v>
      </c>
      <c r="B347" s="6">
        <v>33415</v>
      </c>
      <c r="C347" s="2">
        <f>YEAR([1]!Tabla1[[#This Row],[NACIMIENTO]])</f>
        <v>1991</v>
      </c>
      <c r="D347" s="1" t="s">
        <v>411</v>
      </c>
      <c r="E347" s="3">
        <v>29</v>
      </c>
      <c r="F347" s="1">
        <v>3</v>
      </c>
      <c r="G347" s="1" t="str">
        <f t="shared" si="5"/>
        <v>A190R0600 3</v>
      </c>
      <c r="H347" s="6">
        <v>35048</v>
      </c>
      <c r="I347" s="7">
        <f>YEAR([1]!Tabla1[[#This Row],[PARTO]])</f>
        <v>1995</v>
      </c>
      <c r="J347" s="7">
        <f>IF([1]!Tabla1[[#This Row],[PARTO]]&gt;0,MONTH([1]!Tabla1[[#This Row],[PARTO]]),"")</f>
        <v>12</v>
      </c>
      <c r="K347" s="1"/>
      <c r="L347" s="1" t="s">
        <v>30</v>
      </c>
      <c r="M347" s="4" t="s">
        <v>407</v>
      </c>
      <c r="N347" s="1">
        <v>53</v>
      </c>
      <c r="O347" s="6">
        <v>35151</v>
      </c>
      <c r="P347" s="1" t="s">
        <v>314</v>
      </c>
      <c r="Q347" s="1">
        <v>1</v>
      </c>
      <c r="R347" s="6">
        <v>35314</v>
      </c>
      <c r="S347" s="1">
        <v>3822</v>
      </c>
      <c r="T347" s="1">
        <f>+[1]!Tabla1[[#This Row],[SECADO]]-[1]!Tabla1[[#This Row],[PARTO]]</f>
        <v>266</v>
      </c>
      <c r="U347" s="2">
        <f>IF(S347&gt;0,IF([1]!Tabla1[[#This Row],[DEL]]&lt;305,[1]!Tabla1[[#This Row],[LECHETOTAL]],(305*[1]!Tabla1[[#This Row],[LECHETOTAL]]/[1]!Tabla1[[#This Row],[DEL]])),"")</f>
        <v>3822</v>
      </c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</row>
    <row r="348" spans="1:32" x14ac:dyDescent="0.25">
      <c r="A348" s="1" t="s">
        <v>410</v>
      </c>
      <c r="B348" s="6">
        <v>33415</v>
      </c>
      <c r="C348" s="2">
        <f>YEAR([1]!Tabla1[[#This Row],[NACIMIENTO]])</f>
        <v>1991</v>
      </c>
      <c r="D348" s="1" t="s">
        <v>411</v>
      </c>
      <c r="E348" s="3">
        <v>29</v>
      </c>
      <c r="F348" s="1">
        <v>4</v>
      </c>
      <c r="G348" s="1" t="str">
        <f t="shared" si="5"/>
        <v>A190R0600 4</v>
      </c>
      <c r="H348" s="6">
        <v>35432</v>
      </c>
      <c r="I348" s="7">
        <f>YEAR([1]!Tabla1[[#This Row],[PARTO]])</f>
        <v>1997</v>
      </c>
      <c r="J348" s="7">
        <f>IF([1]!Tabla1[[#This Row],[PARTO]]&gt;0,MONTH([1]!Tabla1[[#This Row],[PARTO]]),"")</f>
        <v>1</v>
      </c>
      <c r="K348" s="1"/>
      <c r="L348" s="1" t="s">
        <v>30</v>
      </c>
      <c r="M348" s="4" t="s">
        <v>314</v>
      </c>
      <c r="N348" s="1">
        <v>66</v>
      </c>
      <c r="O348" s="6">
        <v>35479</v>
      </c>
      <c r="P348" s="1" t="s">
        <v>332</v>
      </c>
      <c r="Q348" s="1">
        <v>1</v>
      </c>
      <c r="R348" s="6">
        <v>35718</v>
      </c>
      <c r="S348" s="1">
        <v>3862</v>
      </c>
      <c r="T348" s="1">
        <f>+[1]!Tabla1[[#This Row],[SECADO]]-[1]!Tabla1[[#This Row],[PARTO]]</f>
        <v>286</v>
      </c>
      <c r="U348" s="2">
        <f>IF(S348&gt;0,IF([1]!Tabla1[[#This Row],[DEL]]&lt;305,[1]!Tabla1[[#This Row],[LECHETOTAL]],(305*[1]!Tabla1[[#This Row],[LECHETOTAL]]/[1]!Tabla1[[#This Row],[DEL]])),"")</f>
        <v>3862</v>
      </c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</row>
    <row r="349" spans="1:32" x14ac:dyDescent="0.25">
      <c r="A349" s="1" t="s">
        <v>410</v>
      </c>
      <c r="B349" s="6">
        <v>33415</v>
      </c>
      <c r="C349" s="2">
        <f>YEAR([1]!Tabla1[[#This Row],[NACIMIENTO]])</f>
        <v>1991</v>
      </c>
      <c r="D349" s="1" t="s">
        <v>411</v>
      </c>
      <c r="E349" s="3">
        <v>29</v>
      </c>
      <c r="F349" s="1">
        <v>5</v>
      </c>
      <c r="G349" s="1" t="str">
        <f t="shared" si="5"/>
        <v>A190R0600 5</v>
      </c>
      <c r="H349" s="6">
        <v>35760</v>
      </c>
      <c r="I349" s="7">
        <f>YEAR([1]!Tabla1[[#This Row],[PARTO]])</f>
        <v>1997</v>
      </c>
      <c r="J349" s="7">
        <f>IF([1]!Tabla1[[#This Row],[PARTO]]&gt;0,MONTH([1]!Tabla1[[#This Row],[PARTO]]),"")</f>
        <v>11</v>
      </c>
      <c r="K349" s="1"/>
      <c r="L349" s="1" t="s">
        <v>30</v>
      </c>
      <c r="M349" s="4" t="s">
        <v>332</v>
      </c>
      <c r="N349" s="1">
        <v>77</v>
      </c>
      <c r="O349" s="6">
        <v>35825</v>
      </c>
      <c r="P349" s="1" t="s">
        <v>296</v>
      </c>
      <c r="Q349" s="1">
        <v>1</v>
      </c>
      <c r="R349" s="6">
        <v>35997</v>
      </c>
      <c r="S349" s="1">
        <v>2370</v>
      </c>
      <c r="T349" s="1">
        <f>+[1]!Tabla1[[#This Row],[SECADO]]-[1]!Tabla1[[#This Row],[PARTO]]</f>
        <v>237</v>
      </c>
      <c r="U349" s="2">
        <f>IF(S349&gt;0,IF([1]!Tabla1[[#This Row],[DEL]]&lt;305,[1]!Tabla1[[#This Row],[LECHETOTAL]],(305*[1]!Tabla1[[#This Row],[LECHETOTAL]]/[1]!Tabla1[[#This Row],[DEL]])),"")</f>
        <v>2370</v>
      </c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</row>
    <row r="350" spans="1:32" x14ac:dyDescent="0.25">
      <c r="A350" s="1" t="s">
        <v>410</v>
      </c>
      <c r="B350" s="6">
        <v>33415</v>
      </c>
      <c r="C350" s="2">
        <f>YEAR([1]!Tabla1[[#This Row],[NACIMIENTO]])</f>
        <v>1991</v>
      </c>
      <c r="D350" s="1" t="s">
        <v>411</v>
      </c>
      <c r="E350" s="3">
        <v>29</v>
      </c>
      <c r="F350" s="1">
        <v>6</v>
      </c>
      <c r="G350" s="1" t="str">
        <f t="shared" si="5"/>
        <v>A190R0600 6</v>
      </c>
      <c r="H350" s="6">
        <v>36099</v>
      </c>
      <c r="I350" s="7">
        <f>YEAR([1]!Tabla1[[#This Row],[PARTO]])</f>
        <v>1998</v>
      </c>
      <c r="J350" s="7">
        <f>IF([1]!Tabla1[[#This Row],[PARTO]]&gt;0,MONTH([1]!Tabla1[[#This Row],[PARTO]]),"")</f>
        <v>10</v>
      </c>
      <c r="K350" s="1"/>
      <c r="L350" s="1" t="s">
        <v>26</v>
      </c>
      <c r="M350" s="4" t="s">
        <v>296</v>
      </c>
      <c r="N350" s="1">
        <v>88</v>
      </c>
      <c r="O350" s="1"/>
      <c r="P350" s="1"/>
      <c r="Q350" s="1">
        <v>1</v>
      </c>
      <c r="R350" s="6">
        <v>36616</v>
      </c>
      <c r="S350" s="1">
        <v>3787</v>
      </c>
      <c r="T350" s="1">
        <f>+[1]!Tabla1[[#This Row],[SECADO]]-[1]!Tabla1[[#This Row],[PARTO]]</f>
        <v>517</v>
      </c>
      <c r="U350" s="2">
        <f>IF(S350&gt;0,IF([1]!Tabla1[[#This Row],[DEL]]&lt;305,[1]!Tabla1[[#This Row],[LECHETOTAL]],(305*[1]!Tabla1[[#This Row],[LECHETOTAL]]/[1]!Tabla1[[#This Row],[DEL]])),"")</f>
        <v>2234.110251450677</v>
      </c>
      <c r="V350" s="1" t="s">
        <v>31</v>
      </c>
      <c r="W350" s="6">
        <v>36701</v>
      </c>
      <c r="X350" s="1"/>
      <c r="Y350" s="1"/>
      <c r="Z350" s="1"/>
      <c r="AA350" s="1"/>
      <c r="AB350" s="1"/>
      <c r="AC350" s="1"/>
      <c r="AD350" s="1"/>
      <c r="AE350" s="1"/>
      <c r="AF350" s="1"/>
    </row>
    <row r="351" spans="1:32" x14ac:dyDescent="0.25">
      <c r="A351" s="1" t="s">
        <v>412</v>
      </c>
      <c r="B351" s="6">
        <v>33417</v>
      </c>
      <c r="C351" s="2">
        <f>YEAR([1]!Tabla1[[#This Row],[NACIMIENTO]])</f>
        <v>1991</v>
      </c>
      <c r="D351" s="1" t="s">
        <v>413</v>
      </c>
      <c r="E351" s="3" t="s">
        <v>414</v>
      </c>
      <c r="F351" s="1">
        <v>0</v>
      </c>
      <c r="G351" s="1" t="str">
        <f t="shared" si="5"/>
        <v>A191R0902 0</v>
      </c>
      <c r="H351" s="1"/>
      <c r="I351" s="1">
        <f>YEAR([1]!Tabla1[[#This Row],[PARTO]])</f>
        <v>1900</v>
      </c>
      <c r="J351" s="1" t="str">
        <f>IF([1]!Tabla1[[#This Row],[PARTO]]&gt;0,MONTH([1]!Tabla1[[#This Row],[PARTO]]),"")</f>
        <v/>
      </c>
      <c r="K351" s="1"/>
      <c r="L351" s="1"/>
      <c r="M351" s="4"/>
      <c r="N351" s="1"/>
      <c r="O351" s="6">
        <v>34001</v>
      </c>
      <c r="P351" s="1"/>
      <c r="Q351" s="1"/>
      <c r="R351" s="1"/>
      <c r="S351" s="1"/>
      <c r="T351" s="1"/>
      <c r="U351" s="2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</row>
    <row r="352" spans="1:32" x14ac:dyDescent="0.25">
      <c r="A352" s="1" t="s">
        <v>412</v>
      </c>
      <c r="B352" s="6">
        <v>33417</v>
      </c>
      <c r="C352" s="2">
        <f>YEAR([1]!Tabla1[[#This Row],[NACIMIENTO]])</f>
        <v>1991</v>
      </c>
      <c r="D352" s="1" t="s">
        <v>413</v>
      </c>
      <c r="E352" s="3" t="s">
        <v>414</v>
      </c>
      <c r="F352" s="1">
        <v>1</v>
      </c>
      <c r="G352" s="1" t="str">
        <f t="shared" si="5"/>
        <v>A191R0902 1</v>
      </c>
      <c r="H352" s="6">
        <v>34285</v>
      </c>
      <c r="I352" s="7">
        <f>YEAR([1]!Tabla1[[#This Row],[PARTO]])</f>
        <v>1993</v>
      </c>
      <c r="J352" s="7">
        <f>IF([1]!Tabla1[[#This Row],[PARTO]]&gt;0,MONTH([1]!Tabla1[[#This Row],[PARTO]]),"")</f>
        <v>11</v>
      </c>
      <c r="K352" s="1"/>
      <c r="L352" s="1" t="s">
        <v>26</v>
      </c>
      <c r="M352" s="4"/>
      <c r="N352" s="1">
        <v>28</v>
      </c>
      <c r="O352" s="6">
        <v>34415</v>
      </c>
      <c r="P352" s="1">
        <v>3699</v>
      </c>
      <c r="Q352" s="1">
        <v>1</v>
      </c>
      <c r="R352" s="6">
        <v>34649</v>
      </c>
      <c r="S352" s="1">
        <v>3176</v>
      </c>
      <c r="T352" s="1">
        <f>+[1]!Tabla1[[#This Row],[SECADO]]-[1]!Tabla1[[#This Row],[PARTO]]</f>
        <v>364</v>
      </c>
      <c r="U352" s="2">
        <f>IF(S352&gt;0,IF([1]!Tabla1[[#This Row],[DEL]]&lt;305,[1]!Tabla1[[#This Row],[LECHETOTAL]],(305*[1]!Tabla1[[#This Row],[LECHETOTAL]]/[1]!Tabla1[[#This Row],[DEL]])),"")</f>
        <v>2661.2087912087914</v>
      </c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</row>
    <row r="353" spans="1:32" x14ac:dyDescent="0.25">
      <c r="A353" s="1" t="s">
        <v>412</v>
      </c>
      <c r="B353" s="6">
        <v>33417</v>
      </c>
      <c r="C353" s="2">
        <f>YEAR([1]!Tabla1[[#This Row],[NACIMIENTO]])</f>
        <v>1991</v>
      </c>
      <c r="D353" s="1" t="s">
        <v>413</v>
      </c>
      <c r="E353" s="3" t="s">
        <v>414</v>
      </c>
      <c r="F353" s="1">
        <v>2</v>
      </c>
      <c r="G353" s="1" t="str">
        <f t="shared" si="5"/>
        <v>A191R0902 2</v>
      </c>
      <c r="H353" s="6">
        <v>34696</v>
      </c>
      <c r="I353" s="7">
        <f>YEAR([1]!Tabla1[[#This Row],[PARTO]])</f>
        <v>1994</v>
      </c>
      <c r="J353" s="7">
        <f>IF([1]!Tabla1[[#This Row],[PARTO]]&gt;0,MONTH([1]!Tabla1[[#This Row],[PARTO]]),"")</f>
        <v>12</v>
      </c>
      <c r="K353" s="1"/>
      <c r="L353" s="1" t="s">
        <v>30</v>
      </c>
      <c r="M353" s="4">
        <v>3699</v>
      </c>
      <c r="N353" s="1">
        <v>42</v>
      </c>
      <c r="O353" s="6">
        <v>34900</v>
      </c>
      <c r="P353" s="1" t="s">
        <v>294</v>
      </c>
      <c r="Q353" s="1">
        <v>1</v>
      </c>
      <c r="R353" s="6">
        <v>35079</v>
      </c>
      <c r="S353" s="1">
        <v>4521</v>
      </c>
      <c r="T353" s="1">
        <f>+[1]!Tabla1[[#This Row],[SECADO]]-[1]!Tabla1[[#This Row],[PARTO]]</f>
        <v>383</v>
      </c>
      <c r="U353" s="2">
        <f>IF(S353&gt;0,IF([1]!Tabla1[[#This Row],[DEL]]&lt;305,[1]!Tabla1[[#This Row],[LECHETOTAL]],(305*[1]!Tabla1[[#This Row],[LECHETOTAL]]/[1]!Tabla1[[#This Row],[DEL]])),"")</f>
        <v>3600.2741514360314</v>
      </c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</row>
    <row r="354" spans="1:32" x14ac:dyDescent="0.25">
      <c r="A354" s="1" t="s">
        <v>412</v>
      </c>
      <c r="B354" s="6">
        <v>33417</v>
      </c>
      <c r="C354" s="2">
        <f>YEAR([1]!Tabla1[[#This Row],[NACIMIENTO]])</f>
        <v>1991</v>
      </c>
      <c r="D354" s="1" t="s">
        <v>413</v>
      </c>
      <c r="E354" s="3" t="s">
        <v>414</v>
      </c>
      <c r="F354" s="1">
        <v>3</v>
      </c>
      <c r="G354" s="1" t="str">
        <f t="shared" si="5"/>
        <v>A191R0902 3</v>
      </c>
      <c r="H354" s="6">
        <v>35172</v>
      </c>
      <c r="I354" s="7">
        <f>YEAR([1]!Tabla1[[#This Row],[PARTO]])</f>
        <v>1996</v>
      </c>
      <c r="J354" s="7">
        <f>IF([1]!Tabla1[[#This Row],[PARTO]]&gt;0,MONTH([1]!Tabla1[[#This Row],[PARTO]]),"")</f>
        <v>4</v>
      </c>
      <c r="K354" s="1"/>
      <c r="L354" s="1"/>
      <c r="M354" s="4" t="s">
        <v>294</v>
      </c>
      <c r="N354" s="1">
        <v>57</v>
      </c>
      <c r="O354" s="6">
        <v>35285</v>
      </c>
      <c r="P354" s="1" t="s">
        <v>298</v>
      </c>
      <c r="Q354" s="1">
        <v>1</v>
      </c>
      <c r="R354" s="6">
        <v>35535</v>
      </c>
      <c r="S354" s="1">
        <v>4607</v>
      </c>
      <c r="T354" s="1">
        <f>+[1]!Tabla1[[#This Row],[SECADO]]-[1]!Tabla1[[#This Row],[PARTO]]</f>
        <v>363</v>
      </c>
      <c r="U354" s="2">
        <f>IF(S354&gt;0,IF([1]!Tabla1[[#This Row],[DEL]]&lt;305,[1]!Tabla1[[#This Row],[LECHETOTAL]],(305*[1]!Tabla1[[#This Row],[LECHETOTAL]]/[1]!Tabla1[[#This Row],[DEL]])),"")</f>
        <v>3870.8953168044077</v>
      </c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</row>
    <row r="355" spans="1:32" x14ac:dyDescent="0.25">
      <c r="A355" s="1" t="s">
        <v>412</v>
      </c>
      <c r="B355" s="6">
        <v>33417</v>
      </c>
      <c r="C355" s="2">
        <f>YEAR([1]!Tabla1[[#This Row],[NACIMIENTO]])</f>
        <v>1991</v>
      </c>
      <c r="D355" s="1" t="s">
        <v>413</v>
      </c>
      <c r="E355" s="3" t="s">
        <v>414</v>
      </c>
      <c r="F355" s="1">
        <v>4</v>
      </c>
      <c r="G355" s="1" t="str">
        <f t="shared" si="5"/>
        <v>A191R0902 4</v>
      </c>
      <c r="H355" s="6">
        <v>35565</v>
      </c>
      <c r="I355" s="7">
        <f>YEAR([1]!Tabla1[[#This Row],[PARTO]])</f>
        <v>1997</v>
      </c>
      <c r="J355" s="7">
        <f>IF([1]!Tabla1[[#This Row],[PARTO]]&gt;0,MONTH([1]!Tabla1[[#This Row],[PARTO]]),"")</f>
        <v>5</v>
      </c>
      <c r="K355" s="1"/>
      <c r="L355" s="1" t="s">
        <v>26</v>
      </c>
      <c r="M355" s="4" t="s">
        <v>298</v>
      </c>
      <c r="N355" s="1">
        <v>70</v>
      </c>
      <c r="O355" s="1"/>
      <c r="P355" s="1"/>
      <c r="Q355" s="1">
        <v>1</v>
      </c>
      <c r="R355" s="6">
        <v>35956</v>
      </c>
      <c r="S355" s="1">
        <v>4289</v>
      </c>
      <c r="T355" s="1">
        <f>+[1]!Tabla1[[#This Row],[SECADO]]-[1]!Tabla1[[#This Row],[PARTO]]</f>
        <v>391</v>
      </c>
      <c r="U355" s="2">
        <f>IF(S355&gt;0,IF([1]!Tabla1[[#This Row],[DEL]]&lt;305,[1]!Tabla1[[#This Row],[LECHETOTAL]],(305*[1]!Tabla1[[#This Row],[LECHETOTAL]]/[1]!Tabla1[[#This Row],[DEL]])),"")</f>
        <v>3345.6393861892584</v>
      </c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</row>
    <row r="356" spans="1:32" x14ac:dyDescent="0.25">
      <c r="A356" s="1" t="s">
        <v>412</v>
      </c>
      <c r="B356" s="6">
        <v>33417</v>
      </c>
      <c r="C356" s="2">
        <f>YEAR([1]!Tabla1[[#This Row],[NACIMIENTO]])</f>
        <v>1991</v>
      </c>
      <c r="D356" s="1" t="s">
        <v>413</v>
      </c>
      <c r="E356" s="3" t="s">
        <v>414</v>
      </c>
      <c r="F356" s="1">
        <v>5</v>
      </c>
      <c r="G356" s="1" t="str">
        <f t="shared" si="5"/>
        <v>A191R0902 5</v>
      </c>
      <c r="H356" s="1"/>
      <c r="I356" s="1">
        <f>YEAR([1]!Tabla1[[#This Row],[PARTO]])</f>
        <v>1900</v>
      </c>
      <c r="J356" s="1" t="str">
        <f>IF([1]!Tabla1[[#This Row],[PARTO]]&gt;0,MONTH([1]!Tabla1[[#This Row],[PARTO]]),"")</f>
        <v/>
      </c>
      <c r="K356" s="1"/>
      <c r="L356" s="1"/>
      <c r="M356" s="4"/>
      <c r="N356" s="1">
        <v>84</v>
      </c>
      <c r="O356" s="6">
        <v>36212</v>
      </c>
      <c r="P356" s="1" t="s">
        <v>315</v>
      </c>
      <c r="Q356" s="1">
        <v>1</v>
      </c>
      <c r="R356" s="6">
        <v>36434</v>
      </c>
      <c r="S356" s="1">
        <v>3414</v>
      </c>
      <c r="T356" s="1"/>
      <c r="U356" s="2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</row>
    <row r="357" spans="1:32" x14ac:dyDescent="0.25">
      <c r="A357" s="1" t="s">
        <v>412</v>
      </c>
      <c r="B357" s="6">
        <v>33417</v>
      </c>
      <c r="C357" s="2">
        <f>YEAR([1]!Tabla1[[#This Row],[NACIMIENTO]])</f>
        <v>1991</v>
      </c>
      <c r="D357" s="1" t="s">
        <v>413</v>
      </c>
      <c r="E357" s="3" t="s">
        <v>414</v>
      </c>
      <c r="F357" s="1">
        <v>6</v>
      </c>
      <c r="G357" s="1" t="str">
        <f t="shared" si="5"/>
        <v>A191R0902 6</v>
      </c>
      <c r="H357" s="6">
        <v>36500</v>
      </c>
      <c r="I357" s="7">
        <f>YEAR([1]!Tabla1[[#This Row],[PARTO]])</f>
        <v>1999</v>
      </c>
      <c r="J357" s="7">
        <f>IF([1]!Tabla1[[#This Row],[PARTO]]&gt;0,MONTH([1]!Tabla1[[#This Row],[PARTO]]),"")</f>
        <v>12</v>
      </c>
      <c r="K357" s="1"/>
      <c r="L357" s="1" t="s">
        <v>30</v>
      </c>
      <c r="M357" s="4" t="s">
        <v>317</v>
      </c>
      <c r="N357" s="1">
        <v>1</v>
      </c>
      <c r="O357" s="6">
        <v>36566</v>
      </c>
      <c r="P357" s="1" t="s">
        <v>329</v>
      </c>
      <c r="Q357" s="1">
        <v>1</v>
      </c>
      <c r="R357" s="6">
        <v>36779</v>
      </c>
      <c r="S357" s="1">
        <v>3833</v>
      </c>
      <c r="T357" s="1">
        <f>+[1]!Tabla1[[#This Row],[SECADO]]-[1]!Tabla1[[#This Row],[PARTO]]</f>
        <v>279</v>
      </c>
      <c r="U357" s="2">
        <f>IF(S357&gt;0,IF([1]!Tabla1[[#This Row],[DEL]]&lt;305,[1]!Tabla1[[#This Row],[LECHETOTAL]],(305*[1]!Tabla1[[#This Row],[LECHETOTAL]]/[1]!Tabla1[[#This Row],[DEL]])),"")</f>
        <v>3833</v>
      </c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</row>
    <row r="358" spans="1:32" x14ac:dyDescent="0.25">
      <c r="A358" s="1" t="s">
        <v>412</v>
      </c>
      <c r="B358" s="6">
        <v>33417</v>
      </c>
      <c r="C358" s="2">
        <f>YEAR([1]!Tabla1[[#This Row],[NACIMIENTO]])</f>
        <v>1991</v>
      </c>
      <c r="D358" s="1" t="s">
        <v>413</v>
      </c>
      <c r="E358" s="3" t="s">
        <v>414</v>
      </c>
      <c r="F358" s="1">
        <v>7</v>
      </c>
      <c r="G358" s="1" t="str">
        <f t="shared" si="5"/>
        <v>A191R0902 7</v>
      </c>
      <c r="H358" s="6">
        <v>36851</v>
      </c>
      <c r="I358" s="7">
        <f>YEAR([1]!Tabla1[[#This Row],[PARTO]])</f>
        <v>2000</v>
      </c>
      <c r="J358" s="7">
        <f>IF([1]!Tabla1[[#This Row],[PARTO]]&gt;0,MONTH([1]!Tabla1[[#This Row],[PARTO]]),"")</f>
        <v>11</v>
      </c>
      <c r="K358" s="1" t="s">
        <v>415</v>
      </c>
      <c r="L358" s="1" t="s">
        <v>26</v>
      </c>
      <c r="M358" s="4" t="s">
        <v>416</v>
      </c>
      <c r="N358" s="1">
        <v>12</v>
      </c>
      <c r="O358" s="6">
        <v>36951</v>
      </c>
      <c r="P358" s="1" t="s">
        <v>417</v>
      </c>
      <c r="Q358" s="1">
        <v>2</v>
      </c>
      <c r="R358" s="6">
        <v>37072</v>
      </c>
      <c r="S358" s="1">
        <v>3224</v>
      </c>
      <c r="T358" s="1">
        <f>+[1]!Tabla1[[#This Row],[SECADO]]-[1]!Tabla1[[#This Row],[PARTO]]</f>
        <v>221</v>
      </c>
      <c r="U358" s="2">
        <f>IF(S358&gt;0,IF([1]!Tabla1[[#This Row],[DEL]]&lt;305,[1]!Tabla1[[#This Row],[LECHETOTAL]],(305*[1]!Tabla1[[#This Row],[LECHETOTAL]]/[1]!Tabla1[[#This Row],[DEL]])),"")</f>
        <v>3224</v>
      </c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</row>
    <row r="359" spans="1:32" x14ac:dyDescent="0.25">
      <c r="A359" s="1" t="s">
        <v>412</v>
      </c>
      <c r="B359" s="6">
        <v>33417</v>
      </c>
      <c r="C359" s="2">
        <f>YEAR([1]!Tabla1[[#This Row],[NACIMIENTO]])</f>
        <v>1991</v>
      </c>
      <c r="D359" s="1" t="s">
        <v>413</v>
      </c>
      <c r="E359" s="3" t="s">
        <v>414</v>
      </c>
      <c r="F359" s="1">
        <v>8</v>
      </c>
      <c r="G359" s="1" t="str">
        <f t="shared" si="5"/>
        <v>A191R0902 8</v>
      </c>
      <c r="H359" s="6">
        <v>37235</v>
      </c>
      <c r="I359" s="7">
        <f>YEAR([1]!Tabla1[[#This Row],[PARTO]])</f>
        <v>2001</v>
      </c>
      <c r="J359" s="7">
        <f>IF([1]!Tabla1[[#This Row],[PARTO]]&gt;0,MONTH([1]!Tabla1[[#This Row],[PARTO]]),"")</f>
        <v>12</v>
      </c>
      <c r="K359" s="1" t="s">
        <v>418</v>
      </c>
      <c r="L359" s="1" t="s">
        <v>26</v>
      </c>
      <c r="M359" s="4" t="s">
        <v>419</v>
      </c>
      <c r="N359" s="1">
        <v>25</v>
      </c>
      <c r="O359" s="1"/>
      <c r="P359" s="1"/>
      <c r="Q359" s="1"/>
      <c r="R359" s="1"/>
      <c r="S359" s="1">
        <v>3040</v>
      </c>
      <c r="T359" s="1"/>
      <c r="U359" s="2"/>
      <c r="V359" s="1" t="s">
        <v>31</v>
      </c>
      <c r="W359" s="6">
        <v>37514</v>
      </c>
      <c r="X359" s="1"/>
      <c r="Y359" s="1"/>
      <c r="Z359" s="1"/>
      <c r="AA359" s="1"/>
      <c r="AB359" s="1"/>
      <c r="AC359" s="1"/>
      <c r="AD359" s="1"/>
      <c r="AE359" s="1"/>
      <c r="AF359" s="1"/>
    </row>
    <row r="360" spans="1:32" x14ac:dyDescent="0.25">
      <c r="A360" s="1" t="s">
        <v>420</v>
      </c>
      <c r="B360" s="6">
        <v>33439</v>
      </c>
      <c r="C360" s="2">
        <f>YEAR([1]!Tabla1[[#This Row],[NACIMIENTO]])</f>
        <v>1991</v>
      </c>
      <c r="D360" s="1" t="s">
        <v>327</v>
      </c>
      <c r="E360" s="3" t="s">
        <v>421</v>
      </c>
      <c r="F360" s="1">
        <v>0</v>
      </c>
      <c r="G360" s="1" t="str">
        <f t="shared" si="5"/>
        <v>A205R0906 0</v>
      </c>
      <c r="H360" s="6">
        <v>38154</v>
      </c>
      <c r="I360" s="7">
        <f>YEAR([1]!Tabla1[[#This Row],[PARTO]])</f>
        <v>2004</v>
      </c>
      <c r="J360" s="7">
        <f>IF([1]!Tabla1[[#This Row],[PARTO]]&gt;0,MONTH([1]!Tabla1[[#This Row],[PARTO]]),"")</f>
        <v>6</v>
      </c>
      <c r="K360" s="1" t="s">
        <v>422</v>
      </c>
      <c r="L360" s="1" t="s">
        <v>26</v>
      </c>
      <c r="M360" s="4" t="s">
        <v>423</v>
      </c>
      <c r="N360" s="1">
        <v>54</v>
      </c>
      <c r="O360" s="6">
        <v>38240</v>
      </c>
      <c r="P360" s="1" t="s">
        <v>173</v>
      </c>
      <c r="Q360" s="1">
        <v>2</v>
      </c>
      <c r="R360" s="6">
        <v>38385</v>
      </c>
      <c r="S360" s="1">
        <v>2095</v>
      </c>
      <c r="T360" s="1">
        <f>+[1]!Tabla1[[#This Row],[SECADO]]-[1]!Tabla1[[#This Row],[PARTO]]</f>
        <v>231</v>
      </c>
      <c r="U360" s="2">
        <f>IF(S360&gt;0,IF([1]!Tabla1[[#This Row],[DEL]]&lt;305,[1]!Tabla1[[#This Row],[LECHETOTAL]],(305*[1]!Tabla1[[#This Row],[LECHETOTAL]]/[1]!Tabla1[[#This Row],[DEL]])),"")</f>
        <v>2095</v>
      </c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</row>
    <row r="361" spans="1:32" x14ac:dyDescent="0.25">
      <c r="A361" s="1" t="s">
        <v>420</v>
      </c>
      <c r="B361" s="6">
        <v>33439</v>
      </c>
      <c r="C361" s="2">
        <f>YEAR([1]!Tabla1[[#This Row],[NACIMIENTO]])</f>
        <v>1991</v>
      </c>
      <c r="D361" s="1" t="s">
        <v>327</v>
      </c>
      <c r="E361" s="3" t="s">
        <v>424</v>
      </c>
      <c r="F361" s="1">
        <v>0</v>
      </c>
      <c r="G361" s="1" t="str">
        <f t="shared" si="5"/>
        <v>A205R0906 0</v>
      </c>
      <c r="H361" s="1"/>
      <c r="I361" s="1">
        <f>YEAR([1]!Tabla1[[#This Row],[PARTO]])</f>
        <v>1900</v>
      </c>
      <c r="J361" s="1" t="str">
        <f>IF([1]!Tabla1[[#This Row],[PARTO]]&gt;0,MONTH([1]!Tabla1[[#This Row],[PARTO]]),"")</f>
        <v/>
      </c>
      <c r="K361" s="1"/>
      <c r="L361" s="1"/>
      <c r="M361" s="4"/>
      <c r="N361" s="1"/>
      <c r="O361" s="6">
        <v>34003</v>
      </c>
      <c r="P361" s="1"/>
      <c r="Q361" s="1"/>
      <c r="R361" s="1"/>
      <c r="S361" s="1"/>
      <c r="T361" s="1"/>
      <c r="U361" s="2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</row>
    <row r="362" spans="1:32" x14ac:dyDescent="0.25">
      <c r="A362" s="1" t="s">
        <v>420</v>
      </c>
      <c r="B362" s="6">
        <v>33439</v>
      </c>
      <c r="C362" s="2">
        <f>YEAR([1]!Tabla1[[#This Row],[NACIMIENTO]])</f>
        <v>1991</v>
      </c>
      <c r="D362" s="1" t="s">
        <v>327</v>
      </c>
      <c r="E362" s="3" t="s">
        <v>424</v>
      </c>
      <c r="F362" s="1">
        <v>1</v>
      </c>
      <c r="G362" s="1" t="str">
        <f t="shared" si="5"/>
        <v>A205R0906 1</v>
      </c>
      <c r="H362" s="6">
        <v>34287</v>
      </c>
      <c r="I362" s="7">
        <f>YEAR([1]!Tabla1[[#This Row],[PARTO]])</f>
        <v>1993</v>
      </c>
      <c r="J362" s="7">
        <f>IF([1]!Tabla1[[#This Row],[PARTO]]&gt;0,MONTH([1]!Tabla1[[#This Row],[PARTO]]),"")</f>
        <v>11</v>
      </c>
      <c r="K362" s="1"/>
      <c r="L362" s="1" t="s">
        <v>26</v>
      </c>
      <c r="M362" s="4"/>
      <c r="N362" s="1">
        <v>27</v>
      </c>
      <c r="O362" s="6">
        <v>34355</v>
      </c>
      <c r="P362" s="1">
        <v>3692</v>
      </c>
      <c r="Q362" s="1">
        <v>1</v>
      </c>
      <c r="R362" s="6">
        <v>34585</v>
      </c>
      <c r="S362" s="1">
        <v>2730</v>
      </c>
      <c r="T362" s="1">
        <f>+[1]!Tabla1[[#This Row],[SECADO]]-[1]!Tabla1[[#This Row],[PARTO]]</f>
        <v>298</v>
      </c>
      <c r="U362" s="2">
        <f>IF(S362&gt;0,IF([1]!Tabla1[[#This Row],[DEL]]&lt;305,[1]!Tabla1[[#This Row],[LECHETOTAL]],(305*[1]!Tabla1[[#This Row],[LECHETOTAL]]/[1]!Tabla1[[#This Row],[DEL]])),"")</f>
        <v>2730</v>
      </c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</row>
    <row r="363" spans="1:32" x14ac:dyDescent="0.25">
      <c r="A363" s="1" t="s">
        <v>420</v>
      </c>
      <c r="B363" s="6">
        <v>33439</v>
      </c>
      <c r="C363" s="2">
        <f>YEAR([1]!Tabla1[[#This Row],[NACIMIENTO]])</f>
        <v>1991</v>
      </c>
      <c r="D363" s="1" t="s">
        <v>327</v>
      </c>
      <c r="E363" s="3" t="s">
        <v>421</v>
      </c>
      <c r="F363" s="1">
        <v>1</v>
      </c>
      <c r="G363" s="1" t="str">
        <f t="shared" si="5"/>
        <v>A205R0906 1</v>
      </c>
      <c r="H363" s="6">
        <v>38524</v>
      </c>
      <c r="I363" s="7">
        <f>YEAR([1]!Tabla1[[#This Row],[PARTO]])</f>
        <v>2005</v>
      </c>
      <c r="J363" s="7">
        <f>IF([1]!Tabla1[[#This Row],[PARTO]]&gt;0,MONTH([1]!Tabla1[[#This Row],[PARTO]]),"")</f>
        <v>6</v>
      </c>
      <c r="K363" s="1" t="s">
        <v>425</v>
      </c>
      <c r="L363" s="1" t="s">
        <v>26</v>
      </c>
      <c r="M363" s="4" t="s">
        <v>426</v>
      </c>
      <c r="N363" s="1">
        <v>67</v>
      </c>
      <c r="O363" s="6">
        <v>38742</v>
      </c>
      <c r="P363" s="1" t="s">
        <v>427</v>
      </c>
      <c r="Q363" s="1">
        <v>3</v>
      </c>
      <c r="R363" s="6">
        <v>38803</v>
      </c>
      <c r="S363" s="1">
        <v>2749</v>
      </c>
      <c r="T363" s="1">
        <f>+[1]!Tabla1[[#This Row],[SECADO]]-[1]!Tabla1[[#This Row],[PARTO]]</f>
        <v>279</v>
      </c>
      <c r="U363" s="2">
        <f>IF(S363&gt;0,IF([1]!Tabla1[[#This Row],[DEL]]&lt;305,[1]!Tabla1[[#This Row],[LECHETOTAL]],(305*[1]!Tabla1[[#This Row],[LECHETOTAL]]/[1]!Tabla1[[#This Row],[DEL]])),"")</f>
        <v>2749</v>
      </c>
      <c r="V363" s="1" t="s">
        <v>55</v>
      </c>
      <c r="W363" s="6">
        <v>38965</v>
      </c>
      <c r="X363" s="1"/>
      <c r="Y363" s="1"/>
      <c r="Z363" s="1"/>
      <c r="AA363" s="1"/>
      <c r="AB363" s="1"/>
      <c r="AC363" s="1"/>
      <c r="AD363" s="1"/>
      <c r="AE363" s="1"/>
      <c r="AF363" s="1"/>
    </row>
    <row r="364" spans="1:32" x14ac:dyDescent="0.25">
      <c r="A364" s="1" t="s">
        <v>420</v>
      </c>
      <c r="B364" s="6">
        <v>33439</v>
      </c>
      <c r="C364" s="2">
        <f>YEAR([1]!Tabla1[[#This Row],[NACIMIENTO]])</f>
        <v>1991</v>
      </c>
      <c r="D364" s="1" t="s">
        <v>327</v>
      </c>
      <c r="E364" s="3" t="s">
        <v>424</v>
      </c>
      <c r="F364" s="1">
        <v>2</v>
      </c>
      <c r="G364" s="1" t="str">
        <f t="shared" si="5"/>
        <v>A205R0906 2</v>
      </c>
      <c r="H364" s="6">
        <v>34643</v>
      </c>
      <c r="I364" s="7">
        <f>YEAR([1]!Tabla1[[#This Row],[PARTO]])</f>
        <v>1994</v>
      </c>
      <c r="J364" s="7">
        <f>IF([1]!Tabla1[[#This Row],[PARTO]]&gt;0,MONTH([1]!Tabla1[[#This Row],[PARTO]]),"")</f>
        <v>11</v>
      </c>
      <c r="K364" s="1"/>
      <c r="L364" s="1" t="s">
        <v>26</v>
      </c>
      <c r="M364" s="4">
        <v>3692</v>
      </c>
      <c r="N364" s="1">
        <v>39</v>
      </c>
      <c r="O364" s="6">
        <v>34691</v>
      </c>
      <c r="P364" s="1" t="s">
        <v>360</v>
      </c>
      <c r="Q364" s="1">
        <v>1</v>
      </c>
      <c r="R364" s="6">
        <v>34919</v>
      </c>
      <c r="S364" s="1">
        <v>4330</v>
      </c>
      <c r="T364" s="1">
        <f>+[1]!Tabla1[[#This Row],[SECADO]]-[1]!Tabla1[[#This Row],[PARTO]]</f>
        <v>276</v>
      </c>
      <c r="U364" s="2">
        <f>IF(S364&gt;0,IF([1]!Tabla1[[#This Row],[DEL]]&lt;305,[1]!Tabla1[[#This Row],[LECHETOTAL]],(305*[1]!Tabla1[[#This Row],[LECHETOTAL]]/[1]!Tabla1[[#This Row],[DEL]])),"")</f>
        <v>4330</v>
      </c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</row>
    <row r="365" spans="1:32" x14ac:dyDescent="0.25">
      <c r="A365" s="1" t="s">
        <v>420</v>
      </c>
      <c r="B365" s="6">
        <v>33439</v>
      </c>
      <c r="C365" s="2">
        <f>YEAR([1]!Tabla1[[#This Row],[NACIMIENTO]])</f>
        <v>1991</v>
      </c>
      <c r="D365" s="1" t="s">
        <v>327</v>
      </c>
      <c r="E365" s="3" t="s">
        <v>424</v>
      </c>
      <c r="F365" s="1">
        <v>3</v>
      </c>
      <c r="G365" s="1" t="str">
        <f t="shared" si="5"/>
        <v>A205R0906 3</v>
      </c>
      <c r="H365" s="6">
        <v>34969</v>
      </c>
      <c r="I365" s="7">
        <f>YEAR([1]!Tabla1[[#This Row],[PARTO]])</f>
        <v>1995</v>
      </c>
      <c r="J365" s="7">
        <f>IF([1]!Tabla1[[#This Row],[PARTO]]&gt;0,MONTH([1]!Tabla1[[#This Row],[PARTO]]),"")</f>
        <v>9</v>
      </c>
      <c r="K365" s="1"/>
      <c r="L365" s="1" t="s">
        <v>30</v>
      </c>
      <c r="M365" s="4" t="s">
        <v>360</v>
      </c>
      <c r="N365" s="1">
        <v>50</v>
      </c>
      <c r="O365" s="6">
        <v>35114</v>
      </c>
      <c r="P365" s="1" t="s">
        <v>428</v>
      </c>
      <c r="Q365" s="1">
        <v>1</v>
      </c>
      <c r="R365" s="6">
        <v>35289</v>
      </c>
      <c r="S365" s="1">
        <v>3792</v>
      </c>
      <c r="T365" s="1">
        <f>+[1]!Tabla1[[#This Row],[SECADO]]-[1]!Tabla1[[#This Row],[PARTO]]</f>
        <v>320</v>
      </c>
      <c r="U365" s="2">
        <f>IF(S365&gt;0,IF([1]!Tabla1[[#This Row],[DEL]]&lt;305,[1]!Tabla1[[#This Row],[LECHETOTAL]],(305*[1]!Tabla1[[#This Row],[LECHETOTAL]]/[1]!Tabla1[[#This Row],[DEL]])),"")</f>
        <v>3614.25</v>
      </c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</row>
    <row r="366" spans="1:32" x14ac:dyDescent="0.25">
      <c r="A366" s="1" t="s">
        <v>420</v>
      </c>
      <c r="B366" s="6">
        <v>33439</v>
      </c>
      <c r="C366" s="2">
        <f>YEAR([1]!Tabla1[[#This Row],[NACIMIENTO]])</f>
        <v>1991</v>
      </c>
      <c r="D366" s="1" t="s">
        <v>327</v>
      </c>
      <c r="E366" s="3" t="s">
        <v>424</v>
      </c>
      <c r="F366" s="1">
        <v>4</v>
      </c>
      <c r="G366" s="1" t="str">
        <f t="shared" si="5"/>
        <v>A205R0906 4</v>
      </c>
      <c r="H366" s="6">
        <v>35398</v>
      </c>
      <c r="I366" s="7">
        <f>YEAR([1]!Tabla1[[#This Row],[PARTO]])</f>
        <v>1996</v>
      </c>
      <c r="J366" s="7">
        <f>IF([1]!Tabla1[[#This Row],[PARTO]]&gt;0,MONTH([1]!Tabla1[[#This Row],[PARTO]]),"")</f>
        <v>11</v>
      </c>
      <c r="K366" s="1"/>
      <c r="L366" s="1" t="s">
        <v>30</v>
      </c>
      <c r="M366" s="4" t="s">
        <v>428</v>
      </c>
      <c r="N366" s="1">
        <v>64</v>
      </c>
      <c r="O366" s="6">
        <v>35475</v>
      </c>
      <c r="P366" s="1" t="s">
        <v>296</v>
      </c>
      <c r="Q366" s="1">
        <v>1</v>
      </c>
      <c r="R366" s="6">
        <v>35718</v>
      </c>
      <c r="S366" s="1">
        <v>3870</v>
      </c>
      <c r="T366" s="1">
        <f>+[1]!Tabla1[[#This Row],[SECADO]]-[1]!Tabla1[[#This Row],[PARTO]]</f>
        <v>320</v>
      </c>
      <c r="U366" s="2">
        <f>IF(S366&gt;0,IF([1]!Tabla1[[#This Row],[DEL]]&lt;305,[1]!Tabla1[[#This Row],[LECHETOTAL]],(305*[1]!Tabla1[[#This Row],[LECHETOTAL]]/[1]!Tabla1[[#This Row],[DEL]])),"")</f>
        <v>3688.59375</v>
      </c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</row>
    <row r="367" spans="1:32" x14ac:dyDescent="0.25">
      <c r="A367" s="1" t="s">
        <v>420</v>
      </c>
      <c r="B367" s="6">
        <v>33439</v>
      </c>
      <c r="C367" s="2">
        <f>YEAR([1]!Tabla1[[#This Row],[NACIMIENTO]])</f>
        <v>1991</v>
      </c>
      <c r="D367" s="1" t="s">
        <v>327</v>
      </c>
      <c r="E367" s="3" t="s">
        <v>424</v>
      </c>
      <c r="F367" s="1">
        <v>5</v>
      </c>
      <c r="G367" s="1" t="str">
        <f t="shared" si="5"/>
        <v>A205R0906 5</v>
      </c>
      <c r="H367" s="6">
        <v>35760</v>
      </c>
      <c r="I367" s="7">
        <f>YEAR([1]!Tabla1[[#This Row],[PARTO]])</f>
        <v>1997</v>
      </c>
      <c r="J367" s="7">
        <f>IF([1]!Tabla1[[#This Row],[PARTO]]&gt;0,MONTH([1]!Tabla1[[#This Row],[PARTO]]),"")</f>
        <v>11</v>
      </c>
      <c r="K367" s="1"/>
      <c r="L367" s="1" t="s">
        <v>30</v>
      </c>
      <c r="M367" s="4" t="s">
        <v>296</v>
      </c>
      <c r="N367" s="1">
        <v>76</v>
      </c>
      <c r="O367" s="6">
        <v>35984</v>
      </c>
      <c r="P367" s="1" t="s">
        <v>297</v>
      </c>
      <c r="Q367" s="1">
        <v>1</v>
      </c>
      <c r="R367" s="6">
        <v>36110</v>
      </c>
      <c r="S367" s="1">
        <v>4363</v>
      </c>
      <c r="T367" s="1">
        <f>+[1]!Tabla1[[#This Row],[SECADO]]-[1]!Tabla1[[#This Row],[PARTO]]</f>
        <v>350</v>
      </c>
      <c r="U367" s="2">
        <f>IF(S367&gt;0,IF([1]!Tabla1[[#This Row],[DEL]]&lt;305,[1]!Tabla1[[#This Row],[LECHETOTAL]],(305*[1]!Tabla1[[#This Row],[LECHETOTAL]]/[1]!Tabla1[[#This Row],[DEL]])),"")</f>
        <v>3802.042857142857</v>
      </c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</row>
    <row r="368" spans="1:32" x14ac:dyDescent="0.25">
      <c r="A368" s="1" t="s">
        <v>420</v>
      </c>
      <c r="B368" s="6">
        <v>33439</v>
      </c>
      <c r="C368" s="2">
        <f>YEAR([1]!Tabla1[[#This Row],[NACIMIENTO]])</f>
        <v>1991</v>
      </c>
      <c r="D368" s="1" t="s">
        <v>327</v>
      </c>
      <c r="E368" s="3" t="s">
        <v>424</v>
      </c>
      <c r="F368" s="1">
        <v>6</v>
      </c>
      <c r="G368" s="1" t="str">
        <f t="shared" si="5"/>
        <v>A205R0906 6</v>
      </c>
      <c r="H368" s="6">
        <v>36276</v>
      </c>
      <c r="I368" s="7">
        <f>YEAR([1]!Tabla1[[#This Row],[PARTO]])</f>
        <v>1999</v>
      </c>
      <c r="J368" s="7">
        <f>IF([1]!Tabla1[[#This Row],[PARTO]]&gt;0,MONTH([1]!Tabla1[[#This Row],[PARTO]]),"")</f>
        <v>4</v>
      </c>
      <c r="K368" s="1"/>
      <c r="L368" s="1" t="s">
        <v>26</v>
      </c>
      <c r="M368" s="4" t="s">
        <v>297</v>
      </c>
      <c r="N368" s="1">
        <v>93</v>
      </c>
      <c r="O368" s="6">
        <v>36341</v>
      </c>
      <c r="P368" s="1" t="s">
        <v>297</v>
      </c>
      <c r="Q368" s="1">
        <v>1</v>
      </c>
      <c r="R368" s="6">
        <v>36556</v>
      </c>
      <c r="S368" s="1">
        <v>4170</v>
      </c>
      <c r="T368" s="1">
        <f>+[1]!Tabla1[[#This Row],[SECADO]]-[1]!Tabla1[[#This Row],[PARTO]]</f>
        <v>280</v>
      </c>
      <c r="U368" s="2">
        <f>IF(S368&gt;0,IF([1]!Tabla1[[#This Row],[DEL]]&lt;305,[1]!Tabla1[[#This Row],[LECHETOTAL]],(305*[1]!Tabla1[[#This Row],[LECHETOTAL]]/[1]!Tabla1[[#This Row],[DEL]])),"")</f>
        <v>4170</v>
      </c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</row>
    <row r="369" spans="1:32" x14ac:dyDescent="0.25">
      <c r="A369" s="1" t="s">
        <v>420</v>
      </c>
      <c r="B369" s="6">
        <v>33439</v>
      </c>
      <c r="C369" s="2">
        <f>YEAR([1]!Tabla1[[#This Row],[NACIMIENTO]])</f>
        <v>1991</v>
      </c>
      <c r="D369" s="1" t="s">
        <v>327</v>
      </c>
      <c r="E369" s="3" t="s">
        <v>424</v>
      </c>
      <c r="F369" s="1">
        <v>7</v>
      </c>
      <c r="G369" s="1" t="str">
        <f t="shared" si="5"/>
        <v>A205R0906 7</v>
      </c>
      <c r="H369" s="6">
        <v>36635</v>
      </c>
      <c r="I369" s="7">
        <f>YEAR([1]!Tabla1[[#This Row],[PARTO]])</f>
        <v>2000</v>
      </c>
      <c r="J369" s="7">
        <f>IF([1]!Tabla1[[#This Row],[PARTO]]&gt;0,MONTH([1]!Tabla1[[#This Row],[PARTO]]),"")</f>
        <v>4</v>
      </c>
      <c r="K369" s="1" t="s">
        <v>429</v>
      </c>
      <c r="L369" s="1" t="s">
        <v>30</v>
      </c>
      <c r="M369" s="4" t="s">
        <v>331</v>
      </c>
      <c r="N369" s="1">
        <v>5</v>
      </c>
      <c r="O369" s="6">
        <v>36840</v>
      </c>
      <c r="P369" s="1" t="s">
        <v>430</v>
      </c>
      <c r="Q369" s="1">
        <v>2</v>
      </c>
      <c r="R369" s="6">
        <v>36850</v>
      </c>
      <c r="S369" s="1">
        <v>3181</v>
      </c>
      <c r="T369" s="1">
        <f>+[1]!Tabla1[[#This Row],[SECADO]]-[1]!Tabla1[[#This Row],[PARTO]]</f>
        <v>215</v>
      </c>
      <c r="U369" s="2">
        <f>IF(S369&gt;0,IF([1]!Tabla1[[#This Row],[DEL]]&lt;305,[1]!Tabla1[[#This Row],[LECHETOTAL]],(305*[1]!Tabla1[[#This Row],[LECHETOTAL]]/[1]!Tabla1[[#This Row],[DEL]])),"")</f>
        <v>3181</v>
      </c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</row>
    <row r="370" spans="1:32" x14ac:dyDescent="0.25">
      <c r="A370" s="1" t="s">
        <v>420</v>
      </c>
      <c r="B370" s="6">
        <v>33439</v>
      </c>
      <c r="C370" s="2">
        <f>YEAR([1]!Tabla1[[#This Row],[NACIMIENTO]])</f>
        <v>1991</v>
      </c>
      <c r="D370" s="1" t="s">
        <v>327</v>
      </c>
      <c r="E370" s="3" t="s">
        <v>424</v>
      </c>
      <c r="F370" s="1">
        <v>8</v>
      </c>
      <c r="G370" s="1" t="str">
        <f t="shared" si="5"/>
        <v>A205R0906 8</v>
      </c>
      <c r="H370" s="6">
        <v>37130</v>
      </c>
      <c r="I370" s="7">
        <f>YEAR([1]!Tabla1[[#This Row],[PARTO]])</f>
        <v>2001</v>
      </c>
      <c r="J370" s="7">
        <f>IF([1]!Tabla1[[#This Row],[PARTO]]&gt;0,MONTH([1]!Tabla1[[#This Row],[PARTO]]),"")</f>
        <v>8</v>
      </c>
      <c r="K370" s="1" t="s">
        <v>431</v>
      </c>
      <c r="L370" s="1" t="s">
        <v>30</v>
      </c>
      <c r="M370" s="4" t="s">
        <v>432</v>
      </c>
      <c r="N370" s="1">
        <v>21</v>
      </c>
      <c r="O370" s="6">
        <v>37458</v>
      </c>
      <c r="P370" s="1" t="s">
        <v>308</v>
      </c>
      <c r="Q370" s="1">
        <v>4</v>
      </c>
      <c r="R370" s="6">
        <v>37511</v>
      </c>
      <c r="S370" s="1">
        <v>4165</v>
      </c>
      <c r="T370" s="1">
        <f>+[1]!Tabla1[[#This Row],[SECADO]]-[1]!Tabla1[[#This Row],[PARTO]]</f>
        <v>381</v>
      </c>
      <c r="U370" s="2">
        <f>IF(S370&gt;0,IF([1]!Tabla1[[#This Row],[DEL]]&lt;305,[1]!Tabla1[[#This Row],[LECHETOTAL]],(305*[1]!Tabla1[[#This Row],[LECHETOTAL]]/[1]!Tabla1[[#This Row],[DEL]])),"")</f>
        <v>3334.1863517060369</v>
      </c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</row>
    <row r="371" spans="1:32" x14ac:dyDescent="0.25">
      <c r="A371" s="1" t="s">
        <v>420</v>
      </c>
      <c r="B371" s="6">
        <v>33439</v>
      </c>
      <c r="C371" s="2">
        <f>YEAR([1]!Tabla1[[#This Row],[NACIMIENTO]])</f>
        <v>1991</v>
      </c>
      <c r="D371" s="1" t="s">
        <v>327</v>
      </c>
      <c r="E371" s="3" t="s">
        <v>424</v>
      </c>
      <c r="F371" s="1">
        <v>9</v>
      </c>
      <c r="G371" s="1" t="str">
        <f t="shared" si="5"/>
        <v>A205R0906 9</v>
      </c>
      <c r="H371" s="6">
        <v>37740</v>
      </c>
      <c r="I371" s="7">
        <f>YEAR([1]!Tabla1[[#This Row],[PARTO]])</f>
        <v>2003</v>
      </c>
      <c r="J371" s="7">
        <f>IF([1]!Tabla1[[#This Row],[PARTO]]&gt;0,MONTH([1]!Tabla1[[#This Row],[PARTO]]),"")</f>
        <v>4</v>
      </c>
      <c r="K371" s="1" t="s">
        <v>433</v>
      </c>
      <c r="L371" s="1" t="s">
        <v>26</v>
      </c>
      <c r="M371" s="4" t="s">
        <v>310</v>
      </c>
      <c r="N371" s="1">
        <v>41</v>
      </c>
      <c r="O371" s="6">
        <v>37871</v>
      </c>
      <c r="P371" s="1" t="s">
        <v>434</v>
      </c>
      <c r="Q371" s="1">
        <v>3</v>
      </c>
      <c r="R371" s="6">
        <v>37917</v>
      </c>
      <c r="S371" s="1">
        <v>1150</v>
      </c>
      <c r="T371" s="1">
        <f>+[1]!Tabla1[[#This Row],[SECADO]]-[1]!Tabla1[[#This Row],[PARTO]]</f>
        <v>177</v>
      </c>
      <c r="U371" s="2">
        <f>IF(S371&gt;0,IF([1]!Tabla1[[#This Row],[DEL]]&lt;305,[1]!Tabla1[[#This Row],[LECHETOTAL]],(305*[1]!Tabla1[[#This Row],[LECHETOTAL]]/[1]!Tabla1[[#This Row],[DEL]])),"")</f>
        <v>1150</v>
      </c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</row>
    <row r="372" spans="1:32" x14ac:dyDescent="0.25">
      <c r="A372" s="1" t="s">
        <v>435</v>
      </c>
      <c r="B372" s="6">
        <v>33443</v>
      </c>
      <c r="C372" s="2">
        <f>YEAR([1]!Tabla1[[#This Row],[NACIMIENTO]])</f>
        <v>1991</v>
      </c>
      <c r="D372" s="1" t="s">
        <v>413</v>
      </c>
      <c r="E372" s="3" t="s">
        <v>436</v>
      </c>
      <c r="F372" s="1">
        <v>0</v>
      </c>
      <c r="G372" s="1" t="str">
        <f t="shared" si="5"/>
        <v>A210R0901 0</v>
      </c>
      <c r="H372" s="1"/>
      <c r="I372" s="1">
        <f>YEAR([1]!Tabla1[[#This Row],[PARTO]])</f>
        <v>1900</v>
      </c>
      <c r="J372" s="1" t="str">
        <f>IF([1]!Tabla1[[#This Row],[PARTO]]&gt;0,MONTH([1]!Tabla1[[#This Row],[PARTO]]),"")</f>
        <v/>
      </c>
      <c r="K372" s="1"/>
      <c r="L372" s="1"/>
      <c r="M372" s="4"/>
      <c r="N372" s="1"/>
      <c r="O372" s="6">
        <v>33993</v>
      </c>
      <c r="P372" s="1"/>
      <c r="Q372" s="1"/>
      <c r="R372" s="1"/>
      <c r="S372" s="1"/>
      <c r="T372" s="1"/>
      <c r="U372" s="2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</row>
    <row r="373" spans="1:32" x14ac:dyDescent="0.25">
      <c r="A373" s="1" t="s">
        <v>435</v>
      </c>
      <c r="B373" s="6">
        <v>33443</v>
      </c>
      <c r="C373" s="2">
        <f>YEAR([1]!Tabla1[[#This Row],[NACIMIENTO]])</f>
        <v>1991</v>
      </c>
      <c r="D373" s="1" t="s">
        <v>413</v>
      </c>
      <c r="E373" s="3" t="s">
        <v>436</v>
      </c>
      <c r="F373" s="1">
        <v>1</v>
      </c>
      <c r="G373" s="1" t="str">
        <f t="shared" si="5"/>
        <v>A210R0901 1</v>
      </c>
      <c r="H373" s="6">
        <v>34277</v>
      </c>
      <c r="I373" s="7">
        <f>YEAR([1]!Tabla1[[#This Row],[PARTO]])</f>
        <v>1993</v>
      </c>
      <c r="J373" s="7">
        <f>IF([1]!Tabla1[[#This Row],[PARTO]]&gt;0,MONTH([1]!Tabla1[[#This Row],[PARTO]]),"")</f>
        <v>11</v>
      </c>
      <c r="K373" s="1"/>
      <c r="L373" s="1" t="s">
        <v>26</v>
      </c>
      <c r="M373" s="4"/>
      <c r="N373" s="1">
        <v>27</v>
      </c>
      <c r="O373" s="6">
        <v>34395</v>
      </c>
      <c r="P373" s="1">
        <v>3707</v>
      </c>
      <c r="Q373" s="1">
        <v>1</v>
      </c>
      <c r="R373" s="6">
        <v>34615</v>
      </c>
      <c r="S373" s="1">
        <v>3073</v>
      </c>
      <c r="T373" s="1">
        <f>+[1]!Tabla1[[#This Row],[SECADO]]-[1]!Tabla1[[#This Row],[PARTO]]</f>
        <v>338</v>
      </c>
      <c r="U373" s="2">
        <f>IF(S373&gt;0,IF([1]!Tabla1[[#This Row],[DEL]]&lt;305,[1]!Tabla1[[#This Row],[LECHETOTAL]],(305*[1]!Tabla1[[#This Row],[LECHETOTAL]]/[1]!Tabla1[[#This Row],[DEL]])),"")</f>
        <v>2772.9733727810649</v>
      </c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</row>
    <row r="374" spans="1:32" x14ac:dyDescent="0.25">
      <c r="A374" s="1" t="s">
        <v>435</v>
      </c>
      <c r="B374" s="6">
        <v>33443</v>
      </c>
      <c r="C374" s="2">
        <f>YEAR([1]!Tabla1[[#This Row],[NACIMIENTO]])</f>
        <v>1991</v>
      </c>
      <c r="D374" s="1" t="s">
        <v>413</v>
      </c>
      <c r="E374" s="3" t="s">
        <v>436</v>
      </c>
      <c r="F374" s="1">
        <v>2</v>
      </c>
      <c r="G374" s="1" t="str">
        <f t="shared" si="5"/>
        <v>A210R0901 2</v>
      </c>
      <c r="H374" s="6">
        <v>34678</v>
      </c>
      <c r="I374" s="7">
        <f>YEAR([1]!Tabla1[[#This Row],[PARTO]])</f>
        <v>1994</v>
      </c>
      <c r="J374" s="7">
        <f>IF([1]!Tabla1[[#This Row],[PARTO]]&gt;0,MONTH([1]!Tabla1[[#This Row],[PARTO]]),"")</f>
        <v>12</v>
      </c>
      <c r="K374" s="1"/>
      <c r="L374" s="1" t="s">
        <v>30</v>
      </c>
      <c r="M374" s="4">
        <v>3707</v>
      </c>
      <c r="N374" s="1">
        <v>40</v>
      </c>
      <c r="O374" s="6">
        <v>34767</v>
      </c>
      <c r="P374" s="1" t="s">
        <v>294</v>
      </c>
      <c r="Q374" s="1">
        <v>1</v>
      </c>
      <c r="R374" s="6">
        <v>35002</v>
      </c>
      <c r="S374" s="1">
        <v>3807</v>
      </c>
      <c r="T374" s="1">
        <f>+[1]!Tabla1[[#This Row],[SECADO]]-[1]!Tabla1[[#This Row],[PARTO]]</f>
        <v>324</v>
      </c>
      <c r="U374" s="2">
        <f>IF(S374&gt;0,IF([1]!Tabla1[[#This Row],[DEL]]&lt;305,[1]!Tabla1[[#This Row],[LECHETOTAL]],(305*[1]!Tabla1[[#This Row],[LECHETOTAL]]/[1]!Tabla1[[#This Row],[DEL]])),"")</f>
        <v>3583.75</v>
      </c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</row>
    <row r="375" spans="1:32" x14ac:dyDescent="0.25">
      <c r="A375" s="1" t="s">
        <v>435</v>
      </c>
      <c r="B375" s="6">
        <v>33443</v>
      </c>
      <c r="C375" s="2">
        <f>YEAR([1]!Tabla1[[#This Row],[NACIMIENTO]])</f>
        <v>1991</v>
      </c>
      <c r="D375" s="1" t="s">
        <v>413</v>
      </c>
      <c r="E375" s="3" t="s">
        <v>436</v>
      </c>
      <c r="F375" s="1">
        <v>3</v>
      </c>
      <c r="G375" s="1" t="str">
        <f t="shared" si="5"/>
        <v>A210R0901 3</v>
      </c>
      <c r="H375" s="6">
        <v>35055</v>
      </c>
      <c r="I375" s="7">
        <f>YEAR([1]!Tabla1[[#This Row],[PARTO]])</f>
        <v>1995</v>
      </c>
      <c r="J375" s="7">
        <f>IF([1]!Tabla1[[#This Row],[PARTO]]&gt;0,MONTH([1]!Tabla1[[#This Row],[PARTO]]),"")</f>
        <v>12</v>
      </c>
      <c r="K375" s="1"/>
      <c r="L375" s="1" t="s">
        <v>30</v>
      </c>
      <c r="M375" s="4" t="s">
        <v>294</v>
      </c>
      <c r="N375" s="1">
        <v>52</v>
      </c>
      <c r="O375" s="6">
        <v>35156</v>
      </c>
      <c r="P375" s="1" t="s">
        <v>314</v>
      </c>
      <c r="Q375" s="1">
        <v>1</v>
      </c>
      <c r="R375" s="6">
        <v>35297</v>
      </c>
      <c r="S375" s="1">
        <v>2449</v>
      </c>
      <c r="T375" s="1">
        <f>+[1]!Tabla1[[#This Row],[SECADO]]-[1]!Tabla1[[#This Row],[PARTO]]</f>
        <v>242</v>
      </c>
      <c r="U375" s="2">
        <f>IF(S375&gt;0,IF([1]!Tabla1[[#This Row],[DEL]]&lt;305,[1]!Tabla1[[#This Row],[LECHETOTAL]],(305*[1]!Tabla1[[#This Row],[LECHETOTAL]]/[1]!Tabla1[[#This Row],[DEL]])),"")</f>
        <v>2449</v>
      </c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</row>
    <row r="376" spans="1:32" x14ac:dyDescent="0.25">
      <c r="A376" s="1" t="s">
        <v>435</v>
      </c>
      <c r="B376" s="6">
        <v>33443</v>
      </c>
      <c r="C376" s="2">
        <f>YEAR([1]!Tabla1[[#This Row],[NACIMIENTO]])</f>
        <v>1991</v>
      </c>
      <c r="D376" s="1" t="s">
        <v>413</v>
      </c>
      <c r="E376" s="3" t="s">
        <v>436</v>
      </c>
      <c r="F376" s="1">
        <v>4</v>
      </c>
      <c r="G376" s="1" t="str">
        <f t="shared" si="5"/>
        <v>A210R0901 4</v>
      </c>
      <c r="H376" s="6">
        <v>35439</v>
      </c>
      <c r="I376" s="7">
        <f>YEAR([1]!Tabla1[[#This Row],[PARTO]])</f>
        <v>1997</v>
      </c>
      <c r="J376" s="7">
        <f>IF([1]!Tabla1[[#This Row],[PARTO]]&gt;0,MONTH([1]!Tabla1[[#This Row],[PARTO]]),"")</f>
        <v>1</v>
      </c>
      <c r="K376" s="1"/>
      <c r="L376" s="1" t="s">
        <v>30</v>
      </c>
      <c r="M376" s="4" t="s">
        <v>314</v>
      </c>
      <c r="N376" s="1">
        <v>65</v>
      </c>
      <c r="O376" s="6">
        <v>35529</v>
      </c>
      <c r="P376" s="1" t="s">
        <v>296</v>
      </c>
      <c r="Q376" s="1">
        <v>1</v>
      </c>
      <c r="R376" s="6">
        <v>35683</v>
      </c>
      <c r="S376" s="1">
        <v>2642</v>
      </c>
      <c r="T376" s="1">
        <f>+[1]!Tabla1[[#This Row],[SECADO]]-[1]!Tabla1[[#This Row],[PARTO]]</f>
        <v>244</v>
      </c>
      <c r="U376" s="2">
        <f>IF(S376&gt;0,IF([1]!Tabla1[[#This Row],[DEL]]&lt;305,[1]!Tabla1[[#This Row],[LECHETOTAL]],(305*[1]!Tabla1[[#This Row],[LECHETOTAL]]/[1]!Tabla1[[#This Row],[DEL]])),"")</f>
        <v>2642</v>
      </c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</row>
    <row r="377" spans="1:32" x14ac:dyDescent="0.25">
      <c r="A377" s="1" t="s">
        <v>435</v>
      </c>
      <c r="B377" s="6">
        <v>33443</v>
      </c>
      <c r="C377" s="2">
        <f>YEAR([1]!Tabla1[[#This Row],[NACIMIENTO]])</f>
        <v>1991</v>
      </c>
      <c r="D377" s="1" t="s">
        <v>413</v>
      </c>
      <c r="E377" s="3" t="s">
        <v>436</v>
      </c>
      <c r="F377" s="1">
        <v>5</v>
      </c>
      <c r="G377" s="1" t="str">
        <f t="shared" si="5"/>
        <v>A210R0901 5</v>
      </c>
      <c r="H377" s="6">
        <v>35816</v>
      </c>
      <c r="I377" s="7">
        <f>YEAR([1]!Tabla1[[#This Row],[PARTO]])</f>
        <v>1998</v>
      </c>
      <c r="J377" s="7">
        <f>IF([1]!Tabla1[[#This Row],[PARTO]]&gt;0,MONTH([1]!Tabla1[[#This Row],[PARTO]]),"")</f>
        <v>1</v>
      </c>
      <c r="K377" s="1"/>
      <c r="L377" s="1" t="s">
        <v>30</v>
      </c>
      <c r="M377" s="4" t="s">
        <v>296</v>
      </c>
      <c r="N377" s="1">
        <v>77</v>
      </c>
      <c r="O377" s="6">
        <v>35911</v>
      </c>
      <c r="P377" s="1" t="s">
        <v>297</v>
      </c>
      <c r="Q377" s="1">
        <v>1</v>
      </c>
      <c r="R377" s="6">
        <v>36074</v>
      </c>
      <c r="S377" s="1">
        <v>2673</v>
      </c>
      <c r="T377" s="1">
        <f>+[1]!Tabla1[[#This Row],[SECADO]]-[1]!Tabla1[[#This Row],[PARTO]]</f>
        <v>258</v>
      </c>
      <c r="U377" s="2">
        <f>IF(S377&gt;0,IF([1]!Tabla1[[#This Row],[DEL]]&lt;305,[1]!Tabla1[[#This Row],[LECHETOTAL]],(305*[1]!Tabla1[[#This Row],[LECHETOTAL]]/[1]!Tabla1[[#This Row],[DEL]])),"")</f>
        <v>2673</v>
      </c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</row>
    <row r="378" spans="1:32" x14ac:dyDescent="0.25">
      <c r="A378" s="1" t="s">
        <v>435</v>
      </c>
      <c r="B378" s="6">
        <v>33443</v>
      </c>
      <c r="C378" s="2">
        <f>YEAR([1]!Tabla1[[#This Row],[NACIMIENTO]])</f>
        <v>1991</v>
      </c>
      <c r="D378" s="1" t="s">
        <v>413</v>
      </c>
      <c r="E378" s="3" t="s">
        <v>436</v>
      </c>
      <c r="F378" s="1">
        <v>6</v>
      </c>
      <c r="G378" s="1" t="str">
        <f t="shared" si="5"/>
        <v>A210R0901 6</v>
      </c>
      <c r="H378" s="6">
        <v>36206</v>
      </c>
      <c r="I378" s="7">
        <f>YEAR([1]!Tabla1[[#This Row],[PARTO]])</f>
        <v>1999</v>
      </c>
      <c r="J378" s="7">
        <f>IF([1]!Tabla1[[#This Row],[PARTO]]&gt;0,MONTH([1]!Tabla1[[#This Row],[PARTO]]),"")</f>
        <v>2</v>
      </c>
      <c r="K378" s="1"/>
      <c r="L378" s="1" t="s">
        <v>30</v>
      </c>
      <c r="M378" s="4" t="s">
        <v>297</v>
      </c>
      <c r="N378" s="1">
        <v>90</v>
      </c>
      <c r="O378" s="6">
        <v>36335</v>
      </c>
      <c r="P378" s="1" t="s">
        <v>297</v>
      </c>
      <c r="Q378" s="1">
        <v>1</v>
      </c>
      <c r="R378" s="6">
        <v>36434</v>
      </c>
      <c r="S378" s="1">
        <v>2049</v>
      </c>
      <c r="T378" s="1">
        <f>+[1]!Tabla1[[#This Row],[SECADO]]-[1]!Tabla1[[#This Row],[PARTO]]</f>
        <v>228</v>
      </c>
      <c r="U378" s="2">
        <f>IF(S378&gt;0,IF([1]!Tabla1[[#This Row],[DEL]]&lt;305,[1]!Tabla1[[#This Row],[LECHETOTAL]],(305*[1]!Tabla1[[#This Row],[LECHETOTAL]]/[1]!Tabla1[[#This Row],[DEL]])),"")</f>
        <v>2049</v>
      </c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</row>
    <row r="379" spans="1:32" x14ac:dyDescent="0.25">
      <c r="A379" s="1" t="s">
        <v>435</v>
      </c>
      <c r="B379" s="6">
        <v>33443</v>
      </c>
      <c r="C379" s="2">
        <f>YEAR([1]!Tabla1[[#This Row],[NACIMIENTO]])</f>
        <v>1991</v>
      </c>
      <c r="D379" s="1" t="s">
        <v>413</v>
      </c>
      <c r="E379" s="3" t="s">
        <v>436</v>
      </c>
      <c r="F379" s="1">
        <v>7</v>
      </c>
      <c r="G379" s="1" t="str">
        <f t="shared" si="5"/>
        <v>A210R0901 7</v>
      </c>
      <c r="H379" s="6">
        <v>36617</v>
      </c>
      <c r="I379" s="7">
        <f>YEAR([1]!Tabla1[[#This Row],[PARTO]])</f>
        <v>2000</v>
      </c>
      <c r="J379" s="7">
        <f>IF([1]!Tabla1[[#This Row],[PARTO]]&gt;0,MONTH([1]!Tabla1[[#This Row],[PARTO]]),"")</f>
        <v>4</v>
      </c>
      <c r="K379" s="1" t="s">
        <v>437</v>
      </c>
      <c r="L379" s="1" t="s">
        <v>26</v>
      </c>
      <c r="M379" s="4" t="s">
        <v>331</v>
      </c>
      <c r="N379" s="1">
        <v>4</v>
      </c>
      <c r="O379" s="6">
        <v>36715</v>
      </c>
      <c r="P379" s="1" t="s">
        <v>438</v>
      </c>
      <c r="Q379" s="1">
        <v>1</v>
      </c>
      <c r="R379" s="6">
        <v>36833</v>
      </c>
      <c r="S379" s="1">
        <v>2219</v>
      </c>
      <c r="T379" s="1">
        <f>+[1]!Tabla1[[#This Row],[SECADO]]-[1]!Tabla1[[#This Row],[PARTO]]</f>
        <v>216</v>
      </c>
      <c r="U379" s="2">
        <f>IF(S379&gt;0,IF([1]!Tabla1[[#This Row],[DEL]]&lt;305,[1]!Tabla1[[#This Row],[LECHETOTAL]],(305*[1]!Tabla1[[#This Row],[LECHETOTAL]]/[1]!Tabla1[[#This Row],[DEL]])),"")</f>
        <v>2219</v>
      </c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</row>
    <row r="380" spans="1:32" x14ac:dyDescent="0.25">
      <c r="A380" s="1" t="s">
        <v>435</v>
      </c>
      <c r="B380" s="6">
        <v>33443</v>
      </c>
      <c r="C380" s="2">
        <f>YEAR([1]!Tabla1[[#This Row],[NACIMIENTO]])</f>
        <v>1991</v>
      </c>
      <c r="D380" s="1" t="s">
        <v>413</v>
      </c>
      <c r="E380" s="3" t="s">
        <v>436</v>
      </c>
      <c r="F380" s="1">
        <v>8</v>
      </c>
      <c r="G380" s="1" t="str">
        <f t="shared" si="5"/>
        <v>A210R0901 8</v>
      </c>
      <c r="H380" s="6">
        <v>37002</v>
      </c>
      <c r="I380" s="7">
        <f>YEAR([1]!Tabla1[[#This Row],[PARTO]])</f>
        <v>2001</v>
      </c>
      <c r="J380" s="7">
        <f>IF([1]!Tabla1[[#This Row],[PARTO]]&gt;0,MONTH([1]!Tabla1[[#This Row],[PARTO]]),"")</f>
        <v>4</v>
      </c>
      <c r="K380" s="1" t="s">
        <v>439</v>
      </c>
      <c r="L380" s="1" t="s">
        <v>26</v>
      </c>
      <c r="M380" s="4" t="s">
        <v>440</v>
      </c>
      <c r="N380" s="1">
        <v>16</v>
      </c>
      <c r="O380" s="1"/>
      <c r="P380" s="1"/>
      <c r="Q380" s="1">
        <v>2</v>
      </c>
      <c r="R380" s="1"/>
      <c r="S380" s="1">
        <v>549</v>
      </c>
      <c r="T380" s="1"/>
      <c r="U380" s="2"/>
      <c r="V380" s="1" t="s">
        <v>31</v>
      </c>
      <c r="W380" s="6">
        <v>37147</v>
      </c>
      <c r="X380" s="1"/>
      <c r="Y380" s="1"/>
      <c r="Z380" s="1"/>
      <c r="AA380" s="1"/>
      <c r="AB380" s="1"/>
      <c r="AC380" s="1"/>
      <c r="AD380" s="1"/>
      <c r="AE380" s="1"/>
      <c r="AF380" s="1"/>
    </row>
    <row r="381" spans="1:32" x14ac:dyDescent="0.25">
      <c r="A381" s="1" t="s">
        <v>441</v>
      </c>
      <c r="B381" s="6">
        <v>33464</v>
      </c>
      <c r="C381" s="2">
        <f>YEAR([1]!Tabla1[[#This Row],[NACIMIENTO]])</f>
        <v>1991</v>
      </c>
      <c r="D381" s="1">
        <v>35</v>
      </c>
      <c r="E381" s="3" t="s">
        <v>442</v>
      </c>
      <c r="F381" s="1">
        <v>0</v>
      </c>
      <c r="G381" s="1" t="str">
        <f t="shared" si="5"/>
        <v>A230R0502 0</v>
      </c>
      <c r="H381" s="1"/>
      <c r="I381" s="1">
        <f>YEAR([1]!Tabla1[[#This Row],[PARTO]])</f>
        <v>1900</v>
      </c>
      <c r="J381" s="1" t="str">
        <f>IF([1]!Tabla1[[#This Row],[PARTO]]&gt;0,MONTH([1]!Tabla1[[#This Row],[PARTO]]),"")</f>
        <v/>
      </c>
      <c r="K381" s="1"/>
      <c r="L381" s="1"/>
      <c r="M381" s="4"/>
      <c r="N381" s="1"/>
      <c r="O381" s="6">
        <v>34077</v>
      </c>
      <c r="P381" s="1"/>
      <c r="Q381" s="1"/>
      <c r="R381" s="1"/>
      <c r="S381" s="1"/>
      <c r="T381" s="1"/>
      <c r="U381" s="2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</row>
    <row r="382" spans="1:32" x14ac:dyDescent="0.25">
      <c r="A382" s="1" t="s">
        <v>441</v>
      </c>
      <c r="B382" s="6">
        <v>33464</v>
      </c>
      <c r="C382" s="2">
        <f>YEAR([1]!Tabla1[[#This Row],[NACIMIENTO]])</f>
        <v>1991</v>
      </c>
      <c r="D382" s="1">
        <v>35</v>
      </c>
      <c r="E382" s="3" t="s">
        <v>442</v>
      </c>
      <c r="F382" s="1">
        <v>1</v>
      </c>
      <c r="G382" s="1" t="str">
        <f t="shared" si="5"/>
        <v>A230R0502 1</v>
      </c>
      <c r="H382" s="6">
        <v>34361</v>
      </c>
      <c r="I382" s="7">
        <f>YEAR([1]!Tabla1[[#This Row],[PARTO]])</f>
        <v>1994</v>
      </c>
      <c r="J382" s="7">
        <f>IF([1]!Tabla1[[#This Row],[PARTO]]&gt;0,MONTH([1]!Tabla1[[#This Row],[PARTO]]),"")</f>
        <v>1</v>
      </c>
      <c r="K382" s="1"/>
      <c r="L382" s="1" t="s">
        <v>26</v>
      </c>
      <c r="M382" s="4"/>
      <c r="N382" s="1">
        <v>29</v>
      </c>
      <c r="O382" s="6">
        <v>34723</v>
      </c>
      <c r="P382" s="1"/>
      <c r="Q382" s="1"/>
      <c r="R382" s="6">
        <v>34947</v>
      </c>
      <c r="S382" s="1">
        <v>3092</v>
      </c>
      <c r="T382" s="1">
        <f>+[1]!Tabla1[[#This Row],[SECADO]]-[1]!Tabla1[[#This Row],[PARTO]]</f>
        <v>586</v>
      </c>
      <c r="U382" s="2">
        <f>IF(S382&gt;0,IF([1]!Tabla1[[#This Row],[DEL]]&lt;305,[1]!Tabla1[[#This Row],[LECHETOTAL]],(305*[1]!Tabla1[[#This Row],[LECHETOTAL]]/[1]!Tabla1[[#This Row],[DEL]])),"")</f>
        <v>1609.3174061433447</v>
      </c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</row>
    <row r="383" spans="1:32" x14ac:dyDescent="0.25">
      <c r="A383" s="1" t="s">
        <v>441</v>
      </c>
      <c r="B383" s="6">
        <v>33464</v>
      </c>
      <c r="C383" s="2">
        <f>YEAR([1]!Tabla1[[#This Row],[NACIMIENTO]])</f>
        <v>1991</v>
      </c>
      <c r="D383" s="1">
        <v>35</v>
      </c>
      <c r="E383" s="3" t="s">
        <v>442</v>
      </c>
      <c r="F383" s="1">
        <v>2</v>
      </c>
      <c r="G383" s="1" t="str">
        <f t="shared" si="5"/>
        <v>A230R0502 2</v>
      </c>
      <c r="H383" s="6">
        <v>35007</v>
      </c>
      <c r="I383" s="7">
        <f>YEAR([1]!Tabla1[[#This Row],[PARTO]])</f>
        <v>1995</v>
      </c>
      <c r="J383" s="7">
        <f>IF([1]!Tabla1[[#This Row],[PARTO]]&gt;0,MONTH([1]!Tabla1[[#This Row],[PARTO]]),"")</f>
        <v>11</v>
      </c>
      <c r="K383" s="1"/>
      <c r="L383" s="1" t="s">
        <v>30</v>
      </c>
      <c r="M383" s="4"/>
      <c r="N383" s="1">
        <v>50</v>
      </c>
      <c r="O383" s="6">
        <v>35147</v>
      </c>
      <c r="P383" s="1" t="s">
        <v>314</v>
      </c>
      <c r="Q383" s="1">
        <v>1</v>
      </c>
      <c r="R383" s="6">
        <v>35395</v>
      </c>
      <c r="S383" s="1">
        <v>4388</v>
      </c>
      <c r="T383" s="1">
        <f>+[1]!Tabla1[[#This Row],[SECADO]]-[1]!Tabla1[[#This Row],[PARTO]]</f>
        <v>388</v>
      </c>
      <c r="U383" s="2">
        <f>IF(S383&gt;0,IF([1]!Tabla1[[#This Row],[DEL]]&lt;305,[1]!Tabla1[[#This Row],[LECHETOTAL]],(305*[1]!Tabla1[[#This Row],[LECHETOTAL]]/[1]!Tabla1[[#This Row],[DEL]])),"")</f>
        <v>3449.3298969072166</v>
      </c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</row>
    <row r="384" spans="1:32" x14ac:dyDescent="0.25">
      <c r="A384" s="1" t="s">
        <v>441</v>
      </c>
      <c r="B384" s="6">
        <v>33464</v>
      </c>
      <c r="C384" s="2">
        <f>YEAR([1]!Tabla1[[#This Row],[NACIMIENTO]])</f>
        <v>1991</v>
      </c>
      <c r="D384" s="1">
        <v>35</v>
      </c>
      <c r="E384" s="3" t="s">
        <v>442</v>
      </c>
      <c r="F384" s="1">
        <v>3</v>
      </c>
      <c r="G384" s="1" t="str">
        <f t="shared" si="5"/>
        <v>A230R0502 3</v>
      </c>
      <c r="H384" s="6">
        <v>35427</v>
      </c>
      <c r="I384" s="7">
        <f>YEAR([1]!Tabla1[[#This Row],[PARTO]])</f>
        <v>1996</v>
      </c>
      <c r="J384" s="7">
        <f>IF([1]!Tabla1[[#This Row],[PARTO]]&gt;0,MONTH([1]!Tabla1[[#This Row],[PARTO]]),"")</f>
        <v>12</v>
      </c>
      <c r="K384" s="1"/>
      <c r="L384" s="1" t="s">
        <v>26</v>
      </c>
      <c r="M384" s="4" t="s">
        <v>314</v>
      </c>
      <c r="N384" s="1">
        <v>64</v>
      </c>
      <c r="O384" s="6">
        <v>35530</v>
      </c>
      <c r="P384" s="1" t="s">
        <v>296</v>
      </c>
      <c r="Q384" s="1">
        <v>1</v>
      </c>
      <c r="R384" s="6">
        <v>35769</v>
      </c>
      <c r="S384" s="1">
        <v>4393</v>
      </c>
      <c r="T384" s="1">
        <f>+[1]!Tabla1[[#This Row],[SECADO]]-[1]!Tabla1[[#This Row],[PARTO]]</f>
        <v>342</v>
      </c>
      <c r="U384" s="2">
        <f>IF(S384&gt;0,IF([1]!Tabla1[[#This Row],[DEL]]&lt;305,[1]!Tabla1[[#This Row],[LECHETOTAL]],(305*[1]!Tabla1[[#This Row],[LECHETOTAL]]/[1]!Tabla1[[#This Row],[DEL]])),"")</f>
        <v>3917.7339181286548</v>
      </c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</row>
    <row r="385" spans="1:32" x14ac:dyDescent="0.25">
      <c r="A385" s="1" t="s">
        <v>441</v>
      </c>
      <c r="B385" s="6">
        <v>33464</v>
      </c>
      <c r="C385" s="2">
        <f>YEAR([1]!Tabla1[[#This Row],[NACIMIENTO]])</f>
        <v>1991</v>
      </c>
      <c r="D385" s="1">
        <v>35</v>
      </c>
      <c r="E385" s="3" t="s">
        <v>442</v>
      </c>
      <c r="F385" s="1">
        <v>4</v>
      </c>
      <c r="G385" s="1" t="str">
        <f t="shared" si="5"/>
        <v>A230R0502 4</v>
      </c>
      <c r="H385" s="6">
        <v>35813</v>
      </c>
      <c r="I385" s="7">
        <f>YEAR([1]!Tabla1[[#This Row],[PARTO]])</f>
        <v>1998</v>
      </c>
      <c r="J385" s="7">
        <f>IF([1]!Tabla1[[#This Row],[PARTO]]&gt;0,MONTH([1]!Tabla1[[#This Row],[PARTO]]),"")</f>
        <v>1</v>
      </c>
      <c r="K385" s="1"/>
      <c r="L385" s="1" t="s">
        <v>26</v>
      </c>
      <c r="M385" s="4" t="s">
        <v>296</v>
      </c>
      <c r="N385" s="1">
        <v>77</v>
      </c>
      <c r="O385" s="6">
        <v>35915</v>
      </c>
      <c r="P385" s="1"/>
      <c r="Q385" s="1">
        <v>1</v>
      </c>
      <c r="R385" s="6">
        <v>36124</v>
      </c>
      <c r="S385" s="1">
        <v>4093</v>
      </c>
      <c r="T385" s="1">
        <f>+[1]!Tabla1[[#This Row],[SECADO]]-[1]!Tabla1[[#This Row],[PARTO]]</f>
        <v>311</v>
      </c>
      <c r="U385" s="2">
        <f>IF(S385&gt;0,IF([1]!Tabla1[[#This Row],[DEL]]&lt;305,[1]!Tabla1[[#This Row],[LECHETOTAL]],(305*[1]!Tabla1[[#This Row],[LECHETOTAL]]/[1]!Tabla1[[#This Row],[DEL]])),"")</f>
        <v>4014.0353697749197</v>
      </c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</row>
    <row r="386" spans="1:32" x14ac:dyDescent="0.25">
      <c r="A386" s="1" t="s">
        <v>441</v>
      </c>
      <c r="B386" s="6">
        <v>33464</v>
      </c>
      <c r="C386" s="2">
        <f>YEAR([1]!Tabla1[[#This Row],[NACIMIENTO]])</f>
        <v>1991</v>
      </c>
      <c r="D386" s="1">
        <v>35</v>
      </c>
      <c r="E386" s="3" t="s">
        <v>442</v>
      </c>
      <c r="F386" s="1">
        <v>5</v>
      </c>
      <c r="G386" s="1" t="str">
        <f t="shared" si="5"/>
        <v>A230R0502 5</v>
      </c>
      <c r="H386" s="6">
        <v>36199</v>
      </c>
      <c r="I386" s="7">
        <f>YEAR([1]!Tabla1[[#This Row],[PARTO]])</f>
        <v>1999</v>
      </c>
      <c r="J386" s="7">
        <f>IF([1]!Tabla1[[#This Row],[PARTO]]&gt;0,MONTH([1]!Tabla1[[#This Row],[PARTO]]),"")</f>
        <v>2</v>
      </c>
      <c r="K386" s="1"/>
      <c r="L386" s="1" t="s">
        <v>30</v>
      </c>
      <c r="M386" s="4"/>
      <c r="N386" s="1">
        <v>89</v>
      </c>
      <c r="O386" s="6">
        <v>36292</v>
      </c>
      <c r="P386" s="1" t="s">
        <v>443</v>
      </c>
      <c r="Q386" s="1">
        <v>1</v>
      </c>
      <c r="R386" s="6">
        <v>36503</v>
      </c>
      <c r="S386" s="1">
        <v>3006</v>
      </c>
      <c r="T386" s="1">
        <f>+[1]!Tabla1[[#This Row],[SECADO]]-[1]!Tabla1[[#This Row],[PARTO]]</f>
        <v>304</v>
      </c>
      <c r="U386" s="2">
        <f>IF(S386&gt;0,IF([1]!Tabla1[[#This Row],[DEL]]&lt;305,[1]!Tabla1[[#This Row],[LECHETOTAL]],(305*[1]!Tabla1[[#This Row],[LECHETOTAL]]/[1]!Tabla1[[#This Row],[DEL]])),"")</f>
        <v>3006</v>
      </c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</row>
    <row r="387" spans="1:32" x14ac:dyDescent="0.25">
      <c r="A387" s="1" t="s">
        <v>441</v>
      </c>
      <c r="B387" s="6">
        <v>33464</v>
      </c>
      <c r="C387" s="2">
        <f>YEAR([1]!Tabla1[[#This Row],[NACIMIENTO]])</f>
        <v>1991</v>
      </c>
      <c r="D387" s="1">
        <v>35</v>
      </c>
      <c r="E387" s="3" t="s">
        <v>442</v>
      </c>
      <c r="F387" s="1">
        <v>6</v>
      </c>
      <c r="G387" s="1" t="str">
        <f t="shared" si="5"/>
        <v>A230R0502 6</v>
      </c>
      <c r="H387" s="6">
        <v>36579</v>
      </c>
      <c r="I387" s="7">
        <f>YEAR([1]!Tabla1[[#This Row],[PARTO]])</f>
        <v>2000</v>
      </c>
      <c r="J387" s="7">
        <f>IF([1]!Tabla1[[#This Row],[PARTO]]&gt;0,MONTH([1]!Tabla1[[#This Row],[PARTO]]),"")</f>
        <v>2</v>
      </c>
      <c r="K387" s="1" t="s">
        <v>444</v>
      </c>
      <c r="L387" s="1" t="s">
        <v>30</v>
      </c>
      <c r="M387" s="4" t="s">
        <v>445</v>
      </c>
      <c r="N387" s="1">
        <v>2</v>
      </c>
      <c r="O387" s="6">
        <v>36682</v>
      </c>
      <c r="P387" s="1" t="s">
        <v>430</v>
      </c>
      <c r="Q387" s="1">
        <v>2</v>
      </c>
      <c r="R387" s="6">
        <v>36732</v>
      </c>
      <c r="S387" s="1">
        <v>1593</v>
      </c>
      <c r="T387" s="1">
        <f>+[1]!Tabla1[[#This Row],[SECADO]]-[1]!Tabla1[[#This Row],[PARTO]]</f>
        <v>153</v>
      </c>
      <c r="U387" s="2">
        <f>IF(S387&gt;0,IF([1]!Tabla1[[#This Row],[DEL]]&lt;305,[1]!Tabla1[[#This Row],[LECHETOTAL]],(305*[1]!Tabla1[[#This Row],[LECHETOTAL]]/[1]!Tabla1[[#This Row],[DEL]])),"")</f>
        <v>1593</v>
      </c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</row>
    <row r="388" spans="1:32" x14ac:dyDescent="0.25">
      <c r="A388" s="1" t="s">
        <v>441</v>
      </c>
      <c r="B388" s="6">
        <v>33464</v>
      </c>
      <c r="C388" s="2">
        <f>YEAR([1]!Tabla1[[#This Row],[NACIMIENTO]])</f>
        <v>1991</v>
      </c>
      <c r="D388" s="1">
        <v>35</v>
      </c>
      <c r="E388" s="3" t="s">
        <v>442</v>
      </c>
      <c r="F388" s="1">
        <v>7</v>
      </c>
      <c r="G388" s="1" t="str">
        <f t="shared" si="5"/>
        <v>A230R0502 7</v>
      </c>
      <c r="H388" s="6">
        <v>36965</v>
      </c>
      <c r="I388" s="7">
        <f>YEAR([1]!Tabla1[[#This Row],[PARTO]])</f>
        <v>2001</v>
      </c>
      <c r="J388" s="7">
        <f>IF([1]!Tabla1[[#This Row],[PARTO]]&gt;0,MONTH([1]!Tabla1[[#This Row],[PARTO]]),"")</f>
        <v>3</v>
      </c>
      <c r="K388" s="1" t="s">
        <v>446</v>
      </c>
      <c r="L388" s="1" t="s">
        <v>30</v>
      </c>
      <c r="M388" s="4" t="s">
        <v>432</v>
      </c>
      <c r="N388" s="1">
        <v>15</v>
      </c>
      <c r="O388" s="6">
        <v>37070</v>
      </c>
      <c r="P388" s="1" t="s">
        <v>290</v>
      </c>
      <c r="Q388" s="1">
        <v>1</v>
      </c>
      <c r="R388" s="1"/>
      <c r="S388" s="1">
        <v>1148</v>
      </c>
      <c r="T388" s="1"/>
      <c r="U388" s="2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</row>
    <row r="389" spans="1:32" x14ac:dyDescent="0.25">
      <c r="A389" s="1" t="s">
        <v>441</v>
      </c>
      <c r="B389" s="6">
        <v>33464</v>
      </c>
      <c r="C389" s="2">
        <f>YEAR([1]!Tabla1[[#This Row],[NACIMIENTO]])</f>
        <v>1991</v>
      </c>
      <c r="D389" s="1">
        <v>35</v>
      </c>
      <c r="E389" s="3" t="s">
        <v>442</v>
      </c>
      <c r="F389" s="1">
        <v>8</v>
      </c>
      <c r="G389" s="1" t="str">
        <f t="shared" ref="G389:G452" si="6">+A389&amp; " " &amp;F389</f>
        <v>A230R0502 8</v>
      </c>
      <c r="H389" s="6">
        <v>37346</v>
      </c>
      <c r="I389" s="7">
        <f>YEAR([1]!Tabla1[[#This Row],[PARTO]])</f>
        <v>2002</v>
      </c>
      <c r="J389" s="7">
        <f>IF([1]!Tabla1[[#This Row],[PARTO]]&gt;0,MONTH([1]!Tabla1[[#This Row],[PARTO]]),"")</f>
        <v>3</v>
      </c>
      <c r="K389" s="1" t="s">
        <v>447</v>
      </c>
      <c r="L389" s="1" t="s">
        <v>26</v>
      </c>
      <c r="M389" s="4" t="s">
        <v>292</v>
      </c>
      <c r="N389" s="1">
        <v>27</v>
      </c>
      <c r="O389" s="1"/>
      <c r="P389" s="1"/>
      <c r="Q389" s="1"/>
      <c r="R389" s="1"/>
      <c r="S389" s="1"/>
      <c r="T389" s="1"/>
      <c r="U389" s="2"/>
      <c r="V389" s="1" t="s">
        <v>31</v>
      </c>
      <c r="W389" s="6">
        <v>37379</v>
      </c>
      <c r="X389" s="1"/>
      <c r="Y389" s="1"/>
      <c r="Z389" s="1"/>
      <c r="AA389" s="1"/>
      <c r="AB389" s="1"/>
      <c r="AC389" s="1"/>
      <c r="AD389" s="1"/>
      <c r="AE389" s="1"/>
      <c r="AF389" s="1"/>
    </row>
    <row r="390" spans="1:32" x14ac:dyDescent="0.25">
      <c r="A390" s="1" t="s">
        <v>448</v>
      </c>
      <c r="B390" s="6">
        <v>33469</v>
      </c>
      <c r="C390" s="2">
        <f>YEAR([1]!Tabla1[[#This Row],[NACIMIENTO]])</f>
        <v>1991</v>
      </c>
      <c r="D390" s="1" t="s">
        <v>449</v>
      </c>
      <c r="E390" s="3" t="s">
        <v>450</v>
      </c>
      <c r="F390" s="1">
        <v>0</v>
      </c>
      <c r="G390" s="1" t="str">
        <f t="shared" si="6"/>
        <v>A237R0401 0</v>
      </c>
      <c r="H390" s="1"/>
      <c r="I390" s="1">
        <f>YEAR([1]!Tabla1[[#This Row],[PARTO]])</f>
        <v>1900</v>
      </c>
      <c r="J390" s="1" t="str">
        <f>IF([1]!Tabla1[[#This Row],[PARTO]]&gt;0,MONTH([1]!Tabla1[[#This Row],[PARTO]]),"")</f>
        <v/>
      </c>
      <c r="K390" s="1"/>
      <c r="L390" s="1"/>
      <c r="M390" s="4"/>
      <c r="N390" s="1"/>
      <c r="O390" s="6">
        <v>33993</v>
      </c>
      <c r="P390" s="1"/>
      <c r="Q390" s="1"/>
      <c r="R390" s="1"/>
      <c r="S390" s="1"/>
      <c r="T390" s="1"/>
      <c r="U390" s="2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</row>
    <row r="391" spans="1:32" x14ac:dyDescent="0.25">
      <c r="A391" s="1" t="s">
        <v>448</v>
      </c>
      <c r="B391" s="6">
        <v>33469</v>
      </c>
      <c r="C391" s="2">
        <f>YEAR([1]!Tabla1[[#This Row],[NACIMIENTO]])</f>
        <v>1991</v>
      </c>
      <c r="D391" s="1" t="s">
        <v>449</v>
      </c>
      <c r="E391" s="3" t="s">
        <v>450</v>
      </c>
      <c r="F391" s="1">
        <v>1</v>
      </c>
      <c r="G391" s="1" t="str">
        <f t="shared" si="6"/>
        <v>A237R0401 1</v>
      </c>
      <c r="H391" s="6">
        <v>34277</v>
      </c>
      <c r="I391" s="7">
        <f>YEAR([1]!Tabla1[[#This Row],[PARTO]])</f>
        <v>1993</v>
      </c>
      <c r="J391" s="7">
        <f>IF([1]!Tabla1[[#This Row],[PARTO]]&gt;0,MONTH([1]!Tabla1[[#This Row],[PARTO]]),"")</f>
        <v>11</v>
      </c>
      <c r="K391" s="1"/>
      <c r="L391" s="1" t="s">
        <v>30</v>
      </c>
      <c r="M391" s="4"/>
      <c r="N391" s="1">
        <v>26</v>
      </c>
      <c r="O391" s="6">
        <v>34337</v>
      </c>
      <c r="P391" s="1">
        <v>3707</v>
      </c>
      <c r="Q391" s="1">
        <v>1</v>
      </c>
      <c r="R391" s="6">
        <v>34561</v>
      </c>
      <c r="S391" s="1">
        <v>2847</v>
      </c>
      <c r="T391" s="1">
        <f>+[1]!Tabla1[[#This Row],[SECADO]]-[1]!Tabla1[[#This Row],[PARTO]]</f>
        <v>284</v>
      </c>
      <c r="U391" s="2">
        <f>IF(S391&gt;0,IF([1]!Tabla1[[#This Row],[DEL]]&lt;305,[1]!Tabla1[[#This Row],[LECHETOTAL]],(305*[1]!Tabla1[[#This Row],[LECHETOTAL]]/[1]!Tabla1[[#This Row],[DEL]])),"")</f>
        <v>2847</v>
      </c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</row>
    <row r="392" spans="1:32" x14ac:dyDescent="0.25">
      <c r="A392" s="1" t="s">
        <v>448</v>
      </c>
      <c r="B392" s="6">
        <v>33469</v>
      </c>
      <c r="C392" s="2">
        <f>YEAR([1]!Tabla1[[#This Row],[NACIMIENTO]])</f>
        <v>1991</v>
      </c>
      <c r="D392" s="1" t="s">
        <v>449</v>
      </c>
      <c r="E392" s="3" t="s">
        <v>450</v>
      </c>
      <c r="F392" s="1">
        <v>2</v>
      </c>
      <c r="G392" s="1" t="str">
        <f t="shared" si="6"/>
        <v>A237R0401 2</v>
      </c>
      <c r="H392" s="6">
        <v>34623</v>
      </c>
      <c r="I392" s="7">
        <f>YEAR([1]!Tabla1[[#This Row],[PARTO]])</f>
        <v>1994</v>
      </c>
      <c r="J392" s="7">
        <f>IF([1]!Tabla1[[#This Row],[PARTO]]&gt;0,MONTH([1]!Tabla1[[#This Row],[PARTO]]),"")</f>
        <v>10</v>
      </c>
      <c r="K392" s="1"/>
      <c r="L392" s="1" t="s">
        <v>30</v>
      </c>
      <c r="M392" s="4">
        <v>3707</v>
      </c>
      <c r="N392" s="1">
        <v>37</v>
      </c>
      <c r="O392" s="6">
        <v>34776</v>
      </c>
      <c r="P392" s="1" t="s">
        <v>365</v>
      </c>
      <c r="Q392" s="1">
        <v>1</v>
      </c>
      <c r="R392" s="6">
        <v>34816</v>
      </c>
      <c r="S392" s="1">
        <v>2214</v>
      </c>
      <c r="T392" s="1">
        <f>+[1]!Tabla1[[#This Row],[SECADO]]-[1]!Tabla1[[#This Row],[PARTO]]</f>
        <v>193</v>
      </c>
      <c r="U392" s="2">
        <f>IF(S392&gt;0,IF([1]!Tabla1[[#This Row],[DEL]]&lt;305,[1]!Tabla1[[#This Row],[LECHETOTAL]],(305*[1]!Tabla1[[#This Row],[LECHETOTAL]]/[1]!Tabla1[[#This Row],[DEL]])),"")</f>
        <v>2214</v>
      </c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</row>
    <row r="393" spans="1:32" x14ac:dyDescent="0.25">
      <c r="A393" s="1" t="s">
        <v>448</v>
      </c>
      <c r="B393" s="6">
        <v>33469</v>
      </c>
      <c r="C393" s="2">
        <f>YEAR([1]!Tabla1[[#This Row],[NACIMIENTO]])</f>
        <v>1991</v>
      </c>
      <c r="D393" s="1" t="s">
        <v>449</v>
      </c>
      <c r="E393" s="3" t="s">
        <v>450</v>
      </c>
      <c r="F393" s="1">
        <v>3</v>
      </c>
      <c r="G393" s="1" t="str">
        <f t="shared" si="6"/>
        <v>A237R0401 3</v>
      </c>
      <c r="H393" s="6">
        <v>35054</v>
      </c>
      <c r="I393" s="7">
        <f>YEAR([1]!Tabla1[[#This Row],[PARTO]])</f>
        <v>1995</v>
      </c>
      <c r="J393" s="7">
        <f>IF([1]!Tabla1[[#This Row],[PARTO]]&gt;0,MONTH([1]!Tabla1[[#This Row],[PARTO]]),"")</f>
        <v>12</v>
      </c>
      <c r="K393" s="1"/>
      <c r="L393" s="1" t="s">
        <v>30</v>
      </c>
      <c r="M393" s="4" t="s">
        <v>365</v>
      </c>
      <c r="N393" s="1">
        <v>52</v>
      </c>
      <c r="O393" s="6">
        <v>35136</v>
      </c>
      <c r="P393" s="1" t="s">
        <v>451</v>
      </c>
      <c r="Q393" s="1">
        <v>1</v>
      </c>
      <c r="R393" s="6">
        <v>35389</v>
      </c>
      <c r="S393" s="1">
        <v>4167</v>
      </c>
      <c r="T393" s="1">
        <f>+[1]!Tabla1[[#This Row],[SECADO]]-[1]!Tabla1[[#This Row],[PARTO]]</f>
        <v>335</v>
      </c>
      <c r="U393" s="2">
        <f>IF(S393&gt;0,IF([1]!Tabla1[[#This Row],[DEL]]&lt;305,[1]!Tabla1[[#This Row],[LECHETOTAL]],(305*[1]!Tabla1[[#This Row],[LECHETOTAL]]/[1]!Tabla1[[#This Row],[DEL]])),"")</f>
        <v>3793.8358208955224</v>
      </c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</row>
    <row r="394" spans="1:32" x14ac:dyDescent="0.25">
      <c r="A394" s="1" t="s">
        <v>448</v>
      </c>
      <c r="B394" s="6">
        <v>33469</v>
      </c>
      <c r="C394" s="2">
        <f>YEAR([1]!Tabla1[[#This Row],[NACIMIENTO]])</f>
        <v>1991</v>
      </c>
      <c r="D394" s="1" t="s">
        <v>449</v>
      </c>
      <c r="E394" s="3" t="s">
        <v>450</v>
      </c>
      <c r="F394" s="1">
        <v>4</v>
      </c>
      <c r="G394" s="1" t="str">
        <f t="shared" si="6"/>
        <v>A237R0401 4</v>
      </c>
      <c r="H394" s="6">
        <v>35420</v>
      </c>
      <c r="I394" s="7">
        <f>YEAR([1]!Tabla1[[#This Row],[PARTO]])</f>
        <v>1996</v>
      </c>
      <c r="J394" s="7">
        <f>IF([1]!Tabla1[[#This Row],[PARTO]]&gt;0,MONTH([1]!Tabla1[[#This Row],[PARTO]]),"")</f>
        <v>12</v>
      </c>
      <c r="K394" s="1"/>
      <c r="L394" s="1" t="s">
        <v>26</v>
      </c>
      <c r="M394" s="4" t="s">
        <v>451</v>
      </c>
      <c r="N394" s="1">
        <v>64</v>
      </c>
      <c r="O394" s="6">
        <v>35478</v>
      </c>
      <c r="P394" s="1" t="s">
        <v>329</v>
      </c>
      <c r="Q394" s="1">
        <v>1</v>
      </c>
      <c r="R394" s="6">
        <v>35718</v>
      </c>
      <c r="S394" s="1">
        <v>3339</v>
      </c>
      <c r="T394" s="1">
        <f>+[1]!Tabla1[[#This Row],[SECADO]]-[1]!Tabla1[[#This Row],[PARTO]]</f>
        <v>298</v>
      </c>
      <c r="U394" s="2">
        <f>IF(S394&gt;0,IF([1]!Tabla1[[#This Row],[DEL]]&lt;305,[1]!Tabla1[[#This Row],[LECHETOTAL]],(305*[1]!Tabla1[[#This Row],[LECHETOTAL]]/[1]!Tabla1[[#This Row],[DEL]])),"")</f>
        <v>3339</v>
      </c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</row>
    <row r="395" spans="1:32" x14ac:dyDescent="0.25">
      <c r="A395" s="1" t="s">
        <v>448</v>
      </c>
      <c r="B395" s="6">
        <v>33469</v>
      </c>
      <c r="C395" s="2">
        <f>YEAR([1]!Tabla1[[#This Row],[NACIMIENTO]])</f>
        <v>1991</v>
      </c>
      <c r="D395" s="1" t="s">
        <v>449</v>
      </c>
      <c r="E395" s="3" t="s">
        <v>450</v>
      </c>
      <c r="F395" s="1">
        <v>5</v>
      </c>
      <c r="G395" s="1" t="str">
        <f t="shared" si="6"/>
        <v>A237R0401 5</v>
      </c>
      <c r="H395" s="6">
        <v>35753</v>
      </c>
      <c r="I395" s="7">
        <f>YEAR([1]!Tabla1[[#This Row],[PARTO]])</f>
        <v>1997</v>
      </c>
      <c r="J395" s="7">
        <f>IF([1]!Tabla1[[#This Row],[PARTO]]&gt;0,MONTH([1]!Tabla1[[#This Row],[PARTO]]),"")</f>
        <v>11</v>
      </c>
      <c r="K395" s="1"/>
      <c r="L395" s="1" t="s">
        <v>30</v>
      </c>
      <c r="M395" s="4" t="s">
        <v>329</v>
      </c>
      <c r="N395" s="1">
        <v>75</v>
      </c>
      <c r="O395" s="1"/>
      <c r="P395" s="1"/>
      <c r="Q395" s="1">
        <v>1</v>
      </c>
      <c r="R395" s="6">
        <v>35997</v>
      </c>
      <c r="S395" s="1">
        <v>2500</v>
      </c>
      <c r="T395" s="1">
        <f>+[1]!Tabla1[[#This Row],[SECADO]]-[1]!Tabla1[[#This Row],[PARTO]]</f>
        <v>244</v>
      </c>
      <c r="U395" s="2">
        <f>IF(S395&gt;0,IF([1]!Tabla1[[#This Row],[DEL]]&lt;305,[1]!Tabla1[[#This Row],[LECHETOTAL]],(305*[1]!Tabla1[[#This Row],[LECHETOTAL]]/[1]!Tabla1[[#This Row],[DEL]])),"")</f>
        <v>2500</v>
      </c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</row>
    <row r="396" spans="1:32" x14ac:dyDescent="0.25">
      <c r="A396" s="1" t="s">
        <v>448</v>
      </c>
      <c r="B396" s="6">
        <v>33469</v>
      </c>
      <c r="C396" s="2">
        <f>YEAR([1]!Tabla1[[#This Row],[NACIMIENTO]])</f>
        <v>1991</v>
      </c>
      <c r="D396" s="1" t="s">
        <v>449</v>
      </c>
      <c r="E396" s="3" t="s">
        <v>450</v>
      </c>
      <c r="F396" s="1">
        <v>6</v>
      </c>
      <c r="G396" s="1" t="str">
        <f t="shared" si="6"/>
        <v>A237R0401 6</v>
      </c>
      <c r="H396" s="1"/>
      <c r="I396" s="1">
        <f>YEAR([1]!Tabla1[[#This Row],[PARTO]])</f>
        <v>1900</v>
      </c>
      <c r="J396" s="1" t="str">
        <f>IF([1]!Tabla1[[#This Row],[PARTO]]&gt;0,MONTH([1]!Tabla1[[#This Row],[PARTO]]),"")</f>
        <v/>
      </c>
      <c r="K396" s="1"/>
      <c r="L396" s="1"/>
      <c r="M396" s="4"/>
      <c r="N396" s="1">
        <v>86</v>
      </c>
      <c r="O396" s="6">
        <v>36172</v>
      </c>
      <c r="P396" s="1" t="s">
        <v>329</v>
      </c>
      <c r="Q396" s="1">
        <v>1</v>
      </c>
      <c r="R396" s="6">
        <v>36382</v>
      </c>
      <c r="S396" s="1">
        <v>3200</v>
      </c>
      <c r="T396" s="1"/>
      <c r="U396" s="2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</row>
    <row r="397" spans="1:32" x14ac:dyDescent="0.25">
      <c r="A397" s="1" t="s">
        <v>448</v>
      </c>
      <c r="B397" s="6">
        <v>33469</v>
      </c>
      <c r="C397" s="2">
        <f>YEAR([1]!Tabla1[[#This Row],[NACIMIENTO]])</f>
        <v>1991</v>
      </c>
      <c r="D397" s="1" t="s">
        <v>449</v>
      </c>
      <c r="E397" s="3" t="s">
        <v>450</v>
      </c>
      <c r="F397" s="1">
        <v>7</v>
      </c>
      <c r="G397" s="1" t="str">
        <f t="shared" si="6"/>
        <v>A237R0401 7</v>
      </c>
      <c r="H397" s="6">
        <v>36464</v>
      </c>
      <c r="I397" s="7">
        <f>YEAR([1]!Tabla1[[#This Row],[PARTO]])</f>
        <v>1999</v>
      </c>
      <c r="J397" s="7">
        <f>IF([1]!Tabla1[[#This Row],[PARTO]]&gt;0,MONTH([1]!Tabla1[[#This Row],[PARTO]]),"")</f>
        <v>10</v>
      </c>
      <c r="K397" s="1"/>
      <c r="L397" s="1" t="s">
        <v>30</v>
      </c>
      <c r="M397" s="4" t="s">
        <v>329</v>
      </c>
      <c r="N397" s="1">
        <v>98</v>
      </c>
      <c r="O397" s="6">
        <v>36575</v>
      </c>
      <c r="P397" s="1" t="s">
        <v>329</v>
      </c>
      <c r="Q397" s="1">
        <v>3</v>
      </c>
      <c r="R397" s="6">
        <v>36646</v>
      </c>
      <c r="S397" s="1">
        <v>1940</v>
      </c>
      <c r="T397" s="1">
        <f>+[1]!Tabla1[[#This Row],[SECADO]]-[1]!Tabla1[[#This Row],[PARTO]]</f>
        <v>182</v>
      </c>
      <c r="U397" s="2">
        <f>IF(S397&gt;0,IF([1]!Tabla1[[#This Row],[DEL]]&lt;305,[1]!Tabla1[[#This Row],[LECHETOTAL]],(305*[1]!Tabla1[[#This Row],[LECHETOTAL]]/[1]!Tabla1[[#This Row],[DEL]])),"")</f>
        <v>1940</v>
      </c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</row>
    <row r="398" spans="1:32" x14ac:dyDescent="0.25">
      <c r="A398" s="1" t="s">
        <v>448</v>
      </c>
      <c r="B398" s="6">
        <v>33469</v>
      </c>
      <c r="C398" s="2">
        <f>YEAR([1]!Tabla1[[#This Row],[NACIMIENTO]])</f>
        <v>1991</v>
      </c>
      <c r="D398" s="1" t="s">
        <v>449</v>
      </c>
      <c r="E398" s="3" t="s">
        <v>450</v>
      </c>
      <c r="F398" s="1">
        <v>8</v>
      </c>
      <c r="G398" s="1" t="str">
        <f t="shared" si="6"/>
        <v>A237R0401 8</v>
      </c>
      <c r="H398" s="6">
        <v>36863</v>
      </c>
      <c r="I398" s="7">
        <f>YEAR([1]!Tabla1[[#This Row],[PARTO]])</f>
        <v>2000</v>
      </c>
      <c r="J398" s="7">
        <f>IF([1]!Tabla1[[#This Row],[PARTO]]&gt;0,MONTH([1]!Tabla1[[#This Row],[PARTO]]),"")</f>
        <v>12</v>
      </c>
      <c r="K398" s="1" t="s">
        <v>452</v>
      </c>
      <c r="L398" s="1" t="s">
        <v>30</v>
      </c>
      <c r="M398" s="4" t="s">
        <v>416</v>
      </c>
      <c r="N398" s="1">
        <v>11</v>
      </c>
      <c r="O398" s="1"/>
      <c r="P398" s="1"/>
      <c r="Q398" s="1"/>
      <c r="R398" s="1"/>
      <c r="S398" s="1">
        <v>724</v>
      </c>
      <c r="T398" s="1"/>
      <c r="U398" s="2"/>
      <c r="V398" s="1" t="s">
        <v>31</v>
      </c>
      <c r="W398" s="6">
        <v>36986</v>
      </c>
      <c r="X398" s="1"/>
      <c r="Y398" s="1"/>
      <c r="Z398" s="1"/>
      <c r="AA398" s="1"/>
      <c r="AB398" s="1"/>
      <c r="AC398" s="1"/>
      <c r="AD398" s="1"/>
      <c r="AE398" s="1"/>
      <c r="AF398" s="1"/>
    </row>
    <row r="399" spans="1:32" x14ac:dyDescent="0.25">
      <c r="A399" s="1" t="s">
        <v>453</v>
      </c>
      <c r="B399" s="6">
        <v>33489</v>
      </c>
      <c r="C399" s="2">
        <f>YEAR([1]!Tabla1[[#This Row],[NACIMIENTO]])</f>
        <v>1991</v>
      </c>
      <c r="D399" s="1" t="s">
        <v>454</v>
      </c>
      <c r="E399" s="3" t="s">
        <v>455</v>
      </c>
      <c r="F399" s="1">
        <v>0</v>
      </c>
      <c r="G399" s="1" t="str">
        <f t="shared" si="6"/>
        <v>A278R0902 0</v>
      </c>
      <c r="H399" s="1"/>
      <c r="I399" s="1">
        <f>YEAR([1]!Tabla1[[#This Row],[PARTO]])</f>
        <v>1900</v>
      </c>
      <c r="J399" s="1" t="str">
        <f>IF([1]!Tabla1[[#This Row],[PARTO]]&gt;0,MONTH([1]!Tabla1[[#This Row],[PARTO]]),"")</f>
        <v/>
      </c>
      <c r="K399" s="1"/>
      <c r="L399" s="1"/>
      <c r="M399" s="4"/>
      <c r="N399" s="1"/>
      <c r="O399" s="6">
        <v>34114</v>
      </c>
      <c r="P399" s="1"/>
      <c r="Q399" s="1"/>
      <c r="R399" s="1"/>
      <c r="S399" s="1"/>
      <c r="T399" s="1"/>
      <c r="U399" s="2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</row>
    <row r="400" spans="1:32" x14ac:dyDescent="0.25">
      <c r="A400" s="1" t="s">
        <v>453</v>
      </c>
      <c r="B400" s="6">
        <v>33489</v>
      </c>
      <c r="C400" s="2">
        <f>YEAR([1]!Tabla1[[#This Row],[NACIMIENTO]])</f>
        <v>1991</v>
      </c>
      <c r="D400" s="1" t="s">
        <v>454</v>
      </c>
      <c r="E400" s="3" t="s">
        <v>455</v>
      </c>
      <c r="F400" s="1">
        <v>1</v>
      </c>
      <c r="G400" s="1" t="str">
        <f t="shared" si="6"/>
        <v>A278R0902 1</v>
      </c>
      <c r="H400" s="6">
        <v>34398</v>
      </c>
      <c r="I400" s="7">
        <f>YEAR([1]!Tabla1[[#This Row],[PARTO]])</f>
        <v>1994</v>
      </c>
      <c r="J400" s="7">
        <f>IF([1]!Tabla1[[#This Row],[PARTO]]&gt;0,MONTH([1]!Tabla1[[#This Row],[PARTO]]),"")</f>
        <v>3</v>
      </c>
      <c r="K400" s="1"/>
      <c r="L400" s="1" t="s">
        <v>30</v>
      </c>
      <c r="M400" s="4"/>
      <c r="N400" s="1">
        <v>29</v>
      </c>
      <c r="O400" s="6">
        <v>34463</v>
      </c>
      <c r="P400" s="1" t="s">
        <v>360</v>
      </c>
      <c r="Q400" s="1">
        <v>1</v>
      </c>
      <c r="R400" s="6">
        <v>34682</v>
      </c>
      <c r="S400" s="1">
        <v>5582</v>
      </c>
      <c r="T400" s="1">
        <f>+[1]!Tabla1[[#This Row],[SECADO]]-[1]!Tabla1[[#This Row],[PARTO]]</f>
        <v>284</v>
      </c>
      <c r="U400" s="2">
        <f>IF(S400&gt;0,IF([1]!Tabla1[[#This Row],[DEL]]&lt;305,[1]!Tabla1[[#This Row],[LECHETOTAL]],(305*[1]!Tabla1[[#This Row],[LECHETOTAL]]/[1]!Tabla1[[#This Row],[DEL]])),"")</f>
        <v>5582</v>
      </c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</row>
    <row r="401" spans="1:32" x14ac:dyDescent="0.25">
      <c r="A401" s="1" t="s">
        <v>453</v>
      </c>
      <c r="B401" s="6">
        <v>33489</v>
      </c>
      <c r="C401" s="2">
        <f>YEAR([1]!Tabla1[[#This Row],[NACIMIENTO]])</f>
        <v>1991</v>
      </c>
      <c r="D401" s="1" t="s">
        <v>454</v>
      </c>
      <c r="E401" s="3" t="s">
        <v>455</v>
      </c>
      <c r="F401" s="1">
        <v>2</v>
      </c>
      <c r="G401" s="1" t="str">
        <f t="shared" si="6"/>
        <v>A278R0902 2</v>
      </c>
      <c r="H401" s="6">
        <v>34743</v>
      </c>
      <c r="I401" s="7">
        <f>YEAR([1]!Tabla1[[#This Row],[PARTO]])</f>
        <v>1995</v>
      </c>
      <c r="J401" s="7">
        <f>IF([1]!Tabla1[[#This Row],[PARTO]]&gt;0,MONTH([1]!Tabla1[[#This Row],[PARTO]]),"")</f>
        <v>2</v>
      </c>
      <c r="K401" s="1"/>
      <c r="L401" s="1" t="s">
        <v>26</v>
      </c>
      <c r="M401" s="4" t="s">
        <v>360</v>
      </c>
      <c r="N401" s="1">
        <v>41</v>
      </c>
      <c r="O401" s="6">
        <v>34799</v>
      </c>
      <c r="P401" s="1" t="s">
        <v>325</v>
      </c>
      <c r="Q401" s="1">
        <v>1</v>
      </c>
      <c r="R401" s="6">
        <v>35041</v>
      </c>
      <c r="S401" s="1">
        <v>3461</v>
      </c>
      <c r="T401" s="1">
        <f>+[1]!Tabla1[[#This Row],[SECADO]]-[1]!Tabla1[[#This Row],[PARTO]]</f>
        <v>298</v>
      </c>
      <c r="U401" s="2">
        <f>IF(S401&gt;0,IF([1]!Tabla1[[#This Row],[DEL]]&lt;305,[1]!Tabla1[[#This Row],[LECHETOTAL]],(305*[1]!Tabla1[[#This Row],[LECHETOTAL]]/[1]!Tabla1[[#This Row],[DEL]])),"")</f>
        <v>3461</v>
      </c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</row>
    <row r="402" spans="1:32" x14ac:dyDescent="0.25">
      <c r="A402" s="1" t="s">
        <v>453</v>
      </c>
      <c r="B402" s="6">
        <v>33489</v>
      </c>
      <c r="C402" s="2">
        <f>YEAR([1]!Tabla1[[#This Row],[NACIMIENTO]])</f>
        <v>1991</v>
      </c>
      <c r="D402" s="1" t="s">
        <v>454</v>
      </c>
      <c r="E402" s="3" t="s">
        <v>455</v>
      </c>
      <c r="F402" s="1">
        <v>3</v>
      </c>
      <c r="G402" s="1" t="str">
        <f t="shared" si="6"/>
        <v>A278R0902 3</v>
      </c>
      <c r="H402" s="6">
        <v>35082</v>
      </c>
      <c r="I402" s="7">
        <f>YEAR([1]!Tabla1[[#This Row],[PARTO]])</f>
        <v>1996</v>
      </c>
      <c r="J402" s="7">
        <f>IF([1]!Tabla1[[#This Row],[PARTO]]&gt;0,MONTH([1]!Tabla1[[#This Row],[PARTO]]),"")</f>
        <v>1</v>
      </c>
      <c r="K402" s="1"/>
      <c r="L402" s="1" t="s">
        <v>30</v>
      </c>
      <c r="M402" s="4" t="s">
        <v>325</v>
      </c>
      <c r="N402" s="1">
        <v>52</v>
      </c>
      <c r="O402" s="6">
        <v>35128</v>
      </c>
      <c r="P402" s="1" t="s">
        <v>330</v>
      </c>
      <c r="Q402" s="1">
        <v>1</v>
      </c>
      <c r="R402" s="6">
        <v>35373</v>
      </c>
      <c r="S402" s="1">
        <v>4424</v>
      </c>
      <c r="T402" s="1">
        <f>+[1]!Tabla1[[#This Row],[SECADO]]-[1]!Tabla1[[#This Row],[PARTO]]</f>
        <v>291</v>
      </c>
      <c r="U402" s="2">
        <f>IF(S402&gt;0,IF([1]!Tabla1[[#This Row],[DEL]]&lt;305,[1]!Tabla1[[#This Row],[LECHETOTAL]],(305*[1]!Tabla1[[#This Row],[LECHETOTAL]]/[1]!Tabla1[[#This Row],[DEL]])),"")</f>
        <v>4424</v>
      </c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</row>
    <row r="403" spans="1:32" x14ac:dyDescent="0.25">
      <c r="A403" s="1" t="s">
        <v>453</v>
      </c>
      <c r="B403" s="6">
        <v>33489</v>
      </c>
      <c r="C403" s="2">
        <f>YEAR([1]!Tabla1[[#This Row],[NACIMIENTO]])</f>
        <v>1991</v>
      </c>
      <c r="D403" s="1" t="s">
        <v>454</v>
      </c>
      <c r="E403" s="3" t="s">
        <v>455</v>
      </c>
      <c r="F403" s="1">
        <v>4</v>
      </c>
      <c r="G403" s="1" t="str">
        <f t="shared" si="6"/>
        <v>A278R0902 4</v>
      </c>
      <c r="H403" s="6">
        <v>35413</v>
      </c>
      <c r="I403" s="7">
        <f>YEAR([1]!Tabla1[[#This Row],[PARTO]])</f>
        <v>1996</v>
      </c>
      <c r="J403" s="7">
        <f>IF([1]!Tabla1[[#This Row],[PARTO]]&gt;0,MONTH([1]!Tabla1[[#This Row],[PARTO]]),"")</f>
        <v>12</v>
      </c>
      <c r="K403" s="1"/>
      <c r="L403" s="1" t="s">
        <v>30</v>
      </c>
      <c r="M403" s="4" t="s">
        <v>330</v>
      </c>
      <c r="N403" s="1">
        <v>63</v>
      </c>
      <c r="O403" s="6">
        <v>35475</v>
      </c>
      <c r="P403" s="1" t="s">
        <v>296</v>
      </c>
      <c r="Q403" s="1">
        <v>1</v>
      </c>
      <c r="R403" s="6">
        <v>35683</v>
      </c>
      <c r="S403" s="1">
        <v>4172</v>
      </c>
      <c r="T403" s="1">
        <f>+[1]!Tabla1[[#This Row],[SECADO]]-[1]!Tabla1[[#This Row],[PARTO]]</f>
        <v>270</v>
      </c>
      <c r="U403" s="2">
        <f>IF(S403&gt;0,IF([1]!Tabla1[[#This Row],[DEL]]&lt;305,[1]!Tabla1[[#This Row],[LECHETOTAL]],(305*[1]!Tabla1[[#This Row],[LECHETOTAL]]/[1]!Tabla1[[#This Row],[DEL]])),"")</f>
        <v>4172</v>
      </c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</row>
    <row r="404" spans="1:32" x14ac:dyDescent="0.25">
      <c r="A404" s="1" t="s">
        <v>453</v>
      </c>
      <c r="B404" s="6">
        <v>33489</v>
      </c>
      <c r="C404" s="2">
        <f>YEAR([1]!Tabla1[[#This Row],[NACIMIENTO]])</f>
        <v>1991</v>
      </c>
      <c r="D404" s="1" t="s">
        <v>454</v>
      </c>
      <c r="E404" s="3" t="s">
        <v>455</v>
      </c>
      <c r="F404" s="1">
        <v>5</v>
      </c>
      <c r="G404" s="1" t="str">
        <f t="shared" si="6"/>
        <v>A278R0902 5</v>
      </c>
      <c r="H404" s="6">
        <v>35754</v>
      </c>
      <c r="I404" s="7">
        <f>YEAR([1]!Tabla1[[#This Row],[PARTO]])</f>
        <v>1997</v>
      </c>
      <c r="J404" s="7">
        <f>IF([1]!Tabla1[[#This Row],[PARTO]]&gt;0,MONTH([1]!Tabla1[[#This Row],[PARTO]]),"")</f>
        <v>11</v>
      </c>
      <c r="K404" s="1"/>
      <c r="L404" s="1" t="s">
        <v>30</v>
      </c>
      <c r="M404" s="4" t="s">
        <v>296</v>
      </c>
      <c r="N404" s="1">
        <v>74</v>
      </c>
      <c r="O404" s="6">
        <v>35821</v>
      </c>
      <c r="P404" s="1"/>
      <c r="Q404" s="1">
        <v>1</v>
      </c>
      <c r="R404" s="6">
        <v>36037</v>
      </c>
      <c r="S404" s="1">
        <v>4520</v>
      </c>
      <c r="T404" s="1">
        <f>+[1]!Tabla1[[#This Row],[SECADO]]-[1]!Tabla1[[#This Row],[PARTO]]</f>
        <v>283</v>
      </c>
      <c r="U404" s="2">
        <f>IF(S404&gt;0,IF([1]!Tabla1[[#This Row],[DEL]]&lt;305,[1]!Tabla1[[#This Row],[LECHETOTAL]],(305*[1]!Tabla1[[#This Row],[LECHETOTAL]]/[1]!Tabla1[[#This Row],[DEL]])),"")</f>
        <v>4520</v>
      </c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</row>
    <row r="405" spans="1:32" x14ac:dyDescent="0.25">
      <c r="A405" s="1" t="s">
        <v>453</v>
      </c>
      <c r="B405" s="6">
        <v>33489</v>
      </c>
      <c r="C405" s="2">
        <f>YEAR([1]!Tabla1[[#This Row],[NACIMIENTO]])</f>
        <v>1991</v>
      </c>
      <c r="D405" s="1" t="s">
        <v>454</v>
      </c>
      <c r="E405" s="3" t="s">
        <v>455</v>
      </c>
      <c r="F405" s="1">
        <v>6</v>
      </c>
      <c r="G405" s="1" t="str">
        <f t="shared" si="6"/>
        <v>A278R0902 6</v>
      </c>
      <c r="H405" s="6">
        <v>36105</v>
      </c>
      <c r="I405" s="7">
        <f>YEAR([1]!Tabla1[[#This Row],[PARTO]])</f>
        <v>1998</v>
      </c>
      <c r="J405" s="7">
        <f>IF([1]!Tabla1[[#This Row],[PARTO]]&gt;0,MONTH([1]!Tabla1[[#This Row],[PARTO]]),"")</f>
        <v>11</v>
      </c>
      <c r="K405" s="1"/>
      <c r="L405" s="1" t="s">
        <v>30</v>
      </c>
      <c r="M405" s="4"/>
      <c r="N405" s="1">
        <v>85</v>
      </c>
      <c r="O405" s="6">
        <v>36204</v>
      </c>
      <c r="P405" s="1" t="s">
        <v>367</v>
      </c>
      <c r="Q405" s="1">
        <v>1</v>
      </c>
      <c r="R405" s="6">
        <v>36423</v>
      </c>
      <c r="S405" s="1">
        <v>5106</v>
      </c>
      <c r="T405" s="1">
        <f>+[1]!Tabla1[[#This Row],[SECADO]]-[1]!Tabla1[[#This Row],[PARTO]]</f>
        <v>318</v>
      </c>
      <c r="U405" s="2">
        <f>IF(S405&gt;0,IF([1]!Tabla1[[#This Row],[DEL]]&lt;305,[1]!Tabla1[[#This Row],[LECHETOTAL]],(305*[1]!Tabla1[[#This Row],[LECHETOTAL]]/[1]!Tabla1[[#This Row],[DEL]])),"")</f>
        <v>4897.2641509433961</v>
      </c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</row>
    <row r="406" spans="1:32" x14ac:dyDescent="0.25">
      <c r="A406" s="1" t="s">
        <v>453</v>
      </c>
      <c r="B406" s="6">
        <v>33489</v>
      </c>
      <c r="C406" s="2">
        <f>YEAR([1]!Tabla1[[#This Row],[NACIMIENTO]])</f>
        <v>1991</v>
      </c>
      <c r="D406" s="1" t="s">
        <v>454</v>
      </c>
      <c r="E406" s="3" t="s">
        <v>455</v>
      </c>
      <c r="F406" s="1">
        <v>7</v>
      </c>
      <c r="G406" s="1" t="str">
        <f t="shared" si="6"/>
        <v>A278R0902 7</v>
      </c>
      <c r="H406" s="6">
        <v>36490</v>
      </c>
      <c r="I406" s="7">
        <f>YEAR([1]!Tabla1[[#This Row],[PARTO]])</f>
        <v>1999</v>
      </c>
      <c r="J406" s="7">
        <f>IF([1]!Tabla1[[#This Row],[PARTO]]&gt;0,MONTH([1]!Tabla1[[#This Row],[PARTO]]),"")</f>
        <v>11</v>
      </c>
      <c r="K406" s="1"/>
      <c r="L406" s="1" t="s">
        <v>30</v>
      </c>
      <c r="M406" s="4" t="s">
        <v>367</v>
      </c>
      <c r="N406" s="1">
        <v>98</v>
      </c>
      <c r="O406" s="6">
        <v>36621</v>
      </c>
      <c r="P406" s="1" t="s">
        <v>430</v>
      </c>
      <c r="Q406" s="1">
        <v>2</v>
      </c>
      <c r="R406" s="6">
        <v>36722</v>
      </c>
      <c r="S406" s="1">
        <v>2931</v>
      </c>
      <c r="T406" s="1">
        <f>+[1]!Tabla1[[#This Row],[SECADO]]-[1]!Tabla1[[#This Row],[PARTO]]</f>
        <v>232</v>
      </c>
      <c r="U406" s="2">
        <f>IF(S406&gt;0,IF([1]!Tabla1[[#This Row],[DEL]]&lt;305,[1]!Tabla1[[#This Row],[LECHETOTAL]],(305*[1]!Tabla1[[#This Row],[LECHETOTAL]]/[1]!Tabla1[[#This Row],[DEL]])),"")</f>
        <v>2931</v>
      </c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</row>
    <row r="407" spans="1:32" x14ac:dyDescent="0.25">
      <c r="A407" s="1" t="s">
        <v>453</v>
      </c>
      <c r="B407" s="6">
        <v>33489</v>
      </c>
      <c r="C407" s="2">
        <f>YEAR([1]!Tabla1[[#This Row],[NACIMIENTO]])</f>
        <v>1991</v>
      </c>
      <c r="D407" s="1" t="s">
        <v>454</v>
      </c>
      <c r="E407" s="3" t="s">
        <v>455</v>
      </c>
      <c r="F407" s="1">
        <v>8</v>
      </c>
      <c r="G407" s="1" t="str">
        <f t="shared" si="6"/>
        <v>A278R0902 8</v>
      </c>
      <c r="H407" s="6">
        <v>36905</v>
      </c>
      <c r="I407" s="7">
        <f>YEAR([1]!Tabla1[[#This Row],[PARTO]])</f>
        <v>2001</v>
      </c>
      <c r="J407" s="7">
        <f>IF([1]!Tabla1[[#This Row],[PARTO]]&gt;0,MONTH([1]!Tabla1[[#This Row],[PARTO]]),"")</f>
        <v>1</v>
      </c>
      <c r="K407" s="1" t="s">
        <v>456</v>
      </c>
      <c r="L407" s="1" t="s">
        <v>30</v>
      </c>
      <c r="M407" s="4" t="s">
        <v>432</v>
      </c>
      <c r="N407" s="1">
        <v>12</v>
      </c>
      <c r="O407" s="6">
        <v>37093</v>
      </c>
      <c r="P407" s="1" t="s">
        <v>308</v>
      </c>
      <c r="Q407" s="1">
        <v>4</v>
      </c>
      <c r="R407" s="6">
        <v>37414</v>
      </c>
      <c r="S407" s="1">
        <v>3857</v>
      </c>
      <c r="T407" s="1">
        <f>+[1]!Tabla1[[#This Row],[SECADO]]-[1]!Tabla1[[#This Row],[PARTO]]</f>
        <v>509</v>
      </c>
      <c r="U407" s="2">
        <f>IF(S407&gt;0,IF([1]!Tabla1[[#This Row],[DEL]]&lt;305,[1]!Tabla1[[#This Row],[LECHETOTAL]],(305*[1]!Tabla1[[#This Row],[LECHETOTAL]]/[1]!Tabla1[[#This Row],[DEL]])),"")</f>
        <v>2311.1689587426326</v>
      </c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</row>
    <row r="408" spans="1:32" x14ac:dyDescent="0.25">
      <c r="A408" s="1" t="s">
        <v>453</v>
      </c>
      <c r="B408" s="6">
        <v>33489</v>
      </c>
      <c r="C408" s="2">
        <f>YEAR([1]!Tabla1[[#This Row],[NACIMIENTO]])</f>
        <v>1991</v>
      </c>
      <c r="D408" s="1" t="s">
        <v>454</v>
      </c>
      <c r="E408" s="3" t="s">
        <v>455</v>
      </c>
      <c r="F408" s="1">
        <v>9</v>
      </c>
      <c r="G408" s="1" t="str">
        <f t="shared" si="6"/>
        <v>A278R0902 9</v>
      </c>
      <c r="H408" s="6">
        <v>37376</v>
      </c>
      <c r="I408" s="7">
        <f>YEAR([1]!Tabla1[[#This Row],[PARTO]])</f>
        <v>2002</v>
      </c>
      <c r="J408" s="7">
        <f>IF([1]!Tabla1[[#This Row],[PARTO]]&gt;0,MONTH([1]!Tabla1[[#This Row],[PARTO]]),"")</f>
        <v>4</v>
      </c>
      <c r="K408" s="1" t="s">
        <v>457</v>
      </c>
      <c r="L408" s="1" t="s">
        <v>26</v>
      </c>
      <c r="M408" s="4" t="s">
        <v>310</v>
      </c>
      <c r="N408" s="1">
        <v>27</v>
      </c>
      <c r="O408" s="1"/>
      <c r="P408" s="1"/>
      <c r="Q408" s="1"/>
      <c r="R408" s="1"/>
      <c r="S408" s="1">
        <v>800</v>
      </c>
      <c r="T408" s="1"/>
      <c r="U408" s="2"/>
      <c r="V408" s="1" t="s">
        <v>31</v>
      </c>
      <c r="W408" s="6">
        <v>37514</v>
      </c>
      <c r="X408" s="1"/>
      <c r="Y408" s="1"/>
      <c r="Z408" s="1"/>
      <c r="AA408" s="1"/>
      <c r="AB408" s="1"/>
      <c r="AC408" s="1"/>
      <c r="AD408" s="1"/>
      <c r="AE408" s="1"/>
      <c r="AF408" s="1"/>
    </row>
    <row r="409" spans="1:32" x14ac:dyDescent="0.25">
      <c r="A409" s="1" t="s">
        <v>458</v>
      </c>
      <c r="B409" s="6">
        <v>33503</v>
      </c>
      <c r="C409" s="2">
        <f>YEAR([1]!Tabla1[[#This Row],[NACIMIENTO]])</f>
        <v>1991</v>
      </c>
      <c r="D409" s="1" t="s">
        <v>454</v>
      </c>
      <c r="E409" s="3" t="s">
        <v>459</v>
      </c>
      <c r="F409" s="1">
        <v>0</v>
      </c>
      <c r="G409" s="1" t="str">
        <f t="shared" si="6"/>
        <v>A298R1100 0</v>
      </c>
      <c r="H409" s="1"/>
      <c r="I409" s="1">
        <f>YEAR([1]!Tabla1[[#This Row],[PARTO]])</f>
        <v>1900</v>
      </c>
      <c r="J409" s="1" t="str">
        <f>IF([1]!Tabla1[[#This Row],[PARTO]]&gt;0,MONTH([1]!Tabla1[[#This Row],[PARTO]]),"")</f>
        <v/>
      </c>
      <c r="K409" s="1"/>
      <c r="L409" s="1"/>
      <c r="M409" s="4"/>
      <c r="N409" s="1"/>
      <c r="O409" s="6">
        <v>34313</v>
      </c>
      <c r="P409" s="1" t="s">
        <v>365</v>
      </c>
      <c r="Q409" s="1">
        <v>1</v>
      </c>
      <c r="R409" s="1"/>
      <c r="S409" s="1"/>
      <c r="T409" s="1"/>
      <c r="U409" s="2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</row>
    <row r="410" spans="1:32" x14ac:dyDescent="0.25">
      <c r="A410" s="1" t="s">
        <v>458</v>
      </c>
      <c r="B410" s="6">
        <v>33503</v>
      </c>
      <c r="C410" s="2">
        <f>YEAR([1]!Tabla1[[#This Row],[NACIMIENTO]])</f>
        <v>1991</v>
      </c>
      <c r="D410" s="1" t="s">
        <v>454</v>
      </c>
      <c r="E410" s="3" t="s">
        <v>459</v>
      </c>
      <c r="F410" s="1">
        <v>1</v>
      </c>
      <c r="G410" s="1" t="str">
        <f t="shared" si="6"/>
        <v>A298R1100 1</v>
      </c>
      <c r="H410" s="6">
        <v>34587</v>
      </c>
      <c r="I410" s="7">
        <f>YEAR([1]!Tabla1[[#This Row],[PARTO]])</f>
        <v>1994</v>
      </c>
      <c r="J410" s="7">
        <f>IF([1]!Tabla1[[#This Row],[PARTO]]&gt;0,MONTH([1]!Tabla1[[#This Row],[PARTO]]),"")</f>
        <v>9</v>
      </c>
      <c r="K410" s="1"/>
      <c r="L410" s="1" t="s">
        <v>30</v>
      </c>
      <c r="M410" s="4" t="s">
        <v>365</v>
      </c>
      <c r="N410" s="1">
        <v>35</v>
      </c>
      <c r="O410" s="6">
        <v>34725</v>
      </c>
      <c r="P410" s="1"/>
      <c r="Q410" s="1">
        <v>1</v>
      </c>
      <c r="R410" s="6">
        <v>34973</v>
      </c>
      <c r="S410" s="1">
        <v>5021</v>
      </c>
      <c r="T410" s="1">
        <f>+[1]!Tabla1[[#This Row],[SECADO]]-[1]!Tabla1[[#This Row],[PARTO]]</f>
        <v>386</v>
      </c>
      <c r="U410" s="2">
        <f>IF(S410&gt;0,IF([1]!Tabla1[[#This Row],[DEL]]&lt;305,[1]!Tabla1[[#This Row],[LECHETOTAL]],(305*[1]!Tabla1[[#This Row],[LECHETOTAL]]/[1]!Tabla1[[#This Row],[DEL]])),"")</f>
        <v>3967.3704663212434</v>
      </c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</row>
    <row r="411" spans="1:32" x14ac:dyDescent="0.25">
      <c r="A411" s="1" t="s">
        <v>458</v>
      </c>
      <c r="B411" s="6">
        <v>33503</v>
      </c>
      <c r="C411" s="2">
        <f>YEAR([1]!Tabla1[[#This Row],[NACIMIENTO]])</f>
        <v>1991</v>
      </c>
      <c r="D411" s="1" t="s">
        <v>454</v>
      </c>
      <c r="E411" s="3" t="s">
        <v>459</v>
      </c>
      <c r="F411" s="1">
        <v>2</v>
      </c>
      <c r="G411" s="1" t="str">
        <f t="shared" si="6"/>
        <v>A298R1100 2</v>
      </c>
      <c r="H411" s="6">
        <v>35009</v>
      </c>
      <c r="I411" s="7">
        <f>YEAR([1]!Tabla1[[#This Row],[PARTO]])</f>
        <v>1995</v>
      </c>
      <c r="J411" s="7">
        <f>IF([1]!Tabla1[[#This Row],[PARTO]]&gt;0,MONTH([1]!Tabla1[[#This Row],[PARTO]]),"")</f>
        <v>11</v>
      </c>
      <c r="K411" s="1"/>
      <c r="L411" s="1" t="s">
        <v>30</v>
      </c>
      <c r="M411" s="4"/>
      <c r="N411" s="1">
        <v>49</v>
      </c>
      <c r="O411" s="6">
        <v>35085</v>
      </c>
      <c r="P411" s="1">
        <v>4310</v>
      </c>
      <c r="Q411" s="1">
        <v>1</v>
      </c>
      <c r="R411" s="6">
        <v>35289</v>
      </c>
      <c r="S411" s="1">
        <v>3360</v>
      </c>
      <c r="T411" s="1">
        <f>+[1]!Tabla1[[#This Row],[SECADO]]-[1]!Tabla1[[#This Row],[PARTO]]</f>
        <v>280</v>
      </c>
      <c r="U411" s="2">
        <f>IF(S411&gt;0,IF([1]!Tabla1[[#This Row],[DEL]]&lt;305,[1]!Tabla1[[#This Row],[LECHETOTAL]],(305*[1]!Tabla1[[#This Row],[LECHETOTAL]]/[1]!Tabla1[[#This Row],[DEL]])),"")</f>
        <v>3360</v>
      </c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</row>
    <row r="412" spans="1:32" x14ac:dyDescent="0.25">
      <c r="A412" s="1" t="s">
        <v>458</v>
      </c>
      <c r="B412" s="6">
        <v>33503</v>
      </c>
      <c r="C412" s="2">
        <f>YEAR([1]!Tabla1[[#This Row],[NACIMIENTO]])</f>
        <v>1991</v>
      </c>
      <c r="D412" s="1" t="s">
        <v>454</v>
      </c>
      <c r="E412" s="3" t="s">
        <v>459</v>
      </c>
      <c r="F412" s="1">
        <v>3</v>
      </c>
      <c r="G412" s="1" t="str">
        <f t="shared" si="6"/>
        <v>A298R1100 3</v>
      </c>
      <c r="H412" s="6">
        <v>35373</v>
      </c>
      <c r="I412" s="7">
        <f>YEAR([1]!Tabla1[[#This Row],[PARTO]])</f>
        <v>1996</v>
      </c>
      <c r="J412" s="7">
        <f>IF([1]!Tabla1[[#This Row],[PARTO]]&gt;0,MONTH([1]!Tabla1[[#This Row],[PARTO]]),"")</f>
        <v>11</v>
      </c>
      <c r="K412" s="1"/>
      <c r="L412" s="1" t="s">
        <v>30</v>
      </c>
      <c r="M412" s="4">
        <v>4310</v>
      </c>
      <c r="N412" s="1">
        <v>61</v>
      </c>
      <c r="O412" s="6">
        <v>35456</v>
      </c>
      <c r="P412" s="1" t="s">
        <v>298</v>
      </c>
      <c r="Q412" s="1">
        <v>1</v>
      </c>
      <c r="R412" s="6">
        <v>35685</v>
      </c>
      <c r="S412" s="1">
        <v>5594</v>
      </c>
      <c r="T412" s="1">
        <f>+[1]!Tabla1[[#This Row],[SECADO]]-[1]!Tabla1[[#This Row],[PARTO]]</f>
        <v>312</v>
      </c>
      <c r="U412" s="2">
        <f>IF(S412&gt;0,IF([1]!Tabla1[[#This Row],[DEL]]&lt;305,[1]!Tabla1[[#This Row],[LECHETOTAL]],(305*[1]!Tabla1[[#This Row],[LECHETOTAL]]/[1]!Tabla1[[#This Row],[DEL]])),"")</f>
        <v>5468.4935897435898</v>
      </c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</row>
    <row r="413" spans="1:32" x14ac:dyDescent="0.25">
      <c r="A413" s="1" t="s">
        <v>458</v>
      </c>
      <c r="B413" s="6">
        <v>33503</v>
      </c>
      <c r="C413" s="2">
        <f>YEAR([1]!Tabla1[[#This Row],[NACIMIENTO]])</f>
        <v>1991</v>
      </c>
      <c r="D413" s="1" t="s">
        <v>454</v>
      </c>
      <c r="E413" s="3" t="s">
        <v>459</v>
      </c>
      <c r="F413" s="1">
        <v>4</v>
      </c>
      <c r="G413" s="1" t="str">
        <f t="shared" si="6"/>
        <v>A298R1100 4</v>
      </c>
      <c r="H413" s="6">
        <v>35737</v>
      </c>
      <c r="I413" s="7">
        <f>YEAR([1]!Tabla1[[#This Row],[PARTO]])</f>
        <v>1997</v>
      </c>
      <c r="J413" s="7">
        <f>IF([1]!Tabla1[[#This Row],[PARTO]]&gt;0,MONTH([1]!Tabla1[[#This Row],[PARTO]]),"")</f>
        <v>11</v>
      </c>
      <c r="K413" s="1"/>
      <c r="L413" s="1" t="s">
        <v>30</v>
      </c>
      <c r="M413" s="4" t="s">
        <v>298</v>
      </c>
      <c r="N413" s="1">
        <v>73</v>
      </c>
      <c r="O413" s="6">
        <v>35781</v>
      </c>
      <c r="P413" s="1" t="s">
        <v>297</v>
      </c>
      <c r="Q413" s="1">
        <v>1</v>
      </c>
      <c r="R413" s="6">
        <v>36006</v>
      </c>
      <c r="S413" s="1">
        <v>3806</v>
      </c>
      <c r="T413" s="1">
        <f>+[1]!Tabla1[[#This Row],[SECADO]]-[1]!Tabla1[[#This Row],[PARTO]]</f>
        <v>269</v>
      </c>
      <c r="U413" s="2">
        <f>IF(S413&gt;0,IF([1]!Tabla1[[#This Row],[DEL]]&lt;305,[1]!Tabla1[[#This Row],[LECHETOTAL]],(305*[1]!Tabla1[[#This Row],[LECHETOTAL]]/[1]!Tabla1[[#This Row],[DEL]])),"")</f>
        <v>3806</v>
      </c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</row>
    <row r="414" spans="1:32" x14ac:dyDescent="0.25">
      <c r="A414" s="1" t="s">
        <v>458</v>
      </c>
      <c r="B414" s="6">
        <v>33503</v>
      </c>
      <c r="C414" s="2">
        <f>YEAR([1]!Tabla1[[#This Row],[NACIMIENTO]])</f>
        <v>1991</v>
      </c>
      <c r="D414" s="1" t="s">
        <v>454</v>
      </c>
      <c r="E414" s="3" t="s">
        <v>459</v>
      </c>
      <c r="F414" s="1">
        <v>5</v>
      </c>
      <c r="G414" s="1" t="str">
        <f t="shared" si="6"/>
        <v>A298R1100 5</v>
      </c>
      <c r="H414" s="6">
        <v>36058</v>
      </c>
      <c r="I414" s="7">
        <f>YEAR([1]!Tabla1[[#This Row],[PARTO]])</f>
        <v>1998</v>
      </c>
      <c r="J414" s="7">
        <f>IF([1]!Tabla1[[#This Row],[PARTO]]&gt;0,MONTH([1]!Tabla1[[#This Row],[PARTO]]),"")</f>
        <v>9</v>
      </c>
      <c r="K414" s="1"/>
      <c r="L414" s="1" t="s">
        <v>30</v>
      </c>
      <c r="M414" s="4" t="s">
        <v>297</v>
      </c>
      <c r="N414" s="1">
        <v>83</v>
      </c>
      <c r="O414" s="6">
        <v>36221</v>
      </c>
      <c r="P414" s="1" t="s">
        <v>351</v>
      </c>
      <c r="Q414" s="1">
        <v>1</v>
      </c>
      <c r="R414" s="6">
        <v>36443</v>
      </c>
      <c r="S414" s="1">
        <v>4412</v>
      </c>
      <c r="T414" s="1">
        <f>+[1]!Tabla1[[#This Row],[SECADO]]-[1]!Tabla1[[#This Row],[PARTO]]</f>
        <v>385</v>
      </c>
      <c r="U414" s="2">
        <f>IF(S414&gt;0,IF([1]!Tabla1[[#This Row],[DEL]]&lt;305,[1]!Tabla1[[#This Row],[LECHETOTAL]],(305*[1]!Tabla1[[#This Row],[LECHETOTAL]]/[1]!Tabla1[[#This Row],[DEL]])),"")</f>
        <v>3495.2207792207791</v>
      </c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</row>
    <row r="415" spans="1:32" x14ac:dyDescent="0.25">
      <c r="A415" s="1" t="s">
        <v>458</v>
      </c>
      <c r="B415" s="6">
        <v>33503</v>
      </c>
      <c r="C415" s="2">
        <f>YEAR([1]!Tabla1[[#This Row],[NACIMIENTO]])</f>
        <v>1991</v>
      </c>
      <c r="D415" s="1" t="s">
        <v>454</v>
      </c>
      <c r="E415" s="3" t="s">
        <v>459</v>
      </c>
      <c r="F415" s="1">
        <v>6</v>
      </c>
      <c r="G415" s="1" t="str">
        <f t="shared" si="6"/>
        <v>A298R1100 6</v>
      </c>
      <c r="H415" s="6">
        <v>36514</v>
      </c>
      <c r="I415" s="7">
        <f>YEAR([1]!Tabla1[[#This Row],[PARTO]])</f>
        <v>1999</v>
      </c>
      <c r="J415" s="7">
        <f>IF([1]!Tabla1[[#This Row],[PARTO]]&gt;0,MONTH([1]!Tabla1[[#This Row],[PARTO]]),"")</f>
        <v>12</v>
      </c>
      <c r="K415" s="1"/>
      <c r="L415" s="1" t="s">
        <v>30</v>
      </c>
      <c r="M415" s="4" t="s">
        <v>351</v>
      </c>
      <c r="N415" s="1">
        <v>98</v>
      </c>
      <c r="O415" s="6">
        <v>36563</v>
      </c>
      <c r="P415" s="1"/>
      <c r="Q415" s="1">
        <v>1</v>
      </c>
      <c r="R415" s="6">
        <v>36797</v>
      </c>
      <c r="S415" s="1">
        <v>3647</v>
      </c>
      <c r="T415" s="1">
        <f>+[1]!Tabla1[[#This Row],[SECADO]]-[1]!Tabla1[[#This Row],[PARTO]]</f>
        <v>283</v>
      </c>
      <c r="U415" s="2">
        <f>IF(S415&gt;0,IF([1]!Tabla1[[#This Row],[DEL]]&lt;305,[1]!Tabla1[[#This Row],[LECHETOTAL]],(305*[1]!Tabla1[[#This Row],[LECHETOTAL]]/[1]!Tabla1[[#This Row],[DEL]])),"")</f>
        <v>3647</v>
      </c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</row>
    <row r="416" spans="1:32" x14ac:dyDescent="0.25">
      <c r="A416" s="1" t="s">
        <v>458</v>
      </c>
      <c r="B416" s="6">
        <v>33503</v>
      </c>
      <c r="C416" s="2">
        <f>YEAR([1]!Tabla1[[#This Row],[NACIMIENTO]])</f>
        <v>1991</v>
      </c>
      <c r="D416" s="1" t="s">
        <v>454</v>
      </c>
      <c r="E416" s="3" t="s">
        <v>459</v>
      </c>
      <c r="F416" s="1">
        <v>7</v>
      </c>
      <c r="G416" s="1" t="str">
        <f t="shared" si="6"/>
        <v>A298R1100 7</v>
      </c>
      <c r="H416" s="6">
        <v>36847</v>
      </c>
      <c r="I416" s="7">
        <f>YEAR([1]!Tabla1[[#This Row],[PARTO]])</f>
        <v>2000</v>
      </c>
      <c r="J416" s="7">
        <f>IF([1]!Tabla1[[#This Row],[PARTO]]&gt;0,MONTH([1]!Tabla1[[#This Row],[PARTO]]),"")</f>
        <v>11</v>
      </c>
      <c r="K416" s="1" t="s">
        <v>460</v>
      </c>
      <c r="L416" s="1" t="s">
        <v>30</v>
      </c>
      <c r="M416" s="4">
        <v>1</v>
      </c>
      <c r="N416" s="1">
        <v>9</v>
      </c>
      <c r="O416" s="1"/>
      <c r="P416" s="1"/>
      <c r="Q416" s="1"/>
      <c r="R416" s="1"/>
      <c r="S416" s="1"/>
      <c r="T416" s="1"/>
      <c r="U416" s="2"/>
      <c r="V416" s="1" t="s">
        <v>31</v>
      </c>
      <c r="W416" s="6">
        <v>36860</v>
      </c>
      <c r="X416" s="1"/>
      <c r="Y416" s="1"/>
      <c r="Z416" s="1"/>
      <c r="AA416" s="1"/>
      <c r="AB416" s="1"/>
      <c r="AC416" s="1"/>
      <c r="AD416" s="1"/>
      <c r="AE416" s="1"/>
      <c r="AF416" s="1"/>
    </row>
    <row r="417" spans="1:32" x14ac:dyDescent="0.25">
      <c r="A417" s="1" t="s">
        <v>461</v>
      </c>
      <c r="B417" s="6">
        <v>33505</v>
      </c>
      <c r="C417" s="2">
        <f>YEAR([1]!Tabla1[[#This Row],[NACIMIENTO]])</f>
        <v>1991</v>
      </c>
      <c r="D417" s="1" t="s">
        <v>411</v>
      </c>
      <c r="E417" s="3" t="s">
        <v>462</v>
      </c>
      <c r="F417" s="1">
        <v>0</v>
      </c>
      <c r="G417" s="1" t="str">
        <f t="shared" si="6"/>
        <v>A300R1102 0</v>
      </c>
      <c r="H417" s="1"/>
      <c r="I417" s="1">
        <f>YEAR([1]!Tabla1[[#This Row],[PARTO]])</f>
        <v>1900</v>
      </c>
      <c r="J417" s="1" t="str">
        <f>IF([1]!Tabla1[[#This Row],[PARTO]]&gt;0,MONTH([1]!Tabla1[[#This Row],[PARTO]]),"")</f>
        <v/>
      </c>
      <c r="K417" s="1"/>
      <c r="L417" s="1"/>
      <c r="M417" s="4"/>
      <c r="N417" s="1"/>
      <c r="O417" s="6">
        <v>34212</v>
      </c>
      <c r="P417" s="1"/>
      <c r="Q417" s="1">
        <v>1</v>
      </c>
      <c r="R417" s="1"/>
      <c r="S417" s="1"/>
      <c r="T417" s="1"/>
      <c r="U417" s="2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</row>
    <row r="418" spans="1:32" x14ac:dyDescent="0.25">
      <c r="A418" s="1" t="s">
        <v>461</v>
      </c>
      <c r="B418" s="6">
        <v>33505</v>
      </c>
      <c r="C418" s="2">
        <f>YEAR([1]!Tabla1[[#This Row],[NACIMIENTO]])</f>
        <v>1991</v>
      </c>
      <c r="D418" s="1" t="s">
        <v>411</v>
      </c>
      <c r="E418" s="3" t="s">
        <v>462</v>
      </c>
      <c r="F418" s="1">
        <v>1</v>
      </c>
      <c r="G418" s="1" t="str">
        <f t="shared" si="6"/>
        <v>A300R1102 1</v>
      </c>
      <c r="H418" s="6">
        <v>34496</v>
      </c>
      <c r="I418" s="7">
        <f>YEAR([1]!Tabla1[[#This Row],[PARTO]])</f>
        <v>1994</v>
      </c>
      <c r="J418" s="7">
        <f>IF([1]!Tabla1[[#This Row],[PARTO]]&gt;0,MONTH([1]!Tabla1[[#This Row],[PARTO]]),"")</f>
        <v>6</v>
      </c>
      <c r="K418" s="1"/>
      <c r="L418" s="1" t="s">
        <v>26</v>
      </c>
      <c r="M418" s="4"/>
      <c r="N418" s="1">
        <v>32</v>
      </c>
      <c r="O418" s="6">
        <v>34564</v>
      </c>
      <c r="P418" s="1" t="s">
        <v>463</v>
      </c>
      <c r="Q418" s="1">
        <v>1</v>
      </c>
      <c r="R418" s="6">
        <v>34709</v>
      </c>
      <c r="S418" s="1">
        <v>3019</v>
      </c>
      <c r="T418" s="1">
        <f>+[1]!Tabla1[[#This Row],[SECADO]]-[1]!Tabla1[[#This Row],[PARTO]]</f>
        <v>213</v>
      </c>
      <c r="U418" s="2">
        <f>IF(S418&gt;0,IF([1]!Tabla1[[#This Row],[DEL]]&lt;305,[1]!Tabla1[[#This Row],[LECHETOTAL]],(305*[1]!Tabla1[[#This Row],[LECHETOTAL]]/[1]!Tabla1[[#This Row],[DEL]])),"")</f>
        <v>3019</v>
      </c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</row>
    <row r="419" spans="1:32" x14ac:dyDescent="0.25">
      <c r="A419" s="1" t="s">
        <v>461</v>
      </c>
      <c r="B419" s="6">
        <v>33505</v>
      </c>
      <c r="C419" s="2">
        <f>YEAR([1]!Tabla1[[#This Row],[NACIMIENTO]])</f>
        <v>1991</v>
      </c>
      <c r="D419" s="1" t="s">
        <v>411</v>
      </c>
      <c r="E419" s="3" t="s">
        <v>462</v>
      </c>
      <c r="F419" s="1">
        <v>2</v>
      </c>
      <c r="G419" s="1" t="str">
        <f t="shared" si="6"/>
        <v>A300R1102 2</v>
      </c>
      <c r="H419" s="6">
        <v>34840</v>
      </c>
      <c r="I419" s="7">
        <f>YEAR([1]!Tabla1[[#This Row],[PARTO]])</f>
        <v>1995</v>
      </c>
      <c r="J419" s="7">
        <f>IF([1]!Tabla1[[#This Row],[PARTO]]&gt;0,MONTH([1]!Tabla1[[#This Row],[PARTO]]),"")</f>
        <v>5</v>
      </c>
      <c r="K419" s="1"/>
      <c r="L419" s="1" t="s">
        <v>30</v>
      </c>
      <c r="M419" s="4" t="s">
        <v>463</v>
      </c>
      <c r="N419" s="1">
        <v>43</v>
      </c>
      <c r="O419" s="6">
        <v>34884</v>
      </c>
      <c r="P419" s="1" t="s">
        <v>325</v>
      </c>
      <c r="Q419" s="1">
        <v>1</v>
      </c>
      <c r="R419" s="6">
        <v>35133</v>
      </c>
      <c r="S419" s="1">
        <v>3080</v>
      </c>
      <c r="T419" s="1">
        <f>+[1]!Tabla1[[#This Row],[SECADO]]-[1]!Tabla1[[#This Row],[PARTO]]</f>
        <v>293</v>
      </c>
      <c r="U419" s="2">
        <f>IF(S419&gt;0,IF([1]!Tabla1[[#This Row],[DEL]]&lt;305,[1]!Tabla1[[#This Row],[LECHETOTAL]],(305*[1]!Tabla1[[#This Row],[LECHETOTAL]]/[1]!Tabla1[[#This Row],[DEL]])),"")</f>
        <v>3080</v>
      </c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</row>
    <row r="420" spans="1:32" x14ac:dyDescent="0.25">
      <c r="A420" s="1" t="s">
        <v>461</v>
      </c>
      <c r="B420" s="6">
        <v>33505</v>
      </c>
      <c r="C420" s="2">
        <f>YEAR([1]!Tabla1[[#This Row],[NACIMIENTO]])</f>
        <v>1991</v>
      </c>
      <c r="D420" s="1" t="s">
        <v>411</v>
      </c>
      <c r="E420" s="3" t="s">
        <v>462</v>
      </c>
      <c r="F420" s="1">
        <v>3</v>
      </c>
      <c r="G420" s="1" t="str">
        <f t="shared" si="6"/>
        <v>A300R1102 3</v>
      </c>
      <c r="H420" s="6">
        <v>35165</v>
      </c>
      <c r="I420" s="7">
        <f>YEAR([1]!Tabla1[[#This Row],[PARTO]])</f>
        <v>1996</v>
      </c>
      <c r="J420" s="7">
        <f>IF([1]!Tabla1[[#This Row],[PARTO]]&gt;0,MONTH([1]!Tabla1[[#This Row],[PARTO]]),"")</f>
        <v>4</v>
      </c>
      <c r="K420" s="1"/>
      <c r="L420" s="1" t="s">
        <v>30</v>
      </c>
      <c r="M420" s="4" t="s">
        <v>325</v>
      </c>
      <c r="N420" s="1">
        <v>54</v>
      </c>
      <c r="O420" s="6">
        <v>35206</v>
      </c>
      <c r="P420" s="1" t="s">
        <v>296</v>
      </c>
      <c r="Q420" s="1">
        <v>1</v>
      </c>
      <c r="R420" s="6">
        <v>35431</v>
      </c>
      <c r="S420" s="1">
        <v>3688</v>
      </c>
      <c r="T420" s="1">
        <f>+[1]!Tabla1[[#This Row],[SECADO]]-[1]!Tabla1[[#This Row],[PARTO]]</f>
        <v>266</v>
      </c>
      <c r="U420" s="2">
        <f>IF(S420&gt;0,IF([1]!Tabla1[[#This Row],[DEL]]&lt;305,[1]!Tabla1[[#This Row],[LECHETOTAL]],(305*[1]!Tabla1[[#This Row],[LECHETOTAL]]/[1]!Tabla1[[#This Row],[DEL]])),"")</f>
        <v>3688</v>
      </c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</row>
    <row r="421" spans="1:32" x14ac:dyDescent="0.25">
      <c r="A421" s="1" t="s">
        <v>461</v>
      </c>
      <c r="B421" s="6">
        <v>33505</v>
      </c>
      <c r="C421" s="2">
        <f>YEAR([1]!Tabla1[[#This Row],[NACIMIENTO]])</f>
        <v>1991</v>
      </c>
      <c r="D421" s="1" t="s">
        <v>411</v>
      </c>
      <c r="E421" s="3" t="s">
        <v>462</v>
      </c>
      <c r="F421" s="1">
        <v>4</v>
      </c>
      <c r="G421" s="1" t="str">
        <f t="shared" si="6"/>
        <v>A300R1102 4</v>
      </c>
      <c r="H421" s="6">
        <v>35492</v>
      </c>
      <c r="I421" s="7">
        <f>YEAR([1]!Tabla1[[#This Row],[PARTO]])</f>
        <v>1997</v>
      </c>
      <c r="J421" s="7">
        <f>IF([1]!Tabla1[[#This Row],[PARTO]]&gt;0,MONTH([1]!Tabla1[[#This Row],[PARTO]]),"")</f>
        <v>3</v>
      </c>
      <c r="K421" s="1"/>
      <c r="L421" s="1" t="s">
        <v>30</v>
      </c>
      <c r="M421" s="4" t="s">
        <v>296</v>
      </c>
      <c r="N421" s="1">
        <v>65</v>
      </c>
      <c r="O421" s="6">
        <v>35635</v>
      </c>
      <c r="P421" s="1" t="s">
        <v>296</v>
      </c>
      <c r="Q421" s="1">
        <v>1</v>
      </c>
      <c r="R421" s="6">
        <v>35746</v>
      </c>
      <c r="S421" s="1">
        <v>3012</v>
      </c>
      <c r="T421" s="1">
        <f>+[1]!Tabla1[[#This Row],[SECADO]]-[1]!Tabla1[[#This Row],[PARTO]]</f>
        <v>254</v>
      </c>
      <c r="U421" s="2">
        <f>IF(S421&gt;0,IF([1]!Tabla1[[#This Row],[DEL]]&lt;305,[1]!Tabla1[[#This Row],[LECHETOTAL]],(305*[1]!Tabla1[[#This Row],[LECHETOTAL]]/[1]!Tabla1[[#This Row],[DEL]])),"")</f>
        <v>3012</v>
      </c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</row>
    <row r="422" spans="1:32" x14ac:dyDescent="0.25">
      <c r="A422" s="1" t="s">
        <v>461</v>
      </c>
      <c r="B422" s="6">
        <v>33505</v>
      </c>
      <c r="C422" s="2">
        <f>YEAR([1]!Tabla1[[#This Row],[NACIMIENTO]])</f>
        <v>1991</v>
      </c>
      <c r="D422" s="1" t="s">
        <v>411</v>
      </c>
      <c r="E422" s="3" t="s">
        <v>462</v>
      </c>
      <c r="F422" s="1">
        <v>5</v>
      </c>
      <c r="G422" s="1" t="str">
        <f t="shared" si="6"/>
        <v>A300R1102 5</v>
      </c>
      <c r="H422" s="6">
        <v>35917</v>
      </c>
      <c r="I422" s="7">
        <f>YEAR([1]!Tabla1[[#This Row],[PARTO]])</f>
        <v>1998</v>
      </c>
      <c r="J422" s="7">
        <f>IF([1]!Tabla1[[#This Row],[PARTO]]&gt;0,MONTH([1]!Tabla1[[#This Row],[PARTO]]),"")</f>
        <v>5</v>
      </c>
      <c r="K422" s="1"/>
      <c r="L422" s="1" t="s">
        <v>26</v>
      </c>
      <c r="M422" s="4" t="s">
        <v>296</v>
      </c>
      <c r="N422" s="1">
        <v>79</v>
      </c>
      <c r="O422" s="6">
        <v>36175</v>
      </c>
      <c r="P422" s="1" t="s">
        <v>329</v>
      </c>
      <c r="Q422" s="1">
        <v>1</v>
      </c>
      <c r="R422" s="6">
        <v>36392</v>
      </c>
      <c r="S422" s="1">
        <v>4077</v>
      </c>
      <c r="T422" s="1">
        <f>+[1]!Tabla1[[#This Row],[SECADO]]-[1]!Tabla1[[#This Row],[PARTO]]</f>
        <v>475</v>
      </c>
      <c r="U422" s="2">
        <f>IF(S422&gt;0,IF([1]!Tabla1[[#This Row],[DEL]]&lt;305,[1]!Tabla1[[#This Row],[LECHETOTAL]],(305*[1]!Tabla1[[#This Row],[LECHETOTAL]]/[1]!Tabla1[[#This Row],[DEL]])),"")</f>
        <v>2617.863157894737</v>
      </c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</row>
    <row r="423" spans="1:32" x14ac:dyDescent="0.25">
      <c r="A423" s="1" t="s">
        <v>461</v>
      </c>
      <c r="B423" s="6">
        <v>33505</v>
      </c>
      <c r="C423" s="2">
        <f>YEAR([1]!Tabla1[[#This Row],[NACIMIENTO]])</f>
        <v>1991</v>
      </c>
      <c r="D423" s="1" t="s">
        <v>411</v>
      </c>
      <c r="E423" s="3" t="s">
        <v>462</v>
      </c>
      <c r="F423" s="1">
        <v>6</v>
      </c>
      <c r="G423" s="1" t="str">
        <f t="shared" si="6"/>
        <v>A300R1102 6</v>
      </c>
      <c r="H423" s="6">
        <v>36464</v>
      </c>
      <c r="I423" s="7">
        <f>YEAR([1]!Tabla1[[#This Row],[PARTO]])</f>
        <v>1999</v>
      </c>
      <c r="J423" s="7">
        <f>IF([1]!Tabla1[[#This Row],[PARTO]]&gt;0,MONTH([1]!Tabla1[[#This Row],[PARTO]]),"")</f>
        <v>10</v>
      </c>
      <c r="K423" s="1"/>
      <c r="L423" s="1" t="s">
        <v>30</v>
      </c>
      <c r="M423" s="4" t="s">
        <v>329</v>
      </c>
      <c r="N423" s="1">
        <v>97</v>
      </c>
      <c r="O423" s="6">
        <v>36614</v>
      </c>
      <c r="P423" s="1" t="s">
        <v>361</v>
      </c>
      <c r="Q423" s="1">
        <v>1</v>
      </c>
      <c r="R423" s="6">
        <v>36646</v>
      </c>
      <c r="S423" s="1">
        <v>1882</v>
      </c>
      <c r="T423" s="1">
        <f>+[1]!Tabla1[[#This Row],[SECADO]]-[1]!Tabla1[[#This Row],[PARTO]]</f>
        <v>182</v>
      </c>
      <c r="U423" s="2">
        <f>IF(S423&gt;0,IF([1]!Tabla1[[#This Row],[DEL]]&lt;305,[1]!Tabla1[[#This Row],[LECHETOTAL]],(305*[1]!Tabla1[[#This Row],[LECHETOTAL]]/[1]!Tabla1[[#This Row],[DEL]])),"")</f>
        <v>1882</v>
      </c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</row>
    <row r="424" spans="1:32" x14ac:dyDescent="0.25">
      <c r="A424" s="1" t="s">
        <v>461</v>
      </c>
      <c r="B424" s="6">
        <v>33505</v>
      </c>
      <c r="C424" s="2">
        <f>YEAR([1]!Tabla1[[#This Row],[NACIMIENTO]])</f>
        <v>1991</v>
      </c>
      <c r="D424" s="1" t="s">
        <v>411</v>
      </c>
      <c r="E424" s="3" t="s">
        <v>462</v>
      </c>
      <c r="F424" s="1">
        <v>7</v>
      </c>
      <c r="G424" s="1" t="str">
        <f t="shared" si="6"/>
        <v>A300R1102 7</v>
      </c>
      <c r="H424" s="6">
        <v>36901</v>
      </c>
      <c r="I424" s="7">
        <f>YEAR([1]!Tabla1[[#This Row],[PARTO]])</f>
        <v>2001</v>
      </c>
      <c r="J424" s="7">
        <f>IF([1]!Tabla1[[#This Row],[PARTO]]&gt;0,MONTH([1]!Tabla1[[#This Row],[PARTO]]),"")</f>
        <v>1</v>
      </c>
      <c r="K424" s="1" t="s">
        <v>464</v>
      </c>
      <c r="L424" s="1" t="s">
        <v>26</v>
      </c>
      <c r="M424" s="4" t="s">
        <v>362</v>
      </c>
      <c r="N424" s="1">
        <v>11</v>
      </c>
      <c r="O424" s="6">
        <v>36963</v>
      </c>
      <c r="P424" s="1"/>
      <c r="Q424" s="1">
        <v>1</v>
      </c>
      <c r="R424" s="6">
        <v>37146</v>
      </c>
      <c r="S424" s="1">
        <v>1497</v>
      </c>
      <c r="T424" s="1">
        <f>+[1]!Tabla1[[#This Row],[SECADO]]-[1]!Tabla1[[#This Row],[PARTO]]</f>
        <v>245</v>
      </c>
      <c r="U424" s="2">
        <f>IF(S424&gt;0,IF([1]!Tabla1[[#This Row],[DEL]]&lt;305,[1]!Tabla1[[#This Row],[LECHETOTAL]],(305*[1]!Tabla1[[#This Row],[LECHETOTAL]]/[1]!Tabla1[[#This Row],[DEL]])),"")</f>
        <v>1497</v>
      </c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</row>
    <row r="425" spans="1:32" x14ac:dyDescent="0.25">
      <c r="A425" s="1" t="s">
        <v>461</v>
      </c>
      <c r="B425" s="6">
        <v>33505</v>
      </c>
      <c r="C425" s="2">
        <f>YEAR([1]!Tabla1[[#This Row],[NACIMIENTO]])</f>
        <v>1991</v>
      </c>
      <c r="D425" s="1" t="s">
        <v>411</v>
      </c>
      <c r="E425" s="3" t="s">
        <v>462</v>
      </c>
      <c r="F425" s="1">
        <v>8</v>
      </c>
      <c r="G425" s="1" t="str">
        <f t="shared" si="6"/>
        <v>A300R1102 8</v>
      </c>
      <c r="H425" s="6">
        <v>37247</v>
      </c>
      <c r="I425" s="7">
        <f>YEAR([1]!Tabla1[[#This Row],[PARTO]])</f>
        <v>2001</v>
      </c>
      <c r="J425" s="7">
        <f>IF([1]!Tabla1[[#This Row],[PARTO]]&gt;0,MONTH([1]!Tabla1[[#This Row],[PARTO]]),"")</f>
        <v>12</v>
      </c>
      <c r="K425" s="1" t="s">
        <v>465</v>
      </c>
      <c r="L425" s="1" t="s">
        <v>26</v>
      </c>
      <c r="M425" s="4">
        <v>1</v>
      </c>
      <c r="N425" s="1">
        <v>22</v>
      </c>
      <c r="O425" s="1"/>
      <c r="P425" s="1"/>
      <c r="Q425" s="1">
        <v>3</v>
      </c>
      <c r="R425" s="1"/>
      <c r="S425" s="1">
        <v>3393</v>
      </c>
      <c r="T425" s="1"/>
      <c r="U425" s="2"/>
      <c r="V425" s="1" t="s">
        <v>31</v>
      </c>
      <c r="W425" s="6">
        <v>37574</v>
      </c>
      <c r="X425" s="1"/>
      <c r="Y425" s="1"/>
      <c r="Z425" s="1"/>
      <c r="AA425" s="1"/>
      <c r="AB425" s="1"/>
      <c r="AC425" s="1"/>
      <c r="AD425" s="1"/>
      <c r="AE425" s="1"/>
      <c r="AF425" s="1"/>
    </row>
    <row r="426" spans="1:32" x14ac:dyDescent="0.25">
      <c r="A426" s="1" t="s">
        <v>466</v>
      </c>
      <c r="B426" s="6">
        <v>33507</v>
      </c>
      <c r="C426" s="2">
        <f>YEAR([1]!Tabla1[[#This Row],[NACIMIENTO]])</f>
        <v>1991</v>
      </c>
      <c r="D426" s="1" t="s">
        <v>174</v>
      </c>
      <c r="E426" s="3" t="s">
        <v>467</v>
      </c>
      <c r="F426" s="1">
        <v>0</v>
      </c>
      <c r="G426" s="1" t="str">
        <f t="shared" si="6"/>
        <v>A306R0501 0</v>
      </c>
      <c r="H426" s="1"/>
      <c r="I426" s="1">
        <f>YEAR([1]!Tabla1[[#This Row],[PARTO]])</f>
        <v>1900</v>
      </c>
      <c r="J426" s="1" t="str">
        <f>IF([1]!Tabla1[[#This Row],[PARTO]]&gt;0,MONTH([1]!Tabla1[[#This Row],[PARTO]]),"")</f>
        <v/>
      </c>
      <c r="K426" s="1"/>
      <c r="L426" s="1"/>
      <c r="M426" s="4"/>
      <c r="N426" s="1"/>
      <c r="O426" s="6">
        <v>34004</v>
      </c>
      <c r="P426" s="1"/>
      <c r="Q426" s="1"/>
      <c r="R426" s="1"/>
      <c r="S426" s="1"/>
      <c r="T426" s="1"/>
      <c r="U426" s="2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</row>
    <row r="427" spans="1:32" x14ac:dyDescent="0.25">
      <c r="A427" s="1" t="s">
        <v>466</v>
      </c>
      <c r="B427" s="6">
        <v>33507</v>
      </c>
      <c r="C427" s="2">
        <f>YEAR([1]!Tabla1[[#This Row],[NACIMIENTO]])</f>
        <v>1991</v>
      </c>
      <c r="D427" s="1" t="s">
        <v>174</v>
      </c>
      <c r="E427" s="3" t="s">
        <v>467</v>
      </c>
      <c r="F427" s="1">
        <v>1</v>
      </c>
      <c r="G427" s="1" t="str">
        <f t="shared" si="6"/>
        <v>A306R0501 1</v>
      </c>
      <c r="H427" s="6">
        <v>34288</v>
      </c>
      <c r="I427" s="7">
        <f>YEAR([1]!Tabla1[[#This Row],[PARTO]])</f>
        <v>1993</v>
      </c>
      <c r="J427" s="7">
        <f>IF([1]!Tabla1[[#This Row],[PARTO]]&gt;0,MONTH([1]!Tabla1[[#This Row],[PARTO]]),"")</f>
        <v>11</v>
      </c>
      <c r="K427" s="1"/>
      <c r="L427" s="1" t="s">
        <v>30</v>
      </c>
      <c r="M427" s="4"/>
      <c r="N427" s="1">
        <v>25</v>
      </c>
      <c r="O427" s="6">
        <v>34351</v>
      </c>
      <c r="P427" s="1">
        <v>3712</v>
      </c>
      <c r="Q427" s="1">
        <v>1</v>
      </c>
      <c r="R427" s="6">
        <v>34569</v>
      </c>
      <c r="S427" s="1">
        <v>4348</v>
      </c>
      <c r="T427" s="1">
        <f>+[1]!Tabla1[[#This Row],[SECADO]]-[1]!Tabla1[[#This Row],[PARTO]]</f>
        <v>281</v>
      </c>
      <c r="U427" s="2">
        <f>IF(S427&gt;0,IF([1]!Tabla1[[#This Row],[DEL]]&lt;305,[1]!Tabla1[[#This Row],[LECHETOTAL]],(305*[1]!Tabla1[[#This Row],[LECHETOTAL]]/[1]!Tabla1[[#This Row],[DEL]])),"")</f>
        <v>4348</v>
      </c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</row>
    <row r="428" spans="1:32" x14ac:dyDescent="0.25">
      <c r="A428" s="1" t="s">
        <v>466</v>
      </c>
      <c r="B428" s="6">
        <v>33507</v>
      </c>
      <c r="C428" s="2">
        <f>YEAR([1]!Tabla1[[#This Row],[NACIMIENTO]])</f>
        <v>1991</v>
      </c>
      <c r="D428" s="1" t="s">
        <v>174</v>
      </c>
      <c r="E428" s="3" t="s">
        <v>467</v>
      </c>
      <c r="F428" s="1">
        <v>2</v>
      </c>
      <c r="G428" s="1" t="str">
        <f t="shared" si="6"/>
        <v>A306R0501 2</v>
      </c>
      <c r="H428" s="6">
        <v>34636</v>
      </c>
      <c r="I428" s="7">
        <f>YEAR([1]!Tabla1[[#This Row],[PARTO]])</f>
        <v>1994</v>
      </c>
      <c r="J428" s="7">
        <f>IF([1]!Tabla1[[#This Row],[PARTO]]&gt;0,MONTH([1]!Tabla1[[#This Row],[PARTO]]),"")</f>
        <v>10</v>
      </c>
      <c r="K428" s="1"/>
      <c r="L428" s="1" t="s">
        <v>26</v>
      </c>
      <c r="M428" s="4">
        <v>3712</v>
      </c>
      <c r="N428" s="1">
        <v>37</v>
      </c>
      <c r="O428" s="6">
        <v>34704</v>
      </c>
      <c r="P428" s="1" t="s">
        <v>468</v>
      </c>
      <c r="Q428" s="1">
        <v>1</v>
      </c>
      <c r="R428" s="6">
        <v>34938</v>
      </c>
      <c r="S428" s="1">
        <v>4499</v>
      </c>
      <c r="T428" s="1">
        <f>+[1]!Tabla1[[#This Row],[SECADO]]-[1]!Tabla1[[#This Row],[PARTO]]</f>
        <v>302</v>
      </c>
      <c r="U428" s="2">
        <f>IF(S428&gt;0,IF([1]!Tabla1[[#This Row],[DEL]]&lt;305,[1]!Tabla1[[#This Row],[LECHETOTAL]],(305*[1]!Tabla1[[#This Row],[LECHETOTAL]]/[1]!Tabla1[[#This Row],[DEL]])),"")</f>
        <v>4499</v>
      </c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</row>
    <row r="429" spans="1:32" x14ac:dyDescent="0.25">
      <c r="A429" s="1" t="s">
        <v>466</v>
      </c>
      <c r="B429" s="6">
        <v>33507</v>
      </c>
      <c r="C429" s="2">
        <f>YEAR([1]!Tabla1[[#This Row],[NACIMIENTO]])</f>
        <v>1991</v>
      </c>
      <c r="D429" s="1" t="s">
        <v>174</v>
      </c>
      <c r="E429" s="3" t="s">
        <v>467</v>
      </c>
      <c r="F429" s="1">
        <v>3</v>
      </c>
      <c r="G429" s="1" t="str">
        <f t="shared" si="6"/>
        <v>A306R0501 3</v>
      </c>
      <c r="H429" s="6">
        <v>34990</v>
      </c>
      <c r="I429" s="7">
        <f>YEAR([1]!Tabla1[[#This Row],[PARTO]])</f>
        <v>1995</v>
      </c>
      <c r="J429" s="7">
        <f>IF([1]!Tabla1[[#This Row],[PARTO]]&gt;0,MONTH([1]!Tabla1[[#This Row],[PARTO]]),"")</f>
        <v>10</v>
      </c>
      <c r="K429" s="1"/>
      <c r="L429" s="1" t="s">
        <v>30</v>
      </c>
      <c r="M429" s="4" t="s">
        <v>468</v>
      </c>
      <c r="N429" s="1">
        <v>48</v>
      </c>
      <c r="O429" s="6">
        <v>35071</v>
      </c>
      <c r="P429" s="1">
        <v>4310</v>
      </c>
      <c r="Q429" s="1">
        <v>1</v>
      </c>
      <c r="R429" s="6">
        <v>35316</v>
      </c>
      <c r="S429" s="1">
        <v>4747</v>
      </c>
      <c r="T429" s="1">
        <f>+[1]!Tabla1[[#This Row],[SECADO]]-[1]!Tabla1[[#This Row],[PARTO]]</f>
        <v>326</v>
      </c>
      <c r="U429" s="2">
        <f>IF(S429&gt;0,IF([1]!Tabla1[[#This Row],[DEL]]&lt;305,[1]!Tabla1[[#This Row],[LECHETOTAL]],(305*[1]!Tabla1[[#This Row],[LECHETOTAL]]/[1]!Tabla1[[#This Row],[DEL]])),"")</f>
        <v>4441.2116564417174</v>
      </c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</row>
    <row r="430" spans="1:32" x14ac:dyDescent="0.25">
      <c r="A430" s="1" t="s">
        <v>466</v>
      </c>
      <c r="B430" s="6">
        <v>33507</v>
      </c>
      <c r="C430" s="2">
        <f>YEAR([1]!Tabla1[[#This Row],[NACIMIENTO]])</f>
        <v>1991</v>
      </c>
      <c r="D430" s="1" t="s">
        <v>174</v>
      </c>
      <c r="E430" s="3" t="s">
        <v>467</v>
      </c>
      <c r="F430" s="1">
        <v>4</v>
      </c>
      <c r="G430" s="1" t="str">
        <f t="shared" si="6"/>
        <v>A306R0501 4</v>
      </c>
      <c r="H430" s="6">
        <v>35355</v>
      </c>
      <c r="I430" s="7">
        <f>YEAR([1]!Tabla1[[#This Row],[PARTO]])</f>
        <v>1996</v>
      </c>
      <c r="J430" s="7">
        <f>IF([1]!Tabla1[[#This Row],[PARTO]]&gt;0,MONTH([1]!Tabla1[[#This Row],[PARTO]]),"")</f>
        <v>10</v>
      </c>
      <c r="K430" s="1"/>
      <c r="L430" s="1" t="s">
        <v>26</v>
      </c>
      <c r="M430" s="4">
        <v>4310</v>
      </c>
      <c r="N430" s="1">
        <v>60</v>
      </c>
      <c r="O430" s="6">
        <v>35421</v>
      </c>
      <c r="P430" s="1" t="s">
        <v>296</v>
      </c>
      <c r="Q430" s="1">
        <v>1</v>
      </c>
      <c r="R430" s="6">
        <v>35669</v>
      </c>
      <c r="S430" s="1">
        <v>4400</v>
      </c>
      <c r="T430" s="1">
        <f>+[1]!Tabla1[[#This Row],[SECADO]]-[1]!Tabla1[[#This Row],[PARTO]]</f>
        <v>314</v>
      </c>
      <c r="U430" s="2">
        <f>IF(S430&gt;0,IF([1]!Tabla1[[#This Row],[DEL]]&lt;305,[1]!Tabla1[[#This Row],[LECHETOTAL]],(305*[1]!Tabla1[[#This Row],[LECHETOTAL]]/[1]!Tabla1[[#This Row],[DEL]])),"")</f>
        <v>4273.885350318471</v>
      </c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</row>
    <row r="431" spans="1:32" x14ac:dyDescent="0.25">
      <c r="A431" s="1" t="s">
        <v>466</v>
      </c>
      <c r="B431" s="6">
        <v>33507</v>
      </c>
      <c r="C431" s="2">
        <f>YEAR([1]!Tabla1[[#This Row],[NACIMIENTO]])</f>
        <v>1991</v>
      </c>
      <c r="D431" s="1" t="s">
        <v>174</v>
      </c>
      <c r="E431" s="3" t="s">
        <v>467</v>
      </c>
      <c r="F431" s="1">
        <v>5</v>
      </c>
      <c r="G431" s="1" t="str">
        <f t="shared" si="6"/>
        <v>A306R0501 5</v>
      </c>
      <c r="H431" s="6">
        <v>35716</v>
      </c>
      <c r="I431" s="7">
        <f>YEAR([1]!Tabla1[[#This Row],[PARTO]])</f>
        <v>1997</v>
      </c>
      <c r="J431" s="7">
        <f>IF([1]!Tabla1[[#This Row],[PARTO]]&gt;0,MONTH([1]!Tabla1[[#This Row],[PARTO]]),"")</f>
        <v>10</v>
      </c>
      <c r="K431" s="1"/>
      <c r="L431" s="1" t="s">
        <v>26</v>
      </c>
      <c r="M431" s="4" t="s">
        <v>296</v>
      </c>
      <c r="N431" s="1">
        <v>72</v>
      </c>
      <c r="O431" s="6">
        <v>36032</v>
      </c>
      <c r="P431" s="1" t="s">
        <v>367</v>
      </c>
      <c r="Q431" s="1">
        <v>1</v>
      </c>
      <c r="R431" s="6">
        <v>36101</v>
      </c>
      <c r="S431" s="1">
        <v>5584</v>
      </c>
      <c r="T431" s="1">
        <f>+[1]!Tabla1[[#This Row],[SECADO]]-[1]!Tabla1[[#This Row],[PARTO]]</f>
        <v>385</v>
      </c>
      <c r="U431" s="2">
        <f>IF(S431&gt;0,IF([1]!Tabla1[[#This Row],[DEL]]&lt;305,[1]!Tabla1[[#This Row],[LECHETOTAL]],(305*[1]!Tabla1[[#This Row],[LECHETOTAL]]/[1]!Tabla1[[#This Row],[DEL]])),"")</f>
        <v>4423.6883116883118</v>
      </c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</row>
    <row r="432" spans="1:32" x14ac:dyDescent="0.25">
      <c r="A432" s="1" t="s">
        <v>466</v>
      </c>
      <c r="B432" s="6">
        <v>33507</v>
      </c>
      <c r="C432" s="2">
        <f>YEAR([1]!Tabla1[[#This Row],[NACIMIENTO]])</f>
        <v>1991</v>
      </c>
      <c r="D432" s="1" t="s">
        <v>174</v>
      </c>
      <c r="E432" s="3" t="s">
        <v>467</v>
      </c>
      <c r="F432" s="1">
        <v>6</v>
      </c>
      <c r="G432" s="1" t="str">
        <f t="shared" si="6"/>
        <v>A306R0501 6</v>
      </c>
      <c r="H432" s="6">
        <v>36310</v>
      </c>
      <c r="I432" s="7">
        <f>YEAR([1]!Tabla1[[#This Row],[PARTO]])</f>
        <v>1999</v>
      </c>
      <c r="J432" s="7">
        <f>IF([1]!Tabla1[[#This Row],[PARTO]]&gt;0,MONTH([1]!Tabla1[[#This Row],[PARTO]]),"")</f>
        <v>5</v>
      </c>
      <c r="K432" s="1"/>
      <c r="L432" s="1" t="s">
        <v>30</v>
      </c>
      <c r="M432" s="4" t="s">
        <v>367</v>
      </c>
      <c r="N432" s="1">
        <v>92</v>
      </c>
      <c r="O432" s="6">
        <v>36379</v>
      </c>
      <c r="P432" s="1" t="s">
        <v>361</v>
      </c>
      <c r="Q432" s="1">
        <v>1</v>
      </c>
      <c r="R432" s="6">
        <v>36623</v>
      </c>
      <c r="S432" s="1">
        <v>4343</v>
      </c>
      <c r="T432" s="1">
        <f>+[1]!Tabla1[[#This Row],[SECADO]]-[1]!Tabla1[[#This Row],[PARTO]]</f>
        <v>313</v>
      </c>
      <c r="U432" s="2">
        <f>IF(S432&gt;0,IF([1]!Tabla1[[#This Row],[DEL]]&lt;305,[1]!Tabla1[[#This Row],[LECHETOTAL]],(305*[1]!Tabla1[[#This Row],[LECHETOTAL]]/[1]!Tabla1[[#This Row],[DEL]])),"")</f>
        <v>4231.9968051118212</v>
      </c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</row>
    <row r="433" spans="1:32" x14ac:dyDescent="0.25">
      <c r="A433" s="1" t="s">
        <v>466</v>
      </c>
      <c r="B433" s="6">
        <v>33507</v>
      </c>
      <c r="C433" s="2">
        <f>YEAR([1]!Tabla1[[#This Row],[NACIMIENTO]])</f>
        <v>1991</v>
      </c>
      <c r="D433" s="1" t="s">
        <v>174</v>
      </c>
      <c r="E433" s="3" t="s">
        <v>467</v>
      </c>
      <c r="F433" s="1">
        <v>7</v>
      </c>
      <c r="G433" s="1" t="str">
        <f t="shared" si="6"/>
        <v>A306R0501 7</v>
      </c>
      <c r="H433" s="6">
        <v>36667</v>
      </c>
      <c r="I433" s="7">
        <f>YEAR([1]!Tabla1[[#This Row],[PARTO]])</f>
        <v>2000</v>
      </c>
      <c r="J433" s="7">
        <f>IF([1]!Tabla1[[#This Row],[PARTO]]&gt;0,MONTH([1]!Tabla1[[#This Row],[PARTO]]),"")</f>
        <v>5</v>
      </c>
      <c r="K433" s="1" t="s">
        <v>469</v>
      </c>
      <c r="L433" s="1" t="s">
        <v>30</v>
      </c>
      <c r="M433" s="4" t="s">
        <v>362</v>
      </c>
      <c r="N433" s="1">
        <v>3</v>
      </c>
      <c r="O433" s="6">
        <v>36743</v>
      </c>
      <c r="P433" s="1" t="s">
        <v>430</v>
      </c>
      <c r="Q433" s="1">
        <v>1</v>
      </c>
      <c r="R433" s="1"/>
      <c r="S433" s="1">
        <v>2401</v>
      </c>
      <c r="T433" s="1"/>
      <c r="U433" s="2"/>
      <c r="V433" s="1" t="s">
        <v>55</v>
      </c>
      <c r="W433" s="6">
        <v>37019</v>
      </c>
      <c r="X433" s="1"/>
      <c r="Y433" s="1"/>
      <c r="Z433" s="1"/>
      <c r="AA433" s="1"/>
      <c r="AB433" s="1"/>
      <c r="AC433" s="1"/>
      <c r="AD433" s="1"/>
      <c r="AE433" s="1"/>
      <c r="AF433" s="1"/>
    </row>
    <row r="434" spans="1:32" x14ac:dyDescent="0.25">
      <c r="A434" s="1" t="s">
        <v>470</v>
      </c>
      <c r="B434" s="6">
        <v>33513</v>
      </c>
      <c r="C434" s="2">
        <f>YEAR([1]!Tabla1[[#This Row],[NACIMIENTO]])</f>
        <v>1991</v>
      </c>
      <c r="D434" s="1">
        <v>35</v>
      </c>
      <c r="E434" s="3" t="s">
        <v>471</v>
      </c>
      <c r="F434" s="1">
        <v>0</v>
      </c>
      <c r="G434" s="1" t="str">
        <f t="shared" si="6"/>
        <v>A320R0708 0</v>
      </c>
      <c r="H434" s="6">
        <v>37602</v>
      </c>
      <c r="I434" s="7">
        <f>YEAR([1]!Tabla1[[#This Row],[PARTO]])</f>
        <v>2002</v>
      </c>
      <c r="J434" s="7">
        <f>IF([1]!Tabla1[[#This Row],[PARTO]]&gt;0,MONTH([1]!Tabla1[[#This Row],[PARTO]]),"")</f>
        <v>12</v>
      </c>
      <c r="K434" s="1" t="s">
        <v>472</v>
      </c>
      <c r="L434" s="1" t="s">
        <v>30</v>
      </c>
      <c r="M434" s="4" t="s">
        <v>473</v>
      </c>
      <c r="N434" s="1">
        <v>34</v>
      </c>
      <c r="O434" s="6">
        <v>37666</v>
      </c>
      <c r="P434" s="1" t="s">
        <v>308</v>
      </c>
      <c r="Q434" s="1">
        <v>1</v>
      </c>
      <c r="R434" s="6">
        <v>37855</v>
      </c>
      <c r="S434" s="1">
        <v>2577</v>
      </c>
      <c r="T434" s="1">
        <f>+[1]!Tabla1[[#This Row],[SECADO]]-[1]!Tabla1[[#This Row],[PARTO]]</f>
        <v>253</v>
      </c>
      <c r="U434" s="2">
        <f>IF(S434&gt;0,IF([1]!Tabla1[[#This Row],[DEL]]&lt;305,[1]!Tabla1[[#This Row],[LECHETOTAL]],(305*[1]!Tabla1[[#This Row],[LECHETOTAL]]/[1]!Tabla1[[#This Row],[DEL]])),"")</f>
        <v>2577</v>
      </c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</row>
    <row r="435" spans="1:32" x14ac:dyDescent="0.25">
      <c r="A435" s="1" t="s">
        <v>470</v>
      </c>
      <c r="B435" s="6">
        <v>33513</v>
      </c>
      <c r="C435" s="2">
        <f>YEAR([1]!Tabla1[[#This Row],[NACIMIENTO]])</f>
        <v>1991</v>
      </c>
      <c r="D435" s="1">
        <v>35</v>
      </c>
      <c r="E435" s="3" t="s">
        <v>471</v>
      </c>
      <c r="F435" s="1">
        <v>1</v>
      </c>
      <c r="G435" s="1" t="str">
        <f t="shared" si="6"/>
        <v>A320R0708 1</v>
      </c>
      <c r="H435" s="6">
        <v>37943</v>
      </c>
      <c r="I435" s="7">
        <f>YEAR([1]!Tabla1[[#This Row],[PARTO]])</f>
        <v>2003</v>
      </c>
      <c r="J435" s="7">
        <f>IF([1]!Tabla1[[#This Row],[PARTO]]&gt;0,MONTH([1]!Tabla1[[#This Row],[PARTO]]),"")</f>
        <v>11</v>
      </c>
      <c r="K435" s="1" t="s">
        <v>474</v>
      </c>
      <c r="L435" s="1" t="s">
        <v>30</v>
      </c>
      <c r="M435" s="4" t="s">
        <v>310</v>
      </c>
      <c r="N435" s="1">
        <v>45</v>
      </c>
      <c r="O435" s="6">
        <v>38040</v>
      </c>
      <c r="P435" s="1" t="s">
        <v>475</v>
      </c>
      <c r="Q435" s="1">
        <v>3</v>
      </c>
      <c r="R435" s="6">
        <v>38266</v>
      </c>
      <c r="S435" s="1">
        <v>3968</v>
      </c>
      <c r="T435" s="1">
        <f>+[1]!Tabla1[[#This Row],[SECADO]]-[1]!Tabla1[[#This Row],[PARTO]]</f>
        <v>323</v>
      </c>
      <c r="U435" s="2">
        <f>IF(S435&gt;0,IF([1]!Tabla1[[#This Row],[DEL]]&lt;305,[1]!Tabla1[[#This Row],[LECHETOTAL]],(305*[1]!Tabla1[[#This Row],[LECHETOTAL]]/[1]!Tabla1[[#This Row],[DEL]])),"")</f>
        <v>3746.8730650154798</v>
      </c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</row>
    <row r="436" spans="1:32" x14ac:dyDescent="0.25">
      <c r="A436" s="1" t="s">
        <v>470</v>
      </c>
      <c r="B436" s="6">
        <v>33513</v>
      </c>
      <c r="C436" s="2">
        <f>YEAR([1]!Tabla1[[#This Row],[NACIMIENTO]])</f>
        <v>1991</v>
      </c>
      <c r="D436" s="1">
        <v>35</v>
      </c>
      <c r="E436" s="3" t="s">
        <v>476</v>
      </c>
      <c r="F436" s="1">
        <v>1</v>
      </c>
      <c r="G436" s="1" t="str">
        <f t="shared" si="6"/>
        <v>A320R0708 1</v>
      </c>
      <c r="H436" s="1"/>
      <c r="I436" s="1">
        <f>YEAR([1]!Tabla1[[#This Row],[PARTO]])</f>
        <v>1900</v>
      </c>
      <c r="J436" s="1" t="str">
        <f>IF([1]!Tabla1[[#This Row],[PARTO]]&gt;0,MONTH([1]!Tabla1[[#This Row],[PARTO]]),"")</f>
        <v/>
      </c>
      <c r="K436" s="1"/>
      <c r="L436" s="1"/>
      <c r="M436" s="4"/>
      <c r="N436" s="1"/>
      <c r="O436" s="6">
        <v>34143</v>
      </c>
      <c r="P436" s="1"/>
      <c r="Q436" s="1"/>
      <c r="R436" s="1"/>
      <c r="S436" s="1"/>
      <c r="T436" s="1"/>
      <c r="U436" s="2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</row>
    <row r="437" spans="1:32" x14ac:dyDescent="0.25">
      <c r="A437" s="1" t="s">
        <v>470</v>
      </c>
      <c r="B437" s="6">
        <v>33513</v>
      </c>
      <c r="C437" s="2">
        <f>YEAR([1]!Tabla1[[#This Row],[NACIMIENTO]])</f>
        <v>1991</v>
      </c>
      <c r="D437" s="1">
        <v>35</v>
      </c>
      <c r="E437" s="3" t="s">
        <v>476</v>
      </c>
      <c r="F437" s="1">
        <v>2</v>
      </c>
      <c r="G437" s="1" t="str">
        <f t="shared" si="6"/>
        <v>A320R0708 2</v>
      </c>
      <c r="H437" s="6">
        <v>34427</v>
      </c>
      <c r="I437" s="7">
        <f>YEAR([1]!Tabla1[[#This Row],[PARTO]])</f>
        <v>1994</v>
      </c>
      <c r="J437" s="7">
        <f>IF([1]!Tabla1[[#This Row],[PARTO]]&gt;0,MONTH([1]!Tabla1[[#This Row],[PARTO]]),"")</f>
        <v>4</v>
      </c>
      <c r="K437" s="1"/>
      <c r="L437" s="1" t="s">
        <v>26</v>
      </c>
      <c r="M437" s="4"/>
      <c r="N437" s="1">
        <v>30</v>
      </c>
      <c r="O437" s="6">
        <v>34590</v>
      </c>
      <c r="P437" s="1" t="s">
        <v>296</v>
      </c>
      <c r="Q437" s="1">
        <v>1</v>
      </c>
      <c r="R437" s="6">
        <v>34814</v>
      </c>
      <c r="S437" s="1">
        <v>5050</v>
      </c>
      <c r="T437" s="1">
        <f>+[1]!Tabla1[[#This Row],[SECADO]]-[1]!Tabla1[[#This Row],[PARTO]]</f>
        <v>387</v>
      </c>
      <c r="U437" s="2">
        <f>IF(S437&gt;0,IF([1]!Tabla1[[#This Row],[DEL]]&lt;305,[1]!Tabla1[[#This Row],[LECHETOTAL]],(305*[1]!Tabla1[[#This Row],[LECHETOTAL]]/[1]!Tabla1[[#This Row],[DEL]])),"")</f>
        <v>3979.9741602067184</v>
      </c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</row>
    <row r="438" spans="1:32" x14ac:dyDescent="0.25">
      <c r="A438" s="1" t="s">
        <v>470</v>
      </c>
      <c r="B438" s="6">
        <v>33513</v>
      </c>
      <c r="C438" s="2">
        <f>YEAR([1]!Tabla1[[#This Row],[NACIMIENTO]])</f>
        <v>1991</v>
      </c>
      <c r="D438" s="1">
        <v>35</v>
      </c>
      <c r="E438" s="3" t="s">
        <v>471</v>
      </c>
      <c r="F438" s="1">
        <v>2</v>
      </c>
      <c r="G438" s="1" t="str">
        <f t="shared" si="6"/>
        <v>A320R0708 2</v>
      </c>
      <c r="H438" s="6">
        <v>38325</v>
      </c>
      <c r="I438" s="7">
        <f>YEAR([1]!Tabla1[[#This Row],[PARTO]])</f>
        <v>2004</v>
      </c>
      <c r="J438" s="7">
        <f>IF([1]!Tabla1[[#This Row],[PARTO]]&gt;0,MONTH([1]!Tabla1[[#This Row],[PARTO]]),"")</f>
        <v>12</v>
      </c>
      <c r="K438" s="1" t="s">
        <v>477</v>
      </c>
      <c r="L438" s="1" t="s">
        <v>30</v>
      </c>
      <c r="M438" s="4" t="s">
        <v>478</v>
      </c>
      <c r="N438" s="1">
        <v>58</v>
      </c>
      <c r="O438" s="6">
        <v>38652</v>
      </c>
      <c r="P438" s="1" t="s">
        <v>173</v>
      </c>
      <c r="Q438" s="1">
        <v>5</v>
      </c>
      <c r="R438" s="6">
        <v>38803</v>
      </c>
      <c r="S438" s="1">
        <v>5741</v>
      </c>
      <c r="T438" s="1">
        <f>+[1]!Tabla1[[#This Row],[SECADO]]-[1]!Tabla1[[#This Row],[PARTO]]</f>
        <v>478</v>
      </c>
      <c r="U438" s="2">
        <f>IF(S438&gt;0,IF([1]!Tabla1[[#This Row],[DEL]]&lt;305,[1]!Tabla1[[#This Row],[LECHETOTAL]],(305*[1]!Tabla1[[#This Row],[LECHETOTAL]]/[1]!Tabla1[[#This Row],[DEL]])),"")</f>
        <v>3663.1903765690377</v>
      </c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</row>
    <row r="439" spans="1:32" x14ac:dyDescent="0.25">
      <c r="A439" s="1" t="s">
        <v>470</v>
      </c>
      <c r="B439" s="6">
        <v>33513</v>
      </c>
      <c r="C439" s="2">
        <f>YEAR([1]!Tabla1[[#This Row],[NACIMIENTO]])</f>
        <v>1991</v>
      </c>
      <c r="D439" s="1">
        <v>35</v>
      </c>
      <c r="E439" s="3" t="s">
        <v>476</v>
      </c>
      <c r="F439" s="1">
        <v>3</v>
      </c>
      <c r="G439" s="1" t="str">
        <f t="shared" si="6"/>
        <v>A320R0708 3</v>
      </c>
      <c r="H439" s="6">
        <v>34871</v>
      </c>
      <c r="I439" s="7">
        <f>YEAR([1]!Tabla1[[#This Row],[PARTO]])</f>
        <v>1995</v>
      </c>
      <c r="J439" s="7">
        <f>IF([1]!Tabla1[[#This Row],[PARTO]]&gt;0,MONTH([1]!Tabla1[[#This Row],[PARTO]]),"")</f>
        <v>6</v>
      </c>
      <c r="K439" s="1"/>
      <c r="L439" s="1" t="s">
        <v>26</v>
      </c>
      <c r="M439" s="4" t="s">
        <v>296</v>
      </c>
      <c r="N439" s="1">
        <v>44</v>
      </c>
      <c r="O439" s="6">
        <v>34942</v>
      </c>
      <c r="P439" s="1" t="s">
        <v>479</v>
      </c>
      <c r="Q439" s="1">
        <v>1</v>
      </c>
      <c r="R439" s="6">
        <v>35192</v>
      </c>
      <c r="S439" s="1">
        <v>5074</v>
      </c>
      <c r="T439" s="1">
        <f>+[1]!Tabla1[[#This Row],[SECADO]]-[1]!Tabla1[[#This Row],[PARTO]]</f>
        <v>321</v>
      </c>
      <c r="U439" s="2">
        <f>IF(S439&gt;0,IF([1]!Tabla1[[#This Row],[DEL]]&lt;305,[1]!Tabla1[[#This Row],[LECHETOTAL]],(305*[1]!Tabla1[[#This Row],[LECHETOTAL]]/[1]!Tabla1[[#This Row],[DEL]])),"")</f>
        <v>4821.0903426791274</v>
      </c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</row>
    <row r="440" spans="1:32" x14ac:dyDescent="0.25">
      <c r="A440" s="1" t="s">
        <v>470</v>
      </c>
      <c r="B440" s="6">
        <v>33513</v>
      </c>
      <c r="C440" s="2">
        <f>YEAR([1]!Tabla1[[#This Row],[NACIMIENTO]])</f>
        <v>1991</v>
      </c>
      <c r="D440" s="1">
        <v>35</v>
      </c>
      <c r="E440" s="3" t="s">
        <v>471</v>
      </c>
      <c r="F440" s="1">
        <v>3</v>
      </c>
      <c r="G440" s="1" t="str">
        <f t="shared" si="6"/>
        <v>A320R0708 3</v>
      </c>
      <c r="H440" s="6">
        <v>38930</v>
      </c>
      <c r="I440" s="7">
        <f>YEAR([1]!Tabla1[[#This Row],[PARTO]])</f>
        <v>2006</v>
      </c>
      <c r="J440" s="7">
        <f>IF([1]!Tabla1[[#This Row],[PARTO]]&gt;0,MONTH([1]!Tabla1[[#This Row],[PARTO]]),"")</f>
        <v>8</v>
      </c>
      <c r="K440" s="1" t="s">
        <v>480</v>
      </c>
      <c r="L440" s="1" t="s">
        <v>26</v>
      </c>
      <c r="M440" s="4" t="s">
        <v>426</v>
      </c>
      <c r="N440" s="1">
        <v>77</v>
      </c>
      <c r="O440" s="6">
        <v>39126</v>
      </c>
      <c r="P440" s="1" t="s">
        <v>481</v>
      </c>
      <c r="Q440" s="1">
        <v>1</v>
      </c>
      <c r="R440" s="6">
        <v>39297</v>
      </c>
      <c r="S440" s="1">
        <v>4694</v>
      </c>
      <c r="T440" s="1">
        <f>+[1]!Tabla1[[#This Row],[SECADO]]-[1]!Tabla1[[#This Row],[PARTO]]</f>
        <v>367</v>
      </c>
      <c r="U440" s="2">
        <f>IF(S440&gt;0,IF([1]!Tabla1[[#This Row],[DEL]]&lt;305,[1]!Tabla1[[#This Row],[LECHETOTAL]],(305*[1]!Tabla1[[#This Row],[LECHETOTAL]]/[1]!Tabla1[[#This Row],[DEL]])),"")</f>
        <v>3901.0081743869209</v>
      </c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</row>
    <row r="441" spans="1:32" x14ac:dyDescent="0.25">
      <c r="A441" s="1" t="s">
        <v>470</v>
      </c>
      <c r="B441" s="6">
        <v>33513</v>
      </c>
      <c r="C441" s="2">
        <f>YEAR([1]!Tabla1[[#This Row],[NACIMIENTO]])</f>
        <v>1991</v>
      </c>
      <c r="D441" s="1">
        <v>35</v>
      </c>
      <c r="E441" s="3" t="s">
        <v>476</v>
      </c>
      <c r="F441" s="1">
        <v>4</v>
      </c>
      <c r="G441" s="1" t="str">
        <f t="shared" si="6"/>
        <v>A320R0708 4</v>
      </c>
      <c r="H441" s="6">
        <v>35224</v>
      </c>
      <c r="I441" s="7">
        <f>YEAR([1]!Tabla1[[#This Row],[PARTO]])</f>
        <v>1996</v>
      </c>
      <c r="J441" s="7">
        <f>IF([1]!Tabla1[[#This Row],[PARTO]]&gt;0,MONTH([1]!Tabla1[[#This Row],[PARTO]]),"")</f>
        <v>6</v>
      </c>
      <c r="K441" s="1"/>
      <c r="L441" s="1" t="s">
        <v>26</v>
      </c>
      <c r="M441" s="4" t="s">
        <v>479</v>
      </c>
      <c r="N441" s="1">
        <v>56</v>
      </c>
      <c r="O441" s="6">
        <v>35288</v>
      </c>
      <c r="P441" s="1" t="s">
        <v>296</v>
      </c>
      <c r="Q441" s="1">
        <v>1</v>
      </c>
      <c r="R441" s="6">
        <v>35503</v>
      </c>
      <c r="S441" s="1">
        <v>5085</v>
      </c>
      <c r="T441" s="1">
        <f>+[1]!Tabla1[[#This Row],[SECADO]]-[1]!Tabla1[[#This Row],[PARTO]]</f>
        <v>279</v>
      </c>
      <c r="U441" s="2">
        <f>IF(S441&gt;0,IF([1]!Tabla1[[#This Row],[DEL]]&lt;305,[1]!Tabla1[[#This Row],[LECHETOTAL]],(305*[1]!Tabla1[[#This Row],[LECHETOTAL]]/[1]!Tabla1[[#This Row],[DEL]])),"")</f>
        <v>5085</v>
      </c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</row>
    <row r="442" spans="1:32" x14ac:dyDescent="0.25">
      <c r="A442" s="1" t="s">
        <v>470</v>
      </c>
      <c r="B442" s="6">
        <v>33513</v>
      </c>
      <c r="C442" s="2">
        <f>YEAR([1]!Tabla1[[#This Row],[NACIMIENTO]])</f>
        <v>1991</v>
      </c>
      <c r="D442" s="1">
        <v>35</v>
      </c>
      <c r="E442" s="3" t="s">
        <v>471</v>
      </c>
      <c r="F442" s="1">
        <v>4</v>
      </c>
      <c r="G442" s="1" t="str">
        <f t="shared" si="6"/>
        <v>A320R0708 4</v>
      </c>
      <c r="H442" s="6">
        <v>39421</v>
      </c>
      <c r="I442" s="7">
        <f>YEAR([1]!Tabla1[[#This Row],[PARTO]])</f>
        <v>2007</v>
      </c>
      <c r="J442" s="7">
        <f>IF([1]!Tabla1[[#This Row],[PARTO]]&gt;0,MONTH([1]!Tabla1[[#This Row],[PARTO]]),"")</f>
        <v>12</v>
      </c>
      <c r="K442" s="1" t="s">
        <v>482</v>
      </c>
      <c r="L442" s="1" t="s">
        <v>26</v>
      </c>
      <c r="M442" s="4" t="s">
        <v>483</v>
      </c>
      <c r="N442" s="1">
        <v>94</v>
      </c>
      <c r="O442" s="1"/>
      <c r="P442" s="1"/>
      <c r="Q442" s="1"/>
      <c r="R442" s="6">
        <v>39599</v>
      </c>
      <c r="S442" s="1">
        <v>2177</v>
      </c>
      <c r="T442" s="1">
        <f>+[1]!Tabla1[[#This Row],[SECADO]]-[1]!Tabla1[[#This Row],[PARTO]]</f>
        <v>178</v>
      </c>
      <c r="U442" s="2">
        <f>IF(S442&gt;0,IF([1]!Tabla1[[#This Row],[DEL]]&lt;305,[1]!Tabla1[[#This Row],[LECHETOTAL]],(305*[1]!Tabla1[[#This Row],[LECHETOTAL]]/[1]!Tabla1[[#This Row],[DEL]])),"")</f>
        <v>2177</v>
      </c>
      <c r="V442" s="1" t="s">
        <v>55</v>
      </c>
      <c r="W442" s="6">
        <v>39635</v>
      </c>
      <c r="X442" s="1"/>
      <c r="Y442" s="1"/>
      <c r="Z442" s="1"/>
      <c r="AA442" s="1"/>
      <c r="AB442" s="1"/>
      <c r="AC442" s="1"/>
      <c r="AD442" s="1"/>
      <c r="AE442" s="1"/>
      <c r="AF442" s="1"/>
    </row>
    <row r="443" spans="1:32" x14ac:dyDescent="0.25">
      <c r="A443" s="1" t="s">
        <v>470</v>
      </c>
      <c r="B443" s="6">
        <v>33513</v>
      </c>
      <c r="C443" s="2">
        <f>YEAR([1]!Tabla1[[#This Row],[NACIMIENTO]])</f>
        <v>1991</v>
      </c>
      <c r="D443" s="1">
        <v>35</v>
      </c>
      <c r="E443" s="3" t="s">
        <v>476</v>
      </c>
      <c r="F443" s="1">
        <v>5</v>
      </c>
      <c r="G443" s="1" t="str">
        <f t="shared" si="6"/>
        <v>A320R0708 5</v>
      </c>
      <c r="H443" s="6">
        <v>35570</v>
      </c>
      <c r="I443" s="7">
        <f>YEAR([1]!Tabla1[[#This Row],[PARTO]])</f>
        <v>1997</v>
      </c>
      <c r="J443" s="7">
        <f>IF([1]!Tabla1[[#This Row],[PARTO]]&gt;0,MONTH([1]!Tabla1[[#This Row],[PARTO]]),"")</f>
        <v>5</v>
      </c>
      <c r="K443" s="1"/>
      <c r="L443" s="1" t="s">
        <v>30</v>
      </c>
      <c r="M443" s="4" t="s">
        <v>296</v>
      </c>
      <c r="N443" s="1">
        <v>67</v>
      </c>
      <c r="O443" s="6">
        <v>35802</v>
      </c>
      <c r="P443" s="1" t="s">
        <v>329</v>
      </c>
      <c r="Q443" s="1">
        <v>1</v>
      </c>
      <c r="R443" s="6">
        <v>36006</v>
      </c>
      <c r="S443" s="1">
        <v>5085</v>
      </c>
      <c r="T443" s="1">
        <f>+[1]!Tabla1[[#This Row],[SECADO]]-[1]!Tabla1[[#This Row],[PARTO]]</f>
        <v>436</v>
      </c>
      <c r="U443" s="2">
        <f>IF(S443&gt;0,IF([1]!Tabla1[[#This Row],[DEL]]&lt;305,[1]!Tabla1[[#This Row],[LECHETOTAL]],(305*[1]!Tabla1[[#This Row],[LECHETOTAL]]/[1]!Tabla1[[#This Row],[DEL]])),"")</f>
        <v>3557.1674311926604</v>
      </c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</row>
    <row r="444" spans="1:32" x14ac:dyDescent="0.25">
      <c r="A444" s="1" t="s">
        <v>470</v>
      </c>
      <c r="B444" s="6">
        <v>33513</v>
      </c>
      <c r="C444" s="2">
        <f>YEAR([1]!Tabla1[[#This Row],[NACIMIENTO]])</f>
        <v>1991</v>
      </c>
      <c r="D444" s="1">
        <v>35</v>
      </c>
      <c r="E444" s="3" t="s">
        <v>476</v>
      </c>
      <c r="F444" s="1">
        <v>6</v>
      </c>
      <c r="G444" s="1" t="str">
        <f t="shared" si="6"/>
        <v>A320R0708 6</v>
      </c>
      <c r="H444" s="6">
        <v>36084</v>
      </c>
      <c r="I444" s="7">
        <f>YEAR([1]!Tabla1[[#This Row],[PARTO]])</f>
        <v>1998</v>
      </c>
      <c r="J444" s="7">
        <f>IF([1]!Tabla1[[#This Row],[PARTO]]&gt;0,MONTH([1]!Tabla1[[#This Row],[PARTO]]),"")</f>
        <v>10</v>
      </c>
      <c r="K444" s="1"/>
      <c r="L444" s="1" t="s">
        <v>30</v>
      </c>
      <c r="M444" s="4" t="s">
        <v>329</v>
      </c>
      <c r="N444" s="1">
        <v>84</v>
      </c>
      <c r="O444" s="6">
        <v>36139</v>
      </c>
      <c r="P444" s="1" t="s">
        <v>296</v>
      </c>
      <c r="Q444" s="1">
        <v>1</v>
      </c>
      <c r="R444" s="6">
        <v>36356</v>
      </c>
      <c r="S444" s="1">
        <v>5844</v>
      </c>
      <c r="T444" s="1">
        <f>+[1]!Tabla1[[#This Row],[SECADO]]-[1]!Tabla1[[#This Row],[PARTO]]</f>
        <v>272</v>
      </c>
      <c r="U444" s="2">
        <f>IF(S444&gt;0,IF([1]!Tabla1[[#This Row],[DEL]]&lt;305,[1]!Tabla1[[#This Row],[LECHETOTAL]],(305*[1]!Tabla1[[#This Row],[LECHETOTAL]]/[1]!Tabla1[[#This Row],[DEL]])),"")</f>
        <v>5844</v>
      </c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</row>
    <row r="445" spans="1:32" x14ac:dyDescent="0.25">
      <c r="A445" s="1" t="s">
        <v>470</v>
      </c>
      <c r="B445" s="6">
        <v>33513</v>
      </c>
      <c r="C445" s="2">
        <f>YEAR([1]!Tabla1[[#This Row],[NACIMIENTO]])</f>
        <v>1991</v>
      </c>
      <c r="D445" s="1">
        <v>35</v>
      </c>
      <c r="E445" s="3" t="s">
        <v>476</v>
      </c>
      <c r="F445" s="1">
        <v>7</v>
      </c>
      <c r="G445" s="1" t="str">
        <f t="shared" si="6"/>
        <v>A320R0708 7</v>
      </c>
      <c r="H445" s="6">
        <v>36423</v>
      </c>
      <c r="I445" s="7">
        <f>YEAR([1]!Tabla1[[#This Row],[PARTO]])</f>
        <v>1999</v>
      </c>
      <c r="J445" s="7">
        <f>IF([1]!Tabla1[[#This Row],[PARTO]]&gt;0,MONTH([1]!Tabla1[[#This Row],[PARTO]]),"")</f>
        <v>9</v>
      </c>
      <c r="K445" s="1"/>
      <c r="L445" s="1" t="s">
        <v>30</v>
      </c>
      <c r="M445" s="4" t="s">
        <v>296</v>
      </c>
      <c r="N445" s="1">
        <v>95</v>
      </c>
      <c r="O445" s="6">
        <v>36540</v>
      </c>
      <c r="P445" s="1" t="s">
        <v>367</v>
      </c>
      <c r="Q445" s="1">
        <v>2</v>
      </c>
      <c r="R445" s="6">
        <v>36777</v>
      </c>
      <c r="S445" s="1">
        <v>6099</v>
      </c>
      <c r="T445" s="1">
        <f>+[1]!Tabla1[[#This Row],[SECADO]]-[1]!Tabla1[[#This Row],[PARTO]]</f>
        <v>354</v>
      </c>
      <c r="U445" s="2">
        <f>IF(S445&gt;0,IF([1]!Tabla1[[#This Row],[DEL]]&lt;305,[1]!Tabla1[[#This Row],[LECHETOTAL]],(305*[1]!Tabla1[[#This Row],[LECHETOTAL]]/[1]!Tabla1[[#This Row],[DEL]])),"")</f>
        <v>5254.7881355932204</v>
      </c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</row>
    <row r="446" spans="1:32" x14ac:dyDescent="0.25">
      <c r="A446" s="1" t="s">
        <v>470</v>
      </c>
      <c r="B446" s="6">
        <v>33513</v>
      </c>
      <c r="C446" s="2">
        <f>YEAR([1]!Tabla1[[#This Row],[NACIMIENTO]])</f>
        <v>1991</v>
      </c>
      <c r="D446" s="1">
        <v>35</v>
      </c>
      <c r="E446" s="3" t="s">
        <v>476</v>
      </c>
      <c r="F446" s="1">
        <v>8</v>
      </c>
      <c r="G446" s="1" t="str">
        <f t="shared" si="6"/>
        <v>A320R0708 8</v>
      </c>
      <c r="H446" s="6">
        <v>36828</v>
      </c>
      <c r="I446" s="7">
        <f>YEAR([1]!Tabla1[[#This Row],[PARTO]])</f>
        <v>2000</v>
      </c>
      <c r="J446" s="7">
        <f>IF([1]!Tabla1[[#This Row],[PARTO]]&gt;0,MONTH([1]!Tabla1[[#This Row],[PARTO]]),"")</f>
        <v>10</v>
      </c>
      <c r="K446" s="1" t="s">
        <v>484</v>
      </c>
      <c r="L446" s="1" t="s">
        <v>30</v>
      </c>
      <c r="M446" s="4" t="s">
        <v>368</v>
      </c>
      <c r="N446" s="1">
        <v>8</v>
      </c>
      <c r="O446" s="6">
        <v>36901</v>
      </c>
      <c r="P446" s="1" t="s">
        <v>485</v>
      </c>
      <c r="Q446" s="1">
        <v>1</v>
      </c>
      <c r="R446" s="6">
        <v>37142</v>
      </c>
      <c r="S446" s="1">
        <v>5623</v>
      </c>
      <c r="T446" s="1">
        <f>+[1]!Tabla1[[#This Row],[SECADO]]-[1]!Tabla1[[#This Row],[PARTO]]</f>
        <v>314</v>
      </c>
      <c r="U446" s="2">
        <f>IF(S446&gt;0,IF([1]!Tabla1[[#This Row],[DEL]]&lt;305,[1]!Tabla1[[#This Row],[LECHETOTAL]],(305*[1]!Tabla1[[#This Row],[LECHETOTAL]]/[1]!Tabla1[[#This Row],[DEL]])),"")</f>
        <v>5461.8312101910824</v>
      </c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</row>
    <row r="447" spans="1:32" x14ac:dyDescent="0.25">
      <c r="A447" s="1" t="s">
        <v>470</v>
      </c>
      <c r="B447" s="6">
        <v>33513</v>
      </c>
      <c r="C447" s="2">
        <f>YEAR([1]!Tabla1[[#This Row],[NACIMIENTO]])</f>
        <v>1991</v>
      </c>
      <c r="D447" s="1">
        <v>35</v>
      </c>
      <c r="E447" s="3" t="s">
        <v>476</v>
      </c>
      <c r="F447" s="1">
        <v>9</v>
      </c>
      <c r="G447" s="1" t="str">
        <f t="shared" si="6"/>
        <v>A320R0708 9</v>
      </c>
      <c r="H447" s="6">
        <v>37181</v>
      </c>
      <c r="I447" s="7">
        <f>YEAR([1]!Tabla1[[#This Row],[PARTO]])</f>
        <v>2001</v>
      </c>
      <c r="J447" s="7">
        <f>IF([1]!Tabla1[[#This Row],[PARTO]]&gt;0,MONTH([1]!Tabla1[[#This Row],[PARTO]]),"")</f>
        <v>10</v>
      </c>
      <c r="K447" s="1" t="s">
        <v>486</v>
      </c>
      <c r="L447" s="1" t="s">
        <v>30</v>
      </c>
      <c r="M447" s="4" t="s">
        <v>487</v>
      </c>
      <c r="N447" s="1">
        <v>20</v>
      </c>
      <c r="O447" s="6">
        <v>37316</v>
      </c>
      <c r="P447" s="1" t="s">
        <v>488</v>
      </c>
      <c r="Q447" s="1">
        <v>2</v>
      </c>
      <c r="R447" s="6">
        <v>37553</v>
      </c>
      <c r="S447" s="1">
        <v>5942</v>
      </c>
      <c r="T447" s="1">
        <f>+[1]!Tabla1[[#This Row],[SECADO]]-[1]!Tabla1[[#This Row],[PARTO]]</f>
        <v>372</v>
      </c>
      <c r="U447" s="2">
        <f>IF(S447&gt;0,IF([1]!Tabla1[[#This Row],[DEL]]&lt;305,[1]!Tabla1[[#This Row],[LECHETOTAL]],(305*[1]!Tabla1[[#This Row],[LECHETOTAL]]/[1]!Tabla1[[#This Row],[DEL]])),"")</f>
        <v>4871.8010752688169</v>
      </c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</row>
    <row r="448" spans="1:32" x14ac:dyDescent="0.25">
      <c r="A448" s="1" t="s">
        <v>489</v>
      </c>
      <c r="B448" s="6">
        <v>33541</v>
      </c>
      <c r="C448" s="2">
        <f>YEAR([1]!Tabla1[[#This Row],[NACIMIENTO]])</f>
        <v>1991</v>
      </c>
      <c r="D448" s="1">
        <v>35</v>
      </c>
      <c r="E448" s="3" t="s">
        <v>490</v>
      </c>
      <c r="F448" s="1">
        <v>1</v>
      </c>
      <c r="G448" s="1" t="str">
        <f t="shared" si="6"/>
        <v>A322R0101 1</v>
      </c>
      <c r="H448" s="1"/>
      <c r="I448" s="1">
        <f>YEAR([1]!Tabla1[[#This Row],[PARTO]])</f>
        <v>1900</v>
      </c>
      <c r="J448" s="1" t="str">
        <f>IF([1]!Tabla1[[#This Row],[PARTO]]&gt;0,MONTH([1]!Tabla1[[#This Row],[PARTO]]),"")</f>
        <v/>
      </c>
      <c r="K448" s="1"/>
      <c r="L448" s="1"/>
      <c r="M448" s="4"/>
      <c r="N448" s="1"/>
      <c r="O448" s="6">
        <v>34163</v>
      </c>
      <c r="P448" s="1"/>
      <c r="Q448" s="1"/>
      <c r="R448" s="1"/>
      <c r="S448" s="1"/>
      <c r="T448" s="1"/>
      <c r="U448" s="2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</row>
    <row r="449" spans="1:32" x14ac:dyDescent="0.25">
      <c r="A449" s="1" t="s">
        <v>489</v>
      </c>
      <c r="B449" s="6">
        <v>33541</v>
      </c>
      <c r="C449" s="2">
        <f>YEAR([1]!Tabla1[[#This Row],[NACIMIENTO]])</f>
        <v>1991</v>
      </c>
      <c r="D449" s="1">
        <v>35</v>
      </c>
      <c r="E449" s="3" t="s">
        <v>490</v>
      </c>
      <c r="F449" s="1">
        <v>2</v>
      </c>
      <c r="G449" s="1" t="str">
        <f t="shared" si="6"/>
        <v>A322R0101 2</v>
      </c>
      <c r="H449" s="6">
        <v>34447</v>
      </c>
      <c r="I449" s="7">
        <f>YEAR([1]!Tabla1[[#This Row],[PARTO]])</f>
        <v>1994</v>
      </c>
      <c r="J449" s="7">
        <f>IF([1]!Tabla1[[#This Row],[PARTO]]&gt;0,MONTH([1]!Tabla1[[#This Row],[PARTO]]),"")</f>
        <v>4</v>
      </c>
      <c r="K449" s="1"/>
      <c r="L449" s="1" t="s">
        <v>30</v>
      </c>
      <c r="M449" s="4"/>
      <c r="N449" s="1">
        <v>29</v>
      </c>
      <c r="O449" s="6">
        <v>34734</v>
      </c>
      <c r="P449" s="1" t="s">
        <v>294</v>
      </c>
      <c r="Q449" s="1">
        <v>1</v>
      </c>
      <c r="R449" s="6">
        <v>34973</v>
      </c>
      <c r="S449" s="1">
        <v>4176</v>
      </c>
      <c r="T449" s="1">
        <f>+[1]!Tabla1[[#This Row],[SECADO]]-[1]!Tabla1[[#This Row],[PARTO]]</f>
        <v>526</v>
      </c>
      <c r="U449" s="2">
        <f>IF(S449&gt;0,IF([1]!Tabla1[[#This Row],[DEL]]&lt;305,[1]!Tabla1[[#This Row],[LECHETOTAL]],(305*[1]!Tabla1[[#This Row],[LECHETOTAL]]/[1]!Tabla1[[#This Row],[DEL]])),"")</f>
        <v>2421.444866920152</v>
      </c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</row>
    <row r="450" spans="1:32" x14ac:dyDescent="0.25">
      <c r="A450" s="1" t="s">
        <v>489</v>
      </c>
      <c r="B450" s="6">
        <v>33541</v>
      </c>
      <c r="C450" s="2">
        <f>YEAR([1]!Tabla1[[#This Row],[NACIMIENTO]])</f>
        <v>1991</v>
      </c>
      <c r="D450" s="1">
        <v>35</v>
      </c>
      <c r="E450" s="3" t="s">
        <v>490</v>
      </c>
      <c r="F450" s="1">
        <v>3</v>
      </c>
      <c r="G450" s="1" t="str">
        <f t="shared" si="6"/>
        <v>A322R0101 3</v>
      </c>
      <c r="H450" s="6">
        <v>35015</v>
      </c>
      <c r="I450" s="7">
        <f>YEAR([1]!Tabla1[[#This Row],[PARTO]])</f>
        <v>1995</v>
      </c>
      <c r="J450" s="7">
        <f>IF([1]!Tabla1[[#This Row],[PARTO]]&gt;0,MONTH([1]!Tabla1[[#This Row],[PARTO]]),"")</f>
        <v>11</v>
      </c>
      <c r="K450" s="1"/>
      <c r="L450" s="1" t="s">
        <v>26</v>
      </c>
      <c r="M450" s="4" t="s">
        <v>294</v>
      </c>
      <c r="N450" s="1">
        <v>48</v>
      </c>
      <c r="O450" s="6">
        <v>35054</v>
      </c>
      <c r="P450" s="1">
        <v>4310</v>
      </c>
      <c r="Q450" s="1">
        <v>1</v>
      </c>
      <c r="R450" s="6">
        <v>35297</v>
      </c>
      <c r="S450" s="1">
        <v>4312</v>
      </c>
      <c r="T450" s="1">
        <f>+[1]!Tabla1[[#This Row],[SECADO]]-[1]!Tabla1[[#This Row],[PARTO]]</f>
        <v>282</v>
      </c>
      <c r="U450" s="2">
        <f>IF(S450&gt;0,IF([1]!Tabla1[[#This Row],[DEL]]&lt;305,[1]!Tabla1[[#This Row],[LECHETOTAL]],(305*[1]!Tabla1[[#This Row],[LECHETOTAL]]/[1]!Tabla1[[#This Row],[DEL]])),"")</f>
        <v>4312</v>
      </c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</row>
    <row r="451" spans="1:32" x14ac:dyDescent="0.25">
      <c r="A451" s="1" t="s">
        <v>489</v>
      </c>
      <c r="B451" s="6">
        <v>33541</v>
      </c>
      <c r="C451" s="2">
        <f>YEAR([1]!Tabla1[[#This Row],[NACIMIENTO]])</f>
        <v>1991</v>
      </c>
      <c r="D451" s="1">
        <v>35</v>
      </c>
      <c r="E451" s="3" t="s">
        <v>490</v>
      </c>
      <c r="F451" s="1">
        <v>4</v>
      </c>
      <c r="G451" s="1" t="str">
        <f t="shared" si="6"/>
        <v>A322R0101 4</v>
      </c>
      <c r="H451" s="6">
        <v>35338</v>
      </c>
      <c r="I451" s="7">
        <f>YEAR([1]!Tabla1[[#This Row],[PARTO]])</f>
        <v>1996</v>
      </c>
      <c r="J451" s="7">
        <f>IF([1]!Tabla1[[#This Row],[PARTO]]&gt;0,MONTH([1]!Tabla1[[#This Row],[PARTO]]),"")</f>
        <v>9</v>
      </c>
      <c r="K451" s="1"/>
      <c r="L451" s="1" t="s">
        <v>26</v>
      </c>
      <c r="M451" s="4">
        <v>4310</v>
      </c>
      <c r="N451" s="1">
        <v>59</v>
      </c>
      <c r="O451" s="6">
        <v>35507</v>
      </c>
      <c r="P451" s="1" t="s">
        <v>304</v>
      </c>
      <c r="Q451" s="1">
        <v>1</v>
      </c>
      <c r="R451" s="6">
        <v>35725</v>
      </c>
      <c r="S451" s="1">
        <v>5299</v>
      </c>
      <c r="T451" s="1">
        <f>+[1]!Tabla1[[#This Row],[SECADO]]-[1]!Tabla1[[#This Row],[PARTO]]</f>
        <v>387</v>
      </c>
      <c r="U451" s="2">
        <f>IF(S451&gt;0,IF([1]!Tabla1[[#This Row],[DEL]]&lt;305,[1]!Tabla1[[#This Row],[LECHETOTAL]],(305*[1]!Tabla1[[#This Row],[LECHETOTAL]]/[1]!Tabla1[[#This Row],[DEL]])),"")</f>
        <v>4176.2144702842379</v>
      </c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</row>
    <row r="452" spans="1:32" x14ac:dyDescent="0.25">
      <c r="A452" s="1" t="s">
        <v>489</v>
      </c>
      <c r="B452" s="6">
        <v>33541</v>
      </c>
      <c r="C452" s="2">
        <f>YEAR([1]!Tabla1[[#This Row],[NACIMIENTO]])</f>
        <v>1991</v>
      </c>
      <c r="D452" s="1">
        <v>35</v>
      </c>
      <c r="E452" s="3" t="s">
        <v>490</v>
      </c>
      <c r="F452" s="1">
        <v>5</v>
      </c>
      <c r="G452" s="1" t="str">
        <f t="shared" si="6"/>
        <v>A322R0101 5</v>
      </c>
      <c r="H452" s="6">
        <v>35782</v>
      </c>
      <c r="I452" s="7">
        <f>YEAR([1]!Tabla1[[#This Row],[PARTO]])</f>
        <v>1997</v>
      </c>
      <c r="J452" s="7">
        <f>IF([1]!Tabla1[[#This Row],[PARTO]]&gt;0,MONTH([1]!Tabla1[[#This Row],[PARTO]]),"")</f>
        <v>12</v>
      </c>
      <c r="K452" s="1"/>
      <c r="L452" s="1" t="s">
        <v>26</v>
      </c>
      <c r="M452" s="4" t="s">
        <v>304</v>
      </c>
      <c r="N452" s="1">
        <v>73</v>
      </c>
      <c r="O452" s="6">
        <v>35869</v>
      </c>
      <c r="P452" s="1" t="s">
        <v>491</v>
      </c>
      <c r="Q452" s="1">
        <v>1</v>
      </c>
      <c r="R452" s="6">
        <v>36084</v>
      </c>
      <c r="S452" s="1">
        <v>3600</v>
      </c>
      <c r="T452" s="1">
        <f>+[1]!Tabla1[[#This Row],[SECADO]]-[1]!Tabla1[[#This Row],[PARTO]]</f>
        <v>302</v>
      </c>
      <c r="U452" s="2">
        <f>IF(S452&gt;0,IF([1]!Tabla1[[#This Row],[DEL]]&lt;305,[1]!Tabla1[[#This Row],[LECHETOTAL]],(305*[1]!Tabla1[[#This Row],[LECHETOTAL]]/[1]!Tabla1[[#This Row],[DEL]])),"")</f>
        <v>3600</v>
      </c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</row>
    <row r="453" spans="1:32" x14ac:dyDescent="0.25">
      <c r="A453" s="1" t="s">
        <v>489</v>
      </c>
      <c r="B453" s="6">
        <v>33541</v>
      </c>
      <c r="C453" s="2">
        <f>YEAR([1]!Tabla1[[#This Row],[NACIMIENTO]])</f>
        <v>1991</v>
      </c>
      <c r="D453" s="1">
        <v>35</v>
      </c>
      <c r="E453" s="3" t="s">
        <v>490</v>
      </c>
      <c r="F453" s="1">
        <v>6</v>
      </c>
      <c r="G453" s="1" t="str">
        <f t="shared" ref="G453:G508" si="7">+A453&amp; " " &amp;F453</f>
        <v>A322R0101 6</v>
      </c>
      <c r="H453" s="6">
        <v>36148</v>
      </c>
      <c r="I453" s="7">
        <f>YEAR([1]!Tabla1[[#This Row],[PARTO]])</f>
        <v>1998</v>
      </c>
      <c r="J453" s="7">
        <f>IF([1]!Tabla1[[#This Row],[PARTO]]&gt;0,MONTH([1]!Tabla1[[#This Row],[PARTO]]),"")</f>
        <v>12</v>
      </c>
      <c r="K453" s="1"/>
      <c r="L453" s="1" t="s">
        <v>26</v>
      </c>
      <c r="M453" s="4" t="s">
        <v>491</v>
      </c>
      <c r="N453" s="1">
        <v>85</v>
      </c>
      <c r="O453" s="6">
        <v>36232</v>
      </c>
      <c r="P453" s="1" t="s">
        <v>351</v>
      </c>
      <c r="Q453" s="1">
        <v>1</v>
      </c>
      <c r="R453" s="6">
        <v>36443</v>
      </c>
      <c r="S453" s="1">
        <v>3698</v>
      </c>
      <c r="T453" s="1">
        <f>+[1]!Tabla1[[#This Row],[SECADO]]-[1]!Tabla1[[#This Row],[PARTO]]</f>
        <v>295</v>
      </c>
      <c r="U453" s="2">
        <f>IF(S453&gt;0,IF([1]!Tabla1[[#This Row],[DEL]]&lt;305,[1]!Tabla1[[#This Row],[LECHETOTAL]],(305*[1]!Tabla1[[#This Row],[LECHETOTAL]]/[1]!Tabla1[[#This Row],[DEL]])),"")</f>
        <v>3698</v>
      </c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</row>
    <row r="454" spans="1:32" x14ac:dyDescent="0.25">
      <c r="A454" s="1" t="s">
        <v>489</v>
      </c>
      <c r="B454" s="6">
        <v>33541</v>
      </c>
      <c r="C454" s="2">
        <f>YEAR([1]!Tabla1[[#This Row],[NACIMIENTO]])</f>
        <v>1991</v>
      </c>
      <c r="D454" s="1">
        <v>35</v>
      </c>
      <c r="E454" s="3" t="s">
        <v>490</v>
      </c>
      <c r="F454" s="1">
        <v>7</v>
      </c>
      <c r="G454" s="1" t="str">
        <f t="shared" si="7"/>
        <v>A322R0101 7</v>
      </c>
      <c r="H454" s="6">
        <v>36524</v>
      </c>
      <c r="I454" s="7">
        <f>YEAR([1]!Tabla1[[#This Row],[PARTO]])</f>
        <v>1999</v>
      </c>
      <c r="J454" s="7">
        <f>IF([1]!Tabla1[[#This Row],[PARTO]]&gt;0,MONTH([1]!Tabla1[[#This Row],[PARTO]]),"")</f>
        <v>12</v>
      </c>
      <c r="K454" s="1" t="s">
        <v>492</v>
      </c>
      <c r="L454" s="1" t="s">
        <v>30</v>
      </c>
      <c r="M454" s="4" t="s">
        <v>351</v>
      </c>
      <c r="N454" s="1">
        <v>98</v>
      </c>
      <c r="O454" s="6">
        <v>36602</v>
      </c>
      <c r="P454" s="1"/>
      <c r="Q454" s="1">
        <v>1</v>
      </c>
      <c r="R454" s="6">
        <v>36692</v>
      </c>
      <c r="S454" s="1">
        <v>1435</v>
      </c>
      <c r="T454" s="1">
        <f>+[1]!Tabla1[[#This Row],[SECADO]]-[1]!Tabla1[[#This Row],[PARTO]]</f>
        <v>168</v>
      </c>
      <c r="U454" s="2">
        <f>IF(S454&gt;0,IF([1]!Tabla1[[#This Row],[DEL]]&lt;305,[1]!Tabla1[[#This Row],[LECHETOTAL]],(305*[1]!Tabla1[[#This Row],[LECHETOTAL]]/[1]!Tabla1[[#This Row],[DEL]])),"")</f>
        <v>1435</v>
      </c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</row>
    <row r="455" spans="1:32" x14ac:dyDescent="0.25">
      <c r="A455" s="1" t="s">
        <v>489</v>
      </c>
      <c r="B455" s="6">
        <v>33541</v>
      </c>
      <c r="C455" s="2">
        <f>YEAR([1]!Tabla1[[#This Row],[NACIMIENTO]])</f>
        <v>1991</v>
      </c>
      <c r="D455" s="1">
        <v>35</v>
      </c>
      <c r="E455" s="3" t="s">
        <v>490</v>
      </c>
      <c r="F455" s="1">
        <v>8</v>
      </c>
      <c r="G455" s="1" t="str">
        <f t="shared" si="7"/>
        <v>A322R0101 8</v>
      </c>
      <c r="H455" s="6">
        <v>36886</v>
      </c>
      <c r="I455" s="7">
        <f>YEAR([1]!Tabla1[[#This Row],[PARTO]])</f>
        <v>2000</v>
      </c>
      <c r="J455" s="7">
        <f>IF([1]!Tabla1[[#This Row],[PARTO]]&gt;0,MONTH([1]!Tabla1[[#This Row],[PARTO]]),"")</f>
        <v>12</v>
      </c>
      <c r="K455" s="1" t="s">
        <v>493</v>
      </c>
      <c r="L455" s="1" t="s">
        <v>30</v>
      </c>
      <c r="M455" s="4">
        <v>1</v>
      </c>
      <c r="N455" s="1">
        <v>9</v>
      </c>
      <c r="O455" s="1"/>
      <c r="P455" s="1"/>
      <c r="Q455" s="1"/>
      <c r="R455" s="1"/>
      <c r="S455" s="1"/>
      <c r="T455" s="1"/>
      <c r="U455" s="2"/>
      <c r="V455" s="1" t="s">
        <v>31</v>
      </c>
      <c r="W455" s="6">
        <v>36921</v>
      </c>
      <c r="X455" s="1"/>
      <c r="Y455" s="1"/>
      <c r="Z455" s="1"/>
      <c r="AA455" s="1"/>
      <c r="AB455" s="1"/>
      <c r="AC455" s="1"/>
      <c r="AD455" s="1"/>
      <c r="AE455" s="1"/>
      <c r="AF455" s="1"/>
    </row>
    <row r="456" spans="1:32" x14ac:dyDescent="0.25">
      <c r="A456" s="1" t="s">
        <v>494</v>
      </c>
      <c r="B456" s="6">
        <v>33533</v>
      </c>
      <c r="C456" s="2">
        <f>YEAR([1]!Tabla1[[#This Row],[NACIMIENTO]])</f>
        <v>1991</v>
      </c>
      <c r="D456" s="1" t="s">
        <v>449</v>
      </c>
      <c r="E456" s="3" t="s">
        <v>495</v>
      </c>
      <c r="F456" s="1">
        <v>0</v>
      </c>
      <c r="G456" s="1" t="str">
        <f t="shared" si="7"/>
        <v>A349R0903 0</v>
      </c>
      <c r="H456" s="1"/>
      <c r="I456" s="1">
        <f>YEAR([1]!Tabla1[[#This Row],[PARTO]])</f>
        <v>1900</v>
      </c>
      <c r="J456" s="1" t="str">
        <f>IF([1]!Tabla1[[#This Row],[PARTO]]&gt;0,MONTH([1]!Tabla1[[#This Row],[PARTO]]),"")</f>
        <v/>
      </c>
      <c r="K456" s="1"/>
      <c r="L456" s="1"/>
      <c r="M456" s="4"/>
      <c r="N456" s="1"/>
      <c r="O456" s="6">
        <v>33997</v>
      </c>
      <c r="P456" s="1"/>
      <c r="Q456" s="1"/>
      <c r="R456" s="1"/>
      <c r="S456" s="1"/>
      <c r="T456" s="1"/>
      <c r="U456" s="2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</row>
    <row r="457" spans="1:32" x14ac:dyDescent="0.25">
      <c r="A457" s="1" t="s">
        <v>494</v>
      </c>
      <c r="B457" s="6">
        <v>33533</v>
      </c>
      <c r="C457" s="2">
        <f>YEAR([1]!Tabla1[[#This Row],[NACIMIENTO]])</f>
        <v>1991</v>
      </c>
      <c r="D457" s="1" t="s">
        <v>449</v>
      </c>
      <c r="E457" s="3" t="s">
        <v>495</v>
      </c>
      <c r="F457" s="1">
        <v>1</v>
      </c>
      <c r="G457" s="1" t="str">
        <f t="shared" si="7"/>
        <v>A349R0903 1</v>
      </c>
      <c r="H457" s="6">
        <v>34281</v>
      </c>
      <c r="I457" s="7">
        <f>YEAR([1]!Tabla1[[#This Row],[PARTO]])</f>
        <v>1993</v>
      </c>
      <c r="J457" s="7">
        <f>IF([1]!Tabla1[[#This Row],[PARTO]]&gt;0,MONTH([1]!Tabla1[[#This Row],[PARTO]]),"")</f>
        <v>11</v>
      </c>
      <c r="K457" s="1"/>
      <c r="L457" s="1" t="s">
        <v>26</v>
      </c>
      <c r="M457" s="4"/>
      <c r="N457" s="1">
        <v>24</v>
      </c>
      <c r="O457" s="6">
        <v>34451</v>
      </c>
      <c r="P457" s="1"/>
      <c r="Q457" s="1"/>
      <c r="R457" s="6">
        <v>34682</v>
      </c>
      <c r="S457" s="1">
        <v>5047</v>
      </c>
      <c r="T457" s="1">
        <f>+[1]!Tabla1[[#This Row],[SECADO]]-[1]!Tabla1[[#This Row],[PARTO]]</f>
        <v>401</v>
      </c>
      <c r="U457" s="2">
        <f>IF(S457&gt;0,IF([1]!Tabla1[[#This Row],[DEL]]&lt;305,[1]!Tabla1[[#This Row],[LECHETOTAL]],(305*[1]!Tabla1[[#This Row],[LECHETOTAL]]/[1]!Tabla1[[#This Row],[DEL]])),"")</f>
        <v>3838.7406483790523</v>
      </c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</row>
    <row r="458" spans="1:32" x14ac:dyDescent="0.25">
      <c r="A458" s="1" t="s">
        <v>494</v>
      </c>
      <c r="B458" s="6">
        <v>33533</v>
      </c>
      <c r="C458" s="2">
        <f>YEAR([1]!Tabla1[[#This Row],[NACIMIENTO]])</f>
        <v>1991</v>
      </c>
      <c r="D458" s="1" t="s">
        <v>449</v>
      </c>
      <c r="E458" s="3" t="s">
        <v>495</v>
      </c>
      <c r="F458" s="1">
        <v>2</v>
      </c>
      <c r="G458" s="1" t="str">
        <f t="shared" si="7"/>
        <v>A349R0903 2</v>
      </c>
      <c r="H458" s="6">
        <v>34735</v>
      </c>
      <c r="I458" s="7">
        <f>YEAR([1]!Tabla1[[#This Row],[PARTO]])</f>
        <v>1995</v>
      </c>
      <c r="J458" s="7">
        <f>IF([1]!Tabla1[[#This Row],[PARTO]]&gt;0,MONTH([1]!Tabla1[[#This Row],[PARTO]]),"")</f>
        <v>2</v>
      </c>
      <c r="K458" s="1"/>
      <c r="L458" s="1" t="s">
        <v>26</v>
      </c>
      <c r="M458" s="4"/>
      <c r="N458" s="1">
        <v>39</v>
      </c>
      <c r="O458" s="6">
        <v>35060</v>
      </c>
      <c r="P458" s="1" t="s">
        <v>341</v>
      </c>
      <c r="Q458" s="1">
        <v>1</v>
      </c>
      <c r="R458" s="6">
        <v>35165</v>
      </c>
      <c r="S458" s="1">
        <v>4492</v>
      </c>
      <c r="T458" s="1">
        <f>+[1]!Tabla1[[#This Row],[SECADO]]-[1]!Tabla1[[#This Row],[PARTO]]</f>
        <v>430</v>
      </c>
      <c r="U458" s="2">
        <f>IF(S458&gt;0,IF([1]!Tabla1[[#This Row],[DEL]]&lt;305,[1]!Tabla1[[#This Row],[LECHETOTAL]],(305*[1]!Tabla1[[#This Row],[LECHETOTAL]]/[1]!Tabla1[[#This Row],[DEL]])),"")</f>
        <v>3186.1860465116279</v>
      </c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</row>
    <row r="459" spans="1:32" x14ac:dyDescent="0.25">
      <c r="A459" s="1" t="s">
        <v>494</v>
      </c>
      <c r="B459" s="6">
        <v>33533</v>
      </c>
      <c r="C459" s="2">
        <f>YEAR([1]!Tabla1[[#This Row],[NACIMIENTO]])</f>
        <v>1991</v>
      </c>
      <c r="D459" s="1" t="s">
        <v>449</v>
      </c>
      <c r="E459" s="3" t="s">
        <v>495</v>
      </c>
      <c r="F459" s="1">
        <v>3</v>
      </c>
      <c r="G459" s="1" t="str">
        <f t="shared" si="7"/>
        <v>A349R0903 3</v>
      </c>
      <c r="H459" s="6">
        <v>35346</v>
      </c>
      <c r="I459" s="7">
        <f>YEAR([1]!Tabla1[[#This Row],[PARTO]])</f>
        <v>1996</v>
      </c>
      <c r="J459" s="7">
        <f>IF([1]!Tabla1[[#This Row],[PARTO]]&gt;0,MONTH([1]!Tabla1[[#This Row],[PARTO]]),"")</f>
        <v>10</v>
      </c>
      <c r="K459" s="1"/>
      <c r="L459" s="1" t="s">
        <v>30</v>
      </c>
      <c r="M459" s="4" t="s">
        <v>341</v>
      </c>
      <c r="N459" s="1">
        <v>59</v>
      </c>
      <c r="O459" s="6">
        <v>35576</v>
      </c>
      <c r="P459" s="1" t="s">
        <v>329</v>
      </c>
      <c r="Q459" s="1">
        <v>1</v>
      </c>
      <c r="R459" s="6">
        <v>35805</v>
      </c>
      <c r="S459" s="1">
        <v>6309</v>
      </c>
      <c r="T459" s="1">
        <f>+[1]!Tabla1[[#This Row],[SECADO]]-[1]!Tabla1[[#This Row],[PARTO]]</f>
        <v>459</v>
      </c>
      <c r="U459" s="2">
        <f>IF(S459&gt;0,IF([1]!Tabla1[[#This Row],[DEL]]&lt;305,[1]!Tabla1[[#This Row],[LECHETOTAL]],(305*[1]!Tabla1[[#This Row],[LECHETOTAL]]/[1]!Tabla1[[#This Row],[DEL]])),"")</f>
        <v>4192.2549019607841</v>
      </c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</row>
    <row r="460" spans="1:32" x14ac:dyDescent="0.25">
      <c r="A460" s="1" t="s">
        <v>494</v>
      </c>
      <c r="B460" s="6">
        <v>33533</v>
      </c>
      <c r="C460" s="2">
        <f>YEAR([1]!Tabla1[[#This Row],[NACIMIENTO]])</f>
        <v>1991</v>
      </c>
      <c r="D460" s="1" t="s">
        <v>449</v>
      </c>
      <c r="E460" s="3" t="s">
        <v>495</v>
      </c>
      <c r="F460" s="1">
        <v>4</v>
      </c>
      <c r="G460" s="1" t="str">
        <f t="shared" si="7"/>
        <v>A349R0903 4</v>
      </c>
      <c r="H460" s="6">
        <v>35861</v>
      </c>
      <c r="I460" s="7">
        <f>YEAR([1]!Tabla1[[#This Row],[PARTO]])</f>
        <v>1998</v>
      </c>
      <c r="J460" s="7">
        <f>IF([1]!Tabla1[[#This Row],[PARTO]]&gt;0,MONTH([1]!Tabla1[[#This Row],[PARTO]]),"")</f>
        <v>3</v>
      </c>
      <c r="K460" s="1"/>
      <c r="L460" s="1" t="s">
        <v>26</v>
      </c>
      <c r="M460" s="4" t="s">
        <v>329</v>
      </c>
      <c r="N460" s="1">
        <v>76</v>
      </c>
      <c r="O460" s="6">
        <v>36183</v>
      </c>
      <c r="P460" s="1" t="s">
        <v>315</v>
      </c>
      <c r="Q460" s="1">
        <v>1</v>
      </c>
      <c r="R460" s="6">
        <v>36242</v>
      </c>
      <c r="S460" s="1">
        <v>4843</v>
      </c>
      <c r="T460" s="1">
        <f>+[1]!Tabla1[[#This Row],[SECADO]]-[1]!Tabla1[[#This Row],[PARTO]]</f>
        <v>381</v>
      </c>
      <c r="U460" s="2">
        <f>IF(S460&gt;0,IF([1]!Tabla1[[#This Row],[DEL]]&lt;305,[1]!Tabla1[[#This Row],[LECHETOTAL]],(305*[1]!Tabla1[[#This Row],[LECHETOTAL]]/[1]!Tabla1[[#This Row],[DEL]])),"")</f>
        <v>3876.9422572178478</v>
      </c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</row>
    <row r="461" spans="1:32" x14ac:dyDescent="0.25">
      <c r="A461" s="1" t="s">
        <v>494</v>
      </c>
      <c r="B461" s="6">
        <v>33533</v>
      </c>
      <c r="C461" s="2">
        <f>YEAR([1]!Tabla1[[#This Row],[NACIMIENTO]])</f>
        <v>1991</v>
      </c>
      <c r="D461" s="1" t="s">
        <v>449</v>
      </c>
      <c r="E461" s="3" t="s">
        <v>495</v>
      </c>
      <c r="F461" s="1">
        <v>5</v>
      </c>
      <c r="G461" s="1" t="str">
        <f t="shared" si="7"/>
        <v>A349R0903 5</v>
      </c>
      <c r="H461" s="6">
        <v>36470</v>
      </c>
      <c r="I461" s="7">
        <f>YEAR([1]!Tabla1[[#This Row],[PARTO]])</f>
        <v>1999</v>
      </c>
      <c r="J461" s="7">
        <f>IF([1]!Tabla1[[#This Row],[PARTO]]&gt;0,MONTH([1]!Tabla1[[#This Row],[PARTO]]),"")</f>
        <v>11</v>
      </c>
      <c r="K461" s="1"/>
      <c r="L461" s="1" t="s">
        <v>30</v>
      </c>
      <c r="M461" s="4" t="s">
        <v>315</v>
      </c>
      <c r="N461" s="1">
        <v>96</v>
      </c>
      <c r="O461" s="6">
        <v>36946</v>
      </c>
      <c r="P461" s="1" t="s">
        <v>308</v>
      </c>
      <c r="Q461" s="1">
        <v>9</v>
      </c>
      <c r="R461" s="6">
        <v>36857</v>
      </c>
      <c r="S461" s="1">
        <v>7426</v>
      </c>
      <c r="T461" s="1">
        <f>+[1]!Tabla1[[#This Row],[SECADO]]-[1]!Tabla1[[#This Row],[PARTO]]</f>
        <v>387</v>
      </c>
      <c r="U461" s="2">
        <f>IF(S461&gt;0,IF([1]!Tabla1[[#This Row],[DEL]]&lt;305,[1]!Tabla1[[#This Row],[LECHETOTAL]],(305*[1]!Tabla1[[#This Row],[LECHETOTAL]]/[1]!Tabla1[[#This Row],[DEL]])),"")</f>
        <v>5852.5322997416024</v>
      </c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</row>
    <row r="462" spans="1:32" x14ac:dyDescent="0.25">
      <c r="A462" s="1" t="s">
        <v>494</v>
      </c>
      <c r="B462" s="6">
        <v>33533</v>
      </c>
      <c r="C462" s="2">
        <f>YEAR([1]!Tabla1[[#This Row],[NACIMIENTO]])</f>
        <v>1991</v>
      </c>
      <c r="D462" s="1" t="s">
        <v>449</v>
      </c>
      <c r="E462" s="3" t="s">
        <v>495</v>
      </c>
      <c r="F462" s="1">
        <v>6</v>
      </c>
      <c r="G462" s="1" t="str">
        <f t="shared" si="7"/>
        <v>A349R0903 6</v>
      </c>
      <c r="H462" s="6">
        <v>37230</v>
      </c>
      <c r="I462" s="7">
        <f>YEAR([1]!Tabla1[[#This Row],[PARTO]])</f>
        <v>2001</v>
      </c>
      <c r="J462" s="7">
        <f>IF([1]!Tabla1[[#This Row],[PARTO]]&gt;0,MONTH([1]!Tabla1[[#This Row],[PARTO]]),"")</f>
        <v>12</v>
      </c>
      <c r="K462" s="1" t="s">
        <v>496</v>
      </c>
      <c r="L462" s="1" t="s">
        <v>30</v>
      </c>
      <c r="M462" s="4" t="s">
        <v>310</v>
      </c>
      <c r="N462" s="1">
        <v>21</v>
      </c>
      <c r="O462" s="6">
        <v>37332</v>
      </c>
      <c r="P462" s="1" t="s">
        <v>488</v>
      </c>
      <c r="Q462" s="1">
        <v>1</v>
      </c>
      <c r="R462" s="6">
        <v>37553</v>
      </c>
      <c r="S462" s="1">
        <v>6530</v>
      </c>
      <c r="T462" s="1">
        <f>+[1]!Tabla1[[#This Row],[SECADO]]-[1]!Tabla1[[#This Row],[PARTO]]</f>
        <v>323</v>
      </c>
      <c r="U462" s="2">
        <f>IF(S462&gt;0,IF([1]!Tabla1[[#This Row],[DEL]]&lt;305,[1]!Tabla1[[#This Row],[LECHETOTAL]],(305*[1]!Tabla1[[#This Row],[LECHETOTAL]]/[1]!Tabla1[[#This Row],[DEL]])),"")</f>
        <v>6166.0990712074299</v>
      </c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</row>
    <row r="463" spans="1:32" x14ac:dyDescent="0.25">
      <c r="A463" s="1" t="s">
        <v>494</v>
      </c>
      <c r="B463" s="6">
        <v>33533</v>
      </c>
      <c r="C463" s="2">
        <f>YEAR([1]!Tabla1[[#This Row],[NACIMIENTO]])</f>
        <v>1991</v>
      </c>
      <c r="D463" s="1" t="s">
        <v>449</v>
      </c>
      <c r="E463" s="3" t="s">
        <v>495</v>
      </c>
      <c r="F463" s="1">
        <v>7</v>
      </c>
      <c r="G463" s="1" t="str">
        <f t="shared" si="7"/>
        <v>A349R0903 7</v>
      </c>
      <c r="H463" s="6">
        <v>37621</v>
      </c>
      <c r="I463" s="7">
        <f>YEAR([1]!Tabla1[[#This Row],[PARTO]])</f>
        <v>2002</v>
      </c>
      <c r="J463" s="7">
        <f>IF([1]!Tabla1[[#This Row],[PARTO]]&gt;0,MONTH([1]!Tabla1[[#This Row],[PARTO]]),"")</f>
        <v>12</v>
      </c>
      <c r="K463" s="1" t="s">
        <v>497</v>
      </c>
      <c r="L463" s="1" t="s">
        <v>30</v>
      </c>
      <c r="M463" s="4" t="s">
        <v>473</v>
      </c>
      <c r="N463" s="1">
        <v>34</v>
      </c>
      <c r="O463" s="1"/>
      <c r="P463" s="1"/>
      <c r="Q463" s="1"/>
      <c r="R463" s="6">
        <v>37855</v>
      </c>
      <c r="S463" s="1">
        <v>2468</v>
      </c>
      <c r="T463" s="1">
        <f>+[1]!Tabla1[[#This Row],[SECADO]]-[1]!Tabla1[[#This Row],[PARTO]]</f>
        <v>234</v>
      </c>
      <c r="U463" s="2">
        <f>IF(S463&gt;0,IF([1]!Tabla1[[#This Row],[DEL]]&lt;305,[1]!Tabla1[[#This Row],[LECHETOTAL]],(305*[1]!Tabla1[[#This Row],[LECHETOTAL]]/[1]!Tabla1[[#This Row],[DEL]])),"")</f>
        <v>2468</v>
      </c>
      <c r="V463" s="1" t="s">
        <v>31</v>
      </c>
      <c r="W463" s="6">
        <v>37872</v>
      </c>
      <c r="X463" s="1"/>
      <c r="Y463" s="1"/>
      <c r="Z463" s="1"/>
      <c r="AA463" s="1"/>
      <c r="AB463" s="1"/>
      <c r="AC463" s="1"/>
      <c r="AD463" s="1"/>
      <c r="AE463" s="1"/>
      <c r="AF463" s="1"/>
    </row>
    <row r="464" spans="1:32" x14ac:dyDescent="0.25">
      <c r="A464" s="1" t="s">
        <v>498</v>
      </c>
      <c r="B464" s="6">
        <v>33540</v>
      </c>
      <c r="C464" s="2">
        <f>YEAR([1]!Tabla1[[#This Row],[NACIMIENTO]])</f>
        <v>1991</v>
      </c>
      <c r="D464" s="1">
        <v>3687</v>
      </c>
      <c r="E464" s="3" t="s">
        <v>499</v>
      </c>
      <c r="F464" s="1">
        <v>0</v>
      </c>
      <c r="G464" s="1" t="str">
        <f t="shared" si="7"/>
        <v>A359R0802 0</v>
      </c>
      <c r="H464" s="6">
        <v>37453</v>
      </c>
      <c r="I464" s="7">
        <f>YEAR([1]!Tabla1[[#This Row],[PARTO]])</f>
        <v>2002</v>
      </c>
      <c r="J464" s="7">
        <f>IF([1]!Tabla1[[#This Row],[PARTO]]&gt;0,MONTH([1]!Tabla1[[#This Row],[PARTO]]),"")</f>
        <v>7</v>
      </c>
      <c r="K464" s="1" t="s">
        <v>500</v>
      </c>
      <c r="L464" s="1" t="s">
        <v>30</v>
      </c>
      <c r="M464" s="4" t="s">
        <v>501</v>
      </c>
      <c r="N464" s="1">
        <v>28</v>
      </c>
      <c r="O464" s="1"/>
      <c r="P464" s="1"/>
      <c r="Q464" s="1"/>
      <c r="R464" s="1"/>
      <c r="S464" s="1"/>
      <c r="T464" s="1"/>
      <c r="U464" s="2"/>
      <c r="V464" s="1" t="s">
        <v>55</v>
      </c>
      <c r="W464" s="6">
        <v>37489</v>
      </c>
      <c r="X464" s="1"/>
      <c r="Y464" s="1"/>
      <c r="Z464" s="1"/>
      <c r="AA464" s="1"/>
      <c r="AB464" s="1"/>
      <c r="AC464" s="1"/>
      <c r="AD464" s="1"/>
      <c r="AE464" s="1"/>
      <c r="AF464" s="1"/>
    </row>
    <row r="465" spans="1:32" x14ac:dyDescent="0.25">
      <c r="A465" s="1" t="s">
        <v>498</v>
      </c>
      <c r="B465" s="6">
        <v>33540</v>
      </c>
      <c r="C465" s="2">
        <f>YEAR([1]!Tabla1[[#This Row],[NACIMIENTO]])</f>
        <v>1991</v>
      </c>
      <c r="D465" s="1">
        <v>3687</v>
      </c>
      <c r="E465" s="3" t="s">
        <v>131</v>
      </c>
      <c r="F465" s="1">
        <v>1</v>
      </c>
      <c r="G465" s="1" t="str">
        <f t="shared" si="7"/>
        <v>A359R0802 1</v>
      </c>
      <c r="H465" s="1"/>
      <c r="I465" s="1">
        <f>YEAR([1]!Tabla1[[#This Row],[PARTO]])</f>
        <v>1900</v>
      </c>
      <c r="J465" s="1" t="str">
        <f>IF([1]!Tabla1[[#This Row],[PARTO]]&gt;0,MONTH([1]!Tabla1[[#This Row],[PARTO]]),"")</f>
        <v/>
      </c>
      <c r="K465" s="1"/>
      <c r="L465" s="1"/>
      <c r="M465" s="4"/>
      <c r="N465" s="1"/>
      <c r="O465" s="6">
        <v>34037</v>
      </c>
      <c r="P465" s="1"/>
      <c r="Q465" s="1"/>
      <c r="R465" s="1"/>
      <c r="S465" s="1"/>
      <c r="T465" s="1"/>
      <c r="U465" s="2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</row>
    <row r="466" spans="1:32" x14ac:dyDescent="0.25">
      <c r="A466" s="1" t="s">
        <v>498</v>
      </c>
      <c r="B466" s="6">
        <v>33540</v>
      </c>
      <c r="C466" s="2">
        <f>YEAR([1]!Tabla1[[#This Row],[NACIMIENTO]])</f>
        <v>1991</v>
      </c>
      <c r="D466" s="1">
        <v>3687</v>
      </c>
      <c r="E466" s="3" t="s">
        <v>131</v>
      </c>
      <c r="F466" s="1">
        <v>2</v>
      </c>
      <c r="G466" s="1" t="str">
        <f t="shared" si="7"/>
        <v>A359R0802 2</v>
      </c>
      <c r="H466" s="6">
        <v>34321</v>
      </c>
      <c r="I466" s="7">
        <f>YEAR([1]!Tabla1[[#This Row],[PARTO]])</f>
        <v>1993</v>
      </c>
      <c r="J466" s="7">
        <f>IF([1]!Tabla1[[#This Row],[PARTO]]&gt;0,MONTH([1]!Tabla1[[#This Row],[PARTO]]),"")</f>
        <v>12</v>
      </c>
      <c r="K466" s="1"/>
      <c r="L466" s="1" t="s">
        <v>30</v>
      </c>
      <c r="M466" s="4"/>
      <c r="N466" s="1">
        <v>25</v>
      </c>
      <c r="O466" s="6">
        <v>34412</v>
      </c>
      <c r="P466" s="1" t="s">
        <v>360</v>
      </c>
      <c r="Q466" s="1">
        <v>1</v>
      </c>
      <c r="R466" s="6">
        <v>34649</v>
      </c>
      <c r="S466" s="1">
        <v>3500</v>
      </c>
      <c r="T466" s="1">
        <f>+[1]!Tabla1[[#This Row],[SECADO]]-[1]!Tabla1[[#This Row],[PARTO]]</f>
        <v>328</v>
      </c>
      <c r="U466" s="2">
        <f>IF(S466&gt;0,IF([1]!Tabla1[[#This Row],[DEL]]&lt;305,[1]!Tabla1[[#This Row],[LECHETOTAL]],(305*[1]!Tabla1[[#This Row],[LECHETOTAL]]/[1]!Tabla1[[#This Row],[DEL]])),"")</f>
        <v>3254.5731707317073</v>
      </c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</row>
    <row r="467" spans="1:32" x14ac:dyDescent="0.25">
      <c r="A467" s="1" t="s">
        <v>498</v>
      </c>
      <c r="B467" s="6">
        <v>33540</v>
      </c>
      <c r="C467" s="2">
        <f>YEAR([1]!Tabla1[[#This Row],[NACIMIENTO]])</f>
        <v>1991</v>
      </c>
      <c r="D467" s="1">
        <v>3687</v>
      </c>
      <c r="E467" s="3" t="s">
        <v>131</v>
      </c>
      <c r="F467" s="1">
        <v>3</v>
      </c>
      <c r="G467" s="1" t="str">
        <f t="shared" si="7"/>
        <v>A359R0802 3</v>
      </c>
      <c r="H467" s="6">
        <v>34692</v>
      </c>
      <c r="I467" s="7">
        <f>YEAR([1]!Tabla1[[#This Row],[PARTO]])</f>
        <v>1994</v>
      </c>
      <c r="J467" s="7">
        <f>IF([1]!Tabla1[[#This Row],[PARTO]]&gt;0,MONTH([1]!Tabla1[[#This Row],[PARTO]]),"")</f>
        <v>12</v>
      </c>
      <c r="K467" s="1"/>
      <c r="L467" s="1" t="s">
        <v>26</v>
      </c>
      <c r="M467" s="4" t="s">
        <v>360</v>
      </c>
      <c r="N467" s="1">
        <v>37</v>
      </c>
      <c r="O467" s="6">
        <v>34776</v>
      </c>
      <c r="P467" s="1" t="s">
        <v>325</v>
      </c>
      <c r="Q467" s="1">
        <v>1</v>
      </c>
      <c r="R467" s="6">
        <v>35002</v>
      </c>
      <c r="S467" s="1">
        <v>5099</v>
      </c>
      <c r="T467" s="1">
        <f>+[1]!Tabla1[[#This Row],[SECADO]]-[1]!Tabla1[[#This Row],[PARTO]]</f>
        <v>310</v>
      </c>
      <c r="U467" s="2">
        <f>IF(S467&gt;0,IF([1]!Tabla1[[#This Row],[DEL]]&lt;305,[1]!Tabla1[[#This Row],[LECHETOTAL]],(305*[1]!Tabla1[[#This Row],[LECHETOTAL]]/[1]!Tabla1[[#This Row],[DEL]])),"")</f>
        <v>5016.7580645161288</v>
      </c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</row>
    <row r="468" spans="1:32" x14ac:dyDescent="0.25">
      <c r="A468" s="1" t="s">
        <v>498</v>
      </c>
      <c r="B468" s="6">
        <v>33540</v>
      </c>
      <c r="C468" s="2">
        <f>YEAR([1]!Tabla1[[#This Row],[NACIMIENTO]])</f>
        <v>1991</v>
      </c>
      <c r="D468" s="1">
        <v>3687</v>
      </c>
      <c r="E468" s="3" t="s">
        <v>131</v>
      </c>
      <c r="F468" s="1">
        <v>4</v>
      </c>
      <c r="G468" s="1" t="str">
        <f t="shared" si="7"/>
        <v>A359R0802 4</v>
      </c>
      <c r="H468" s="6">
        <v>35063</v>
      </c>
      <c r="I468" s="7">
        <f>YEAR([1]!Tabla1[[#This Row],[PARTO]])</f>
        <v>1995</v>
      </c>
      <c r="J468" s="7">
        <f>IF([1]!Tabla1[[#This Row],[PARTO]]&gt;0,MONTH([1]!Tabla1[[#This Row],[PARTO]]),"")</f>
        <v>12</v>
      </c>
      <c r="K468" s="1"/>
      <c r="L468" s="1" t="s">
        <v>26</v>
      </c>
      <c r="M468" s="4" t="s">
        <v>325</v>
      </c>
      <c r="N468" s="1">
        <v>50</v>
      </c>
      <c r="O468" s="6">
        <v>35116</v>
      </c>
      <c r="P468" s="1" t="s">
        <v>349</v>
      </c>
      <c r="Q468" s="1">
        <v>1</v>
      </c>
      <c r="R468" s="6">
        <v>35357</v>
      </c>
      <c r="S468" s="1">
        <v>3645</v>
      </c>
      <c r="T468" s="1">
        <f>+[1]!Tabla1[[#This Row],[SECADO]]-[1]!Tabla1[[#This Row],[PARTO]]</f>
        <v>294</v>
      </c>
      <c r="U468" s="2">
        <f>IF(S468&gt;0,IF([1]!Tabla1[[#This Row],[DEL]]&lt;305,[1]!Tabla1[[#This Row],[LECHETOTAL]],(305*[1]!Tabla1[[#This Row],[LECHETOTAL]]/[1]!Tabla1[[#This Row],[DEL]])),"")</f>
        <v>3645</v>
      </c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</row>
    <row r="469" spans="1:32" x14ac:dyDescent="0.25">
      <c r="A469" s="1" t="s">
        <v>498</v>
      </c>
      <c r="B469" s="6">
        <v>33540</v>
      </c>
      <c r="C469" s="2">
        <f>YEAR([1]!Tabla1[[#This Row],[NACIMIENTO]])</f>
        <v>1991</v>
      </c>
      <c r="D469" s="1">
        <v>3687</v>
      </c>
      <c r="E469" s="3" t="s">
        <v>131</v>
      </c>
      <c r="F469" s="1">
        <v>5</v>
      </c>
      <c r="G469" s="1" t="str">
        <f t="shared" si="7"/>
        <v>A359R0802 5</v>
      </c>
      <c r="H469" s="6">
        <v>35391</v>
      </c>
      <c r="I469" s="7">
        <f>YEAR([1]!Tabla1[[#This Row],[PARTO]])</f>
        <v>1996</v>
      </c>
      <c r="J469" s="7">
        <f>IF([1]!Tabla1[[#This Row],[PARTO]]&gt;0,MONTH([1]!Tabla1[[#This Row],[PARTO]]),"")</f>
        <v>11</v>
      </c>
      <c r="K469" s="1"/>
      <c r="L469" s="1" t="s">
        <v>26</v>
      </c>
      <c r="M469" s="4" t="s">
        <v>349</v>
      </c>
      <c r="N469" s="1">
        <v>60</v>
      </c>
      <c r="O469" s="6">
        <v>35448</v>
      </c>
      <c r="P469" s="1" t="s">
        <v>329</v>
      </c>
      <c r="Q469" s="1">
        <v>1</v>
      </c>
      <c r="R469" s="6">
        <v>35652</v>
      </c>
      <c r="S469" s="1">
        <v>3120</v>
      </c>
      <c r="T469" s="1">
        <f>+[1]!Tabla1[[#This Row],[SECADO]]-[1]!Tabla1[[#This Row],[PARTO]]</f>
        <v>261</v>
      </c>
      <c r="U469" s="2">
        <f>IF(S469&gt;0,IF([1]!Tabla1[[#This Row],[DEL]]&lt;305,[1]!Tabla1[[#This Row],[LECHETOTAL]],(305*[1]!Tabla1[[#This Row],[LECHETOTAL]]/[1]!Tabla1[[#This Row],[DEL]])),"")</f>
        <v>3120</v>
      </c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</row>
    <row r="470" spans="1:32" x14ac:dyDescent="0.25">
      <c r="A470" s="1" t="s">
        <v>498</v>
      </c>
      <c r="B470" s="6">
        <v>33540</v>
      </c>
      <c r="C470" s="2">
        <f>YEAR([1]!Tabla1[[#This Row],[NACIMIENTO]])</f>
        <v>1991</v>
      </c>
      <c r="D470" s="1">
        <v>3687</v>
      </c>
      <c r="E470" s="3" t="s">
        <v>131</v>
      </c>
      <c r="F470" s="1">
        <v>6</v>
      </c>
      <c r="G470" s="1" t="str">
        <f t="shared" si="7"/>
        <v>A359R0802 6</v>
      </c>
      <c r="H470" s="6">
        <v>35735</v>
      </c>
      <c r="I470" s="7">
        <f>YEAR([1]!Tabla1[[#This Row],[PARTO]])</f>
        <v>1997</v>
      </c>
      <c r="J470" s="7">
        <f>IF([1]!Tabla1[[#This Row],[PARTO]]&gt;0,MONTH([1]!Tabla1[[#This Row],[PARTO]]),"")</f>
        <v>11</v>
      </c>
      <c r="K470" s="1"/>
      <c r="L470" s="1" t="s">
        <v>30</v>
      </c>
      <c r="M470" s="4" t="s">
        <v>329</v>
      </c>
      <c r="N470" s="1">
        <v>72</v>
      </c>
      <c r="O470" s="6">
        <v>35875</v>
      </c>
      <c r="P470" s="1" t="s">
        <v>367</v>
      </c>
      <c r="Q470" s="1">
        <v>1</v>
      </c>
      <c r="R470" s="6">
        <v>36084</v>
      </c>
      <c r="S470" s="1">
        <v>4925</v>
      </c>
      <c r="T470" s="1">
        <f>+[1]!Tabla1[[#This Row],[SECADO]]-[1]!Tabla1[[#This Row],[PARTO]]</f>
        <v>349</v>
      </c>
      <c r="U470" s="2">
        <f>IF(S470&gt;0,IF([1]!Tabla1[[#This Row],[DEL]]&lt;305,[1]!Tabla1[[#This Row],[LECHETOTAL]],(305*[1]!Tabla1[[#This Row],[LECHETOTAL]]/[1]!Tabla1[[#This Row],[DEL]])),"")</f>
        <v>4304.0830945558737</v>
      </c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</row>
    <row r="471" spans="1:32" x14ac:dyDescent="0.25">
      <c r="A471" s="1" t="s">
        <v>498</v>
      </c>
      <c r="B471" s="6">
        <v>33540</v>
      </c>
      <c r="C471" s="2">
        <f>YEAR([1]!Tabla1[[#This Row],[NACIMIENTO]])</f>
        <v>1991</v>
      </c>
      <c r="D471" s="1">
        <v>3687</v>
      </c>
      <c r="E471" s="3" t="s">
        <v>131</v>
      </c>
      <c r="F471" s="1">
        <v>7</v>
      </c>
      <c r="G471" s="1" t="str">
        <f t="shared" si="7"/>
        <v>A359R0802 7</v>
      </c>
      <c r="H471" s="6">
        <v>36163</v>
      </c>
      <c r="I471" s="7">
        <f>YEAR([1]!Tabla1[[#This Row],[PARTO]])</f>
        <v>1999</v>
      </c>
      <c r="J471" s="7">
        <f>IF([1]!Tabla1[[#This Row],[PARTO]]&gt;0,MONTH([1]!Tabla1[[#This Row],[PARTO]]),"")</f>
        <v>1</v>
      </c>
      <c r="K471" s="1"/>
      <c r="L471" s="1" t="s">
        <v>30</v>
      </c>
      <c r="M471" s="4" t="s">
        <v>367</v>
      </c>
      <c r="N471" s="1">
        <v>86</v>
      </c>
      <c r="O471" s="6">
        <v>36407</v>
      </c>
      <c r="P471" s="1" t="s">
        <v>329</v>
      </c>
      <c r="Q471" s="1">
        <v>4</v>
      </c>
      <c r="R471" s="1"/>
      <c r="S471" s="1">
        <v>7930</v>
      </c>
      <c r="T471" s="1"/>
      <c r="U471" s="2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</row>
    <row r="472" spans="1:32" x14ac:dyDescent="0.25">
      <c r="A472" s="1" t="s">
        <v>498</v>
      </c>
      <c r="B472" s="6">
        <v>33540</v>
      </c>
      <c r="C472" s="2">
        <f>YEAR([1]!Tabla1[[#This Row],[NACIMIENTO]])</f>
        <v>1991</v>
      </c>
      <c r="D472" s="1">
        <v>3687</v>
      </c>
      <c r="E472" s="3" t="s">
        <v>131</v>
      </c>
      <c r="F472" s="1">
        <v>8</v>
      </c>
      <c r="G472" s="1" t="str">
        <f t="shared" si="7"/>
        <v>A359R0802 8</v>
      </c>
      <c r="H472" s="6">
        <v>36691</v>
      </c>
      <c r="I472" s="7">
        <f>YEAR([1]!Tabla1[[#This Row],[PARTO]])</f>
        <v>2000</v>
      </c>
      <c r="J472" s="7">
        <f>IF([1]!Tabla1[[#This Row],[PARTO]]&gt;0,MONTH([1]!Tabla1[[#This Row],[PARTO]]),"")</f>
        <v>6</v>
      </c>
      <c r="K472" s="1" t="s">
        <v>502</v>
      </c>
      <c r="L472" s="1" t="s">
        <v>26</v>
      </c>
      <c r="M472" s="4" t="s">
        <v>416</v>
      </c>
      <c r="N472" s="1">
        <v>3</v>
      </c>
      <c r="O472" s="6">
        <v>36783</v>
      </c>
      <c r="P472" s="1" t="s">
        <v>430</v>
      </c>
      <c r="Q472" s="1">
        <v>3</v>
      </c>
      <c r="R472" s="6">
        <v>37016</v>
      </c>
      <c r="S472" s="1">
        <v>4623</v>
      </c>
      <c r="T472" s="1">
        <f>+[1]!Tabla1[[#This Row],[SECADO]]-[1]!Tabla1[[#This Row],[PARTO]]</f>
        <v>325</v>
      </c>
      <c r="U472" s="2">
        <f>IF(S472&gt;0,IF([1]!Tabla1[[#This Row],[DEL]]&lt;305,[1]!Tabla1[[#This Row],[LECHETOTAL]],(305*[1]!Tabla1[[#This Row],[LECHETOTAL]]/[1]!Tabla1[[#This Row],[DEL]])),"")</f>
        <v>4338.5076923076922</v>
      </c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</row>
    <row r="473" spans="1:32" x14ac:dyDescent="0.25">
      <c r="A473" s="1" t="s">
        <v>498</v>
      </c>
      <c r="B473" s="6">
        <v>33540</v>
      </c>
      <c r="C473" s="2">
        <f>YEAR([1]!Tabla1[[#This Row],[NACIMIENTO]])</f>
        <v>1991</v>
      </c>
      <c r="D473" s="1">
        <v>3687</v>
      </c>
      <c r="E473" s="3" t="s">
        <v>131</v>
      </c>
      <c r="F473" s="1">
        <v>9</v>
      </c>
      <c r="G473" s="1" t="str">
        <f t="shared" si="7"/>
        <v>A359R0802 9</v>
      </c>
      <c r="H473" s="6">
        <v>37067</v>
      </c>
      <c r="I473" s="7">
        <f>YEAR([1]!Tabla1[[#This Row],[PARTO]])</f>
        <v>2001</v>
      </c>
      <c r="J473" s="7">
        <f>IF([1]!Tabla1[[#This Row],[PARTO]]&gt;0,MONTH([1]!Tabla1[[#This Row],[PARTO]]),"")</f>
        <v>6</v>
      </c>
      <c r="K473" s="1" t="s">
        <v>503</v>
      </c>
      <c r="L473" s="1" t="s">
        <v>26</v>
      </c>
      <c r="M473" s="4" t="s">
        <v>432</v>
      </c>
      <c r="N473" s="1">
        <v>15</v>
      </c>
      <c r="O473" s="6">
        <v>37167</v>
      </c>
      <c r="P473" s="1" t="s">
        <v>504</v>
      </c>
      <c r="Q473" s="1">
        <v>1</v>
      </c>
      <c r="R473" s="6">
        <v>37391</v>
      </c>
      <c r="S473" s="1">
        <v>3937</v>
      </c>
      <c r="T473" s="1">
        <f>+[1]!Tabla1[[#This Row],[SECADO]]-[1]!Tabla1[[#This Row],[PARTO]]</f>
        <v>324</v>
      </c>
      <c r="U473" s="2">
        <f>IF(S473&gt;0,IF([1]!Tabla1[[#This Row],[DEL]]&lt;305,[1]!Tabla1[[#This Row],[LECHETOTAL]],(305*[1]!Tabla1[[#This Row],[LECHETOTAL]]/[1]!Tabla1[[#This Row],[DEL]])),"")</f>
        <v>3706.1265432098767</v>
      </c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</row>
    <row r="474" spans="1:32" x14ac:dyDescent="0.25">
      <c r="A474" s="1" t="s">
        <v>505</v>
      </c>
      <c r="B474" s="6">
        <v>33544</v>
      </c>
      <c r="C474" s="2">
        <f>YEAR([1]!Tabla1[[#This Row],[NACIMIENTO]])</f>
        <v>1991</v>
      </c>
      <c r="D474" s="1" t="s">
        <v>454</v>
      </c>
      <c r="E474" s="3" t="s">
        <v>506</v>
      </c>
      <c r="F474" s="1">
        <v>0</v>
      </c>
      <c r="G474" s="1" t="str">
        <f t="shared" si="7"/>
        <v>A362R0403 0</v>
      </c>
      <c r="H474" s="1"/>
      <c r="I474" s="1">
        <f>YEAR([1]!Tabla1[[#This Row],[PARTO]])</f>
        <v>1900</v>
      </c>
      <c r="J474" s="1" t="str">
        <f>IF([1]!Tabla1[[#This Row],[PARTO]]&gt;0,MONTH([1]!Tabla1[[#This Row],[PARTO]]),"")</f>
        <v/>
      </c>
      <c r="K474" s="1"/>
      <c r="L474" s="1"/>
      <c r="M474" s="4"/>
      <c r="N474" s="1"/>
      <c r="O474" s="6">
        <v>34255</v>
      </c>
      <c r="P474" s="1"/>
      <c r="Q474" s="1">
        <v>1</v>
      </c>
      <c r="R474" s="1"/>
      <c r="S474" s="1"/>
      <c r="T474" s="1"/>
      <c r="U474" s="2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</row>
    <row r="475" spans="1:32" x14ac:dyDescent="0.25">
      <c r="A475" s="1" t="s">
        <v>505</v>
      </c>
      <c r="B475" s="6">
        <v>33544</v>
      </c>
      <c r="C475" s="2">
        <f>YEAR([1]!Tabla1[[#This Row],[NACIMIENTO]])</f>
        <v>1991</v>
      </c>
      <c r="D475" s="1" t="s">
        <v>454</v>
      </c>
      <c r="E475" s="3" t="s">
        <v>506</v>
      </c>
      <c r="F475" s="1">
        <v>1</v>
      </c>
      <c r="G475" s="1" t="str">
        <f t="shared" si="7"/>
        <v>A362R0403 1</v>
      </c>
      <c r="H475" s="6">
        <v>34539</v>
      </c>
      <c r="I475" s="7">
        <f>YEAR([1]!Tabla1[[#This Row],[PARTO]])</f>
        <v>1994</v>
      </c>
      <c r="J475" s="7">
        <f>IF([1]!Tabla1[[#This Row],[PARTO]]&gt;0,MONTH([1]!Tabla1[[#This Row],[PARTO]]),"")</f>
        <v>7</v>
      </c>
      <c r="K475" s="1"/>
      <c r="L475" s="1" t="s">
        <v>30</v>
      </c>
      <c r="M475" s="4"/>
      <c r="N475" s="1">
        <v>32</v>
      </c>
      <c r="O475" s="6">
        <v>34647</v>
      </c>
      <c r="P475" s="1" t="s">
        <v>325</v>
      </c>
      <c r="Q475" s="1">
        <v>1</v>
      </c>
      <c r="R475" s="6">
        <v>34766</v>
      </c>
      <c r="S475" s="1">
        <v>1554</v>
      </c>
      <c r="T475" s="1">
        <f>+[1]!Tabla1[[#This Row],[SECADO]]-[1]!Tabla1[[#This Row],[PARTO]]</f>
        <v>227</v>
      </c>
      <c r="U475" s="2">
        <f>IF(S475&gt;0,IF([1]!Tabla1[[#This Row],[DEL]]&lt;305,[1]!Tabla1[[#This Row],[LECHETOTAL]],(305*[1]!Tabla1[[#This Row],[LECHETOTAL]]/[1]!Tabla1[[#This Row],[DEL]])),"")</f>
        <v>1554</v>
      </c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</row>
    <row r="476" spans="1:32" x14ac:dyDescent="0.25">
      <c r="A476" s="1" t="s">
        <v>505</v>
      </c>
      <c r="B476" s="6">
        <v>33544</v>
      </c>
      <c r="C476" s="2">
        <f>YEAR([1]!Tabla1[[#This Row],[NACIMIENTO]])</f>
        <v>1991</v>
      </c>
      <c r="D476" s="1" t="s">
        <v>454</v>
      </c>
      <c r="E476" s="3" t="s">
        <v>506</v>
      </c>
      <c r="F476" s="1">
        <v>2</v>
      </c>
      <c r="G476" s="1" t="str">
        <f t="shared" si="7"/>
        <v>A362R0403 2</v>
      </c>
      <c r="H476" s="6">
        <v>34933</v>
      </c>
      <c r="I476" s="7">
        <f>YEAR([1]!Tabla1[[#This Row],[PARTO]])</f>
        <v>1995</v>
      </c>
      <c r="J476" s="7">
        <f>IF([1]!Tabla1[[#This Row],[PARTO]]&gt;0,MONTH([1]!Tabla1[[#This Row],[PARTO]]),"")</f>
        <v>8</v>
      </c>
      <c r="K476" s="1"/>
      <c r="L476" s="1" t="s">
        <v>26</v>
      </c>
      <c r="M476" s="4" t="s">
        <v>325</v>
      </c>
      <c r="N476" s="1">
        <v>45</v>
      </c>
      <c r="O476" s="6">
        <v>35028</v>
      </c>
      <c r="P476" s="1" t="s">
        <v>341</v>
      </c>
      <c r="Q476" s="1">
        <v>1</v>
      </c>
      <c r="R476" s="6">
        <v>35144</v>
      </c>
      <c r="S476" s="1">
        <v>1906</v>
      </c>
      <c r="T476" s="1">
        <f>+[1]!Tabla1[[#This Row],[SECADO]]-[1]!Tabla1[[#This Row],[PARTO]]</f>
        <v>211</v>
      </c>
      <c r="U476" s="2">
        <f>IF(S476&gt;0,IF([1]!Tabla1[[#This Row],[DEL]]&lt;305,[1]!Tabla1[[#This Row],[LECHETOTAL]],(305*[1]!Tabla1[[#This Row],[LECHETOTAL]]/[1]!Tabla1[[#This Row],[DEL]])),"")</f>
        <v>1906</v>
      </c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</row>
    <row r="477" spans="1:32" x14ac:dyDescent="0.25">
      <c r="A477" s="1" t="s">
        <v>505</v>
      </c>
      <c r="B477" s="6">
        <v>33544</v>
      </c>
      <c r="C477" s="2">
        <f>YEAR([1]!Tabla1[[#This Row],[NACIMIENTO]])</f>
        <v>1991</v>
      </c>
      <c r="D477" s="1" t="s">
        <v>454</v>
      </c>
      <c r="E477" s="3" t="s">
        <v>506</v>
      </c>
      <c r="F477" s="1">
        <v>3</v>
      </c>
      <c r="G477" s="1" t="str">
        <f t="shared" si="7"/>
        <v>A362R0403 3</v>
      </c>
      <c r="H477" s="6">
        <v>35310</v>
      </c>
      <c r="I477" s="7">
        <f>YEAR([1]!Tabla1[[#This Row],[PARTO]])</f>
        <v>1996</v>
      </c>
      <c r="J477" s="7">
        <f>IF([1]!Tabla1[[#This Row],[PARTO]]&gt;0,MONTH([1]!Tabla1[[#This Row],[PARTO]]),"")</f>
        <v>9</v>
      </c>
      <c r="K477" s="1"/>
      <c r="L477" s="1" t="s">
        <v>30</v>
      </c>
      <c r="M477" s="4" t="s">
        <v>341</v>
      </c>
      <c r="N477" s="1">
        <v>58</v>
      </c>
      <c r="O477" s="6">
        <v>35409</v>
      </c>
      <c r="P477" s="1" t="s">
        <v>296</v>
      </c>
      <c r="Q477" s="1">
        <v>1</v>
      </c>
      <c r="R477" s="6">
        <v>35659</v>
      </c>
      <c r="S477" s="1">
        <v>3676</v>
      </c>
      <c r="T477" s="1">
        <f>+[1]!Tabla1[[#This Row],[SECADO]]-[1]!Tabla1[[#This Row],[PARTO]]</f>
        <v>349</v>
      </c>
      <c r="U477" s="2">
        <f>IF(S477&gt;0,IF([1]!Tabla1[[#This Row],[DEL]]&lt;305,[1]!Tabla1[[#This Row],[LECHETOTAL]],(305*[1]!Tabla1[[#This Row],[LECHETOTAL]]/[1]!Tabla1[[#This Row],[DEL]])),"")</f>
        <v>3212.5501432664755</v>
      </c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</row>
    <row r="478" spans="1:32" x14ac:dyDescent="0.25">
      <c r="A478" s="1" t="s">
        <v>505</v>
      </c>
      <c r="B478" s="6">
        <v>33544</v>
      </c>
      <c r="C478" s="2">
        <f>YEAR([1]!Tabla1[[#This Row],[NACIMIENTO]])</f>
        <v>1991</v>
      </c>
      <c r="D478" s="1" t="s">
        <v>454</v>
      </c>
      <c r="E478" s="3" t="s">
        <v>506</v>
      </c>
      <c r="F478" s="1">
        <v>4</v>
      </c>
      <c r="G478" s="1" t="str">
        <f t="shared" si="7"/>
        <v>A362R0403 4</v>
      </c>
      <c r="H478" s="6">
        <v>35704</v>
      </c>
      <c r="I478" s="7">
        <f>YEAR([1]!Tabla1[[#This Row],[PARTO]])</f>
        <v>1997</v>
      </c>
      <c r="J478" s="7">
        <f>IF([1]!Tabla1[[#This Row],[PARTO]]&gt;0,MONTH([1]!Tabla1[[#This Row],[PARTO]]),"")</f>
        <v>10</v>
      </c>
      <c r="K478" s="1"/>
      <c r="L478" s="1" t="s">
        <v>30</v>
      </c>
      <c r="M478" s="4" t="s">
        <v>296</v>
      </c>
      <c r="N478" s="1">
        <v>70</v>
      </c>
      <c r="O478" s="6">
        <v>35850</v>
      </c>
      <c r="P478" s="1" t="s">
        <v>341</v>
      </c>
      <c r="Q478" s="1">
        <v>1</v>
      </c>
      <c r="R478" s="6">
        <v>35961</v>
      </c>
      <c r="S478" s="1">
        <v>2252</v>
      </c>
      <c r="T478" s="1">
        <f>+[1]!Tabla1[[#This Row],[SECADO]]-[1]!Tabla1[[#This Row],[PARTO]]</f>
        <v>257</v>
      </c>
      <c r="U478" s="2">
        <f>IF(S478&gt;0,IF([1]!Tabla1[[#This Row],[DEL]]&lt;305,[1]!Tabla1[[#This Row],[LECHETOTAL]],(305*[1]!Tabla1[[#This Row],[LECHETOTAL]]/[1]!Tabla1[[#This Row],[DEL]])),"")</f>
        <v>2252</v>
      </c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</row>
    <row r="479" spans="1:32" x14ac:dyDescent="0.25">
      <c r="A479" s="1" t="s">
        <v>505</v>
      </c>
      <c r="B479" s="6">
        <v>33544</v>
      </c>
      <c r="C479" s="2">
        <f>YEAR([1]!Tabla1[[#This Row],[NACIMIENTO]])</f>
        <v>1991</v>
      </c>
      <c r="D479" s="1" t="s">
        <v>454</v>
      </c>
      <c r="E479" s="3" t="s">
        <v>506</v>
      </c>
      <c r="F479" s="1">
        <v>5</v>
      </c>
      <c r="G479" s="1" t="str">
        <f t="shared" si="7"/>
        <v>A362R0403 5</v>
      </c>
      <c r="H479" s="6">
        <v>36136</v>
      </c>
      <c r="I479" s="7">
        <f>YEAR([1]!Tabla1[[#This Row],[PARTO]])</f>
        <v>1998</v>
      </c>
      <c r="J479" s="7">
        <f>IF([1]!Tabla1[[#This Row],[PARTO]]&gt;0,MONTH([1]!Tabla1[[#This Row],[PARTO]]),"")</f>
        <v>12</v>
      </c>
      <c r="K479" s="1"/>
      <c r="L479" s="1" t="s">
        <v>26</v>
      </c>
      <c r="M479" s="4" t="s">
        <v>341</v>
      </c>
      <c r="N479" s="1">
        <v>85</v>
      </c>
      <c r="O479" s="6">
        <v>36193</v>
      </c>
      <c r="P479" s="1" t="s">
        <v>367</v>
      </c>
      <c r="Q479" s="1">
        <v>1</v>
      </c>
      <c r="R479" s="6">
        <v>36361</v>
      </c>
      <c r="S479" s="1">
        <v>1748</v>
      </c>
      <c r="T479" s="1">
        <f>+[1]!Tabla1[[#This Row],[SECADO]]-[1]!Tabla1[[#This Row],[PARTO]]</f>
        <v>225</v>
      </c>
      <c r="U479" s="2">
        <f>IF(S479&gt;0,IF([1]!Tabla1[[#This Row],[DEL]]&lt;305,[1]!Tabla1[[#This Row],[LECHETOTAL]],(305*[1]!Tabla1[[#This Row],[LECHETOTAL]]/[1]!Tabla1[[#This Row],[DEL]])),"")</f>
        <v>1748</v>
      </c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</row>
    <row r="480" spans="1:32" x14ac:dyDescent="0.25">
      <c r="A480" s="1" t="s">
        <v>505</v>
      </c>
      <c r="B480" s="6">
        <v>33544</v>
      </c>
      <c r="C480" s="2">
        <f>YEAR([1]!Tabla1[[#This Row],[NACIMIENTO]])</f>
        <v>1991</v>
      </c>
      <c r="D480" s="1" t="s">
        <v>454</v>
      </c>
      <c r="E480" s="3" t="s">
        <v>506</v>
      </c>
      <c r="F480" s="1">
        <v>6</v>
      </c>
      <c r="G480" s="1" t="str">
        <f t="shared" si="7"/>
        <v>A362R0403 6</v>
      </c>
      <c r="H480" s="6">
        <v>36487</v>
      </c>
      <c r="I480" s="7">
        <f>YEAR([1]!Tabla1[[#This Row],[PARTO]])</f>
        <v>1999</v>
      </c>
      <c r="J480" s="7">
        <f>IF([1]!Tabla1[[#This Row],[PARTO]]&gt;0,MONTH([1]!Tabla1[[#This Row],[PARTO]]),"")</f>
        <v>11</v>
      </c>
      <c r="K480" s="1"/>
      <c r="L480" s="1" t="s">
        <v>30</v>
      </c>
      <c r="M480" s="4" t="s">
        <v>367</v>
      </c>
      <c r="N480" s="1">
        <v>96</v>
      </c>
      <c r="O480" s="6">
        <v>36645</v>
      </c>
      <c r="P480" s="1" t="s">
        <v>507</v>
      </c>
      <c r="Q480" s="1">
        <v>4</v>
      </c>
      <c r="R480" s="6">
        <v>36646</v>
      </c>
      <c r="S480" s="1">
        <v>1681</v>
      </c>
      <c r="T480" s="1">
        <f>+[1]!Tabla1[[#This Row],[SECADO]]-[1]!Tabla1[[#This Row],[PARTO]]</f>
        <v>159</v>
      </c>
      <c r="U480" s="2">
        <f>IF(S480&gt;0,IF([1]!Tabla1[[#This Row],[DEL]]&lt;305,[1]!Tabla1[[#This Row],[LECHETOTAL]],(305*[1]!Tabla1[[#This Row],[LECHETOTAL]]/[1]!Tabla1[[#This Row],[DEL]])),"")</f>
        <v>1681</v>
      </c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</row>
    <row r="481" spans="1:32" x14ac:dyDescent="0.25">
      <c r="A481" s="1" t="s">
        <v>505</v>
      </c>
      <c r="B481" s="6">
        <v>33544</v>
      </c>
      <c r="C481" s="2">
        <f>YEAR([1]!Tabla1[[#This Row],[NACIMIENTO]])</f>
        <v>1991</v>
      </c>
      <c r="D481" s="1" t="s">
        <v>454</v>
      </c>
      <c r="E481" s="3" t="s">
        <v>506</v>
      </c>
      <c r="F481" s="1">
        <v>7</v>
      </c>
      <c r="G481" s="1" t="str">
        <f t="shared" si="7"/>
        <v>A362R0403 7</v>
      </c>
      <c r="H481" s="6">
        <v>36941</v>
      </c>
      <c r="I481" s="7">
        <f>YEAR([1]!Tabla1[[#This Row],[PARTO]])</f>
        <v>2001</v>
      </c>
      <c r="J481" s="7">
        <f>IF([1]!Tabla1[[#This Row],[PARTO]]&gt;0,MONTH([1]!Tabla1[[#This Row],[PARTO]]),"")</f>
        <v>2</v>
      </c>
      <c r="K481" s="1"/>
      <c r="L481" s="1" t="s">
        <v>26</v>
      </c>
      <c r="M481" s="4" t="s">
        <v>508</v>
      </c>
      <c r="N481" s="1">
        <v>11</v>
      </c>
      <c r="O481" s="6">
        <v>37032</v>
      </c>
      <c r="P481" s="1" t="s">
        <v>509</v>
      </c>
      <c r="Q481" s="1">
        <v>2</v>
      </c>
      <c r="R481" s="6">
        <v>37057</v>
      </c>
      <c r="S481" s="1">
        <v>1659</v>
      </c>
      <c r="T481" s="1">
        <f>+[1]!Tabla1[[#This Row],[SECADO]]-[1]!Tabla1[[#This Row],[PARTO]]</f>
        <v>116</v>
      </c>
      <c r="U481" s="2">
        <f>IF(S481&gt;0,IF([1]!Tabla1[[#This Row],[DEL]]&lt;305,[1]!Tabla1[[#This Row],[LECHETOTAL]],(305*[1]!Tabla1[[#This Row],[LECHETOTAL]]/[1]!Tabla1[[#This Row],[DEL]])),"")</f>
        <v>1659</v>
      </c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</row>
    <row r="482" spans="1:32" x14ac:dyDescent="0.25">
      <c r="A482" s="1" t="s">
        <v>505</v>
      </c>
      <c r="B482" s="6">
        <v>33544</v>
      </c>
      <c r="C482" s="2">
        <f>YEAR([1]!Tabla1[[#This Row],[NACIMIENTO]])</f>
        <v>1991</v>
      </c>
      <c r="D482" s="1" t="s">
        <v>454</v>
      </c>
      <c r="E482" s="3" t="s">
        <v>506</v>
      </c>
      <c r="F482" s="1">
        <v>8</v>
      </c>
      <c r="G482" s="1" t="str">
        <f t="shared" si="7"/>
        <v>A362R0403 8</v>
      </c>
      <c r="H482" s="6">
        <v>37320</v>
      </c>
      <c r="I482" s="7">
        <f>YEAR([1]!Tabla1[[#This Row],[PARTO]])</f>
        <v>2002</v>
      </c>
      <c r="J482" s="7">
        <f>IF([1]!Tabla1[[#This Row],[PARTO]]&gt;0,MONTH([1]!Tabla1[[#This Row],[PARTO]]),"")</f>
        <v>3</v>
      </c>
      <c r="K482" s="1" t="s">
        <v>510</v>
      </c>
      <c r="L482" s="1" t="s">
        <v>30</v>
      </c>
      <c r="M482" s="4" t="s">
        <v>511</v>
      </c>
      <c r="N482" s="1">
        <v>24</v>
      </c>
      <c r="O482" s="6">
        <v>37373</v>
      </c>
      <c r="P482" s="1" t="s">
        <v>308</v>
      </c>
      <c r="Q482" s="1">
        <v>1</v>
      </c>
      <c r="R482" s="6">
        <v>37435</v>
      </c>
      <c r="S482" s="1">
        <v>1331</v>
      </c>
      <c r="T482" s="1">
        <f>+[1]!Tabla1[[#This Row],[SECADO]]-[1]!Tabla1[[#This Row],[PARTO]]</f>
        <v>115</v>
      </c>
      <c r="U482" s="2">
        <f>IF(S482&gt;0,IF([1]!Tabla1[[#This Row],[DEL]]&lt;305,[1]!Tabla1[[#This Row],[LECHETOTAL]],(305*[1]!Tabla1[[#This Row],[LECHETOTAL]]/[1]!Tabla1[[#This Row],[DEL]])),"")</f>
        <v>1331</v>
      </c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</row>
    <row r="483" spans="1:32" x14ac:dyDescent="0.25">
      <c r="A483" s="1" t="s">
        <v>505</v>
      </c>
      <c r="B483" s="6">
        <v>33544</v>
      </c>
      <c r="C483" s="2">
        <f>YEAR([1]!Tabla1[[#This Row],[NACIMIENTO]])</f>
        <v>1991</v>
      </c>
      <c r="D483" s="1" t="s">
        <v>454</v>
      </c>
      <c r="E483" s="3" t="s">
        <v>506</v>
      </c>
      <c r="F483" s="1">
        <v>9</v>
      </c>
      <c r="G483" s="1" t="str">
        <f t="shared" si="7"/>
        <v>A362R0403 9</v>
      </c>
      <c r="H483" s="6">
        <v>37663</v>
      </c>
      <c r="I483" s="7">
        <f>YEAR([1]!Tabla1[[#This Row],[PARTO]])</f>
        <v>2003</v>
      </c>
      <c r="J483" s="7">
        <f>IF([1]!Tabla1[[#This Row],[PARTO]]&gt;0,MONTH([1]!Tabla1[[#This Row],[PARTO]]),"")</f>
        <v>2</v>
      </c>
      <c r="K483" s="1" t="s">
        <v>512</v>
      </c>
      <c r="L483" s="1" t="s">
        <v>30</v>
      </c>
      <c r="M483" s="4" t="s">
        <v>310</v>
      </c>
      <c r="N483" s="1">
        <v>35</v>
      </c>
      <c r="O483" s="1"/>
      <c r="P483" s="1"/>
      <c r="Q483" s="1"/>
      <c r="R483" s="1"/>
      <c r="S483" s="1">
        <v>328</v>
      </c>
      <c r="T483" s="1"/>
      <c r="U483" s="2"/>
      <c r="V483" s="1" t="s">
        <v>31</v>
      </c>
      <c r="W483" s="6">
        <v>37721</v>
      </c>
      <c r="X483" s="1"/>
      <c r="Y483" s="1"/>
      <c r="Z483" s="1"/>
      <c r="AA483" s="1"/>
      <c r="AB483" s="1"/>
      <c r="AC483" s="1"/>
      <c r="AD483" s="1"/>
      <c r="AE483" s="1"/>
      <c r="AF483" s="1"/>
    </row>
    <row r="484" spans="1:32" x14ac:dyDescent="0.25">
      <c r="A484" s="1" t="s">
        <v>513</v>
      </c>
      <c r="B484" s="6">
        <v>33559</v>
      </c>
      <c r="C484" s="2">
        <f>YEAR([1]!Tabla1[[#This Row],[NACIMIENTO]])</f>
        <v>1991</v>
      </c>
      <c r="D484" s="1" t="s">
        <v>327</v>
      </c>
      <c r="E484" s="3" t="s">
        <v>514</v>
      </c>
      <c r="F484" s="1">
        <v>0</v>
      </c>
      <c r="G484" s="1" t="str">
        <f t="shared" si="7"/>
        <v>A381R1004 0</v>
      </c>
      <c r="H484" s="6">
        <v>37367</v>
      </c>
      <c r="I484" s="7">
        <f>YEAR([1]!Tabla1[[#This Row],[PARTO]])</f>
        <v>2002</v>
      </c>
      <c r="J484" s="7">
        <f>IF([1]!Tabla1[[#This Row],[PARTO]]&gt;0,MONTH([1]!Tabla1[[#This Row],[PARTO]]),"")</f>
        <v>4</v>
      </c>
      <c r="K484" s="1" t="s">
        <v>515</v>
      </c>
      <c r="L484" s="1" t="s">
        <v>30</v>
      </c>
      <c r="M484" s="4" t="s">
        <v>292</v>
      </c>
      <c r="N484" s="1">
        <v>25</v>
      </c>
      <c r="O484" s="6">
        <v>37660</v>
      </c>
      <c r="P484" s="1"/>
      <c r="Q484" s="1">
        <v>3</v>
      </c>
      <c r="R484" s="6">
        <v>37827</v>
      </c>
      <c r="S484" s="1">
        <v>5413</v>
      </c>
      <c r="T484" s="1">
        <f>+[1]!Tabla1[[#This Row],[SECADO]]-[1]!Tabla1[[#This Row],[PARTO]]</f>
        <v>460</v>
      </c>
      <c r="U484" s="2">
        <f>IF(S484&gt;0,IF([1]!Tabla1[[#This Row],[DEL]]&lt;305,[1]!Tabla1[[#This Row],[LECHETOTAL]],(305*[1]!Tabla1[[#This Row],[LECHETOTAL]]/[1]!Tabla1[[#This Row],[DEL]])),"")</f>
        <v>3589.054347826087</v>
      </c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</row>
    <row r="485" spans="1:32" x14ac:dyDescent="0.25">
      <c r="A485" s="1" t="s">
        <v>513</v>
      </c>
      <c r="B485" s="6">
        <v>33559</v>
      </c>
      <c r="C485" s="2">
        <f>YEAR([1]!Tabla1[[#This Row],[NACIMIENTO]])</f>
        <v>1991</v>
      </c>
      <c r="D485" s="1" t="s">
        <v>327</v>
      </c>
      <c r="E485" s="3" t="s">
        <v>514</v>
      </c>
      <c r="F485" s="1">
        <v>1</v>
      </c>
      <c r="G485" s="1" t="str">
        <f t="shared" si="7"/>
        <v>A381R1004 1</v>
      </c>
      <c r="H485" s="6">
        <v>37944</v>
      </c>
      <c r="I485" s="7">
        <f>YEAR([1]!Tabla1[[#This Row],[PARTO]])</f>
        <v>2003</v>
      </c>
      <c r="J485" s="7">
        <f>IF([1]!Tabla1[[#This Row],[PARTO]]&gt;0,MONTH([1]!Tabla1[[#This Row],[PARTO]]),"")</f>
        <v>11</v>
      </c>
      <c r="K485" s="1"/>
      <c r="L485" s="1" t="s">
        <v>26</v>
      </c>
      <c r="M485" s="4">
        <v>1</v>
      </c>
      <c r="N485" s="1">
        <v>44</v>
      </c>
      <c r="O485" s="1"/>
      <c r="P485" s="1"/>
      <c r="Q485" s="1">
        <v>2</v>
      </c>
      <c r="R485" s="1"/>
      <c r="S485" s="1">
        <v>3045</v>
      </c>
      <c r="T485" s="1"/>
      <c r="U485" s="2"/>
      <c r="V485" s="1" t="s">
        <v>31</v>
      </c>
      <c r="W485" s="6">
        <v>38264</v>
      </c>
      <c r="X485" s="1"/>
      <c r="Y485" s="1"/>
      <c r="Z485" s="1"/>
      <c r="AA485" s="1"/>
      <c r="AB485" s="1"/>
      <c r="AC485" s="1"/>
      <c r="AD485" s="1"/>
      <c r="AE485" s="1"/>
      <c r="AF485" s="1"/>
    </row>
    <row r="486" spans="1:32" x14ac:dyDescent="0.25">
      <c r="A486" s="1" t="s">
        <v>513</v>
      </c>
      <c r="B486" s="6">
        <v>33559</v>
      </c>
      <c r="C486" s="2">
        <f>YEAR([1]!Tabla1[[#This Row],[NACIMIENTO]])</f>
        <v>1991</v>
      </c>
      <c r="D486" s="1" t="s">
        <v>327</v>
      </c>
      <c r="E486" s="3" t="s">
        <v>516</v>
      </c>
      <c r="F486" s="1">
        <v>3</v>
      </c>
      <c r="G486" s="1" t="str">
        <f t="shared" si="7"/>
        <v>A381R1004 3</v>
      </c>
      <c r="H486" s="1"/>
      <c r="I486" s="1">
        <f>YEAR([1]!Tabla1[[#This Row],[PARTO]])</f>
        <v>1900</v>
      </c>
      <c r="J486" s="1" t="str">
        <f>IF([1]!Tabla1[[#This Row],[PARTO]]&gt;0,MONTH([1]!Tabla1[[#This Row],[PARTO]]),"")</f>
        <v/>
      </c>
      <c r="K486" s="1"/>
      <c r="L486" s="1"/>
      <c r="M486" s="4"/>
      <c r="N486" s="1"/>
      <c r="O486" s="6">
        <v>34320</v>
      </c>
      <c r="P486" s="1"/>
      <c r="Q486" s="1"/>
      <c r="R486" s="1"/>
      <c r="S486" s="1"/>
      <c r="T486" s="1"/>
      <c r="U486" s="2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</row>
    <row r="487" spans="1:32" x14ac:dyDescent="0.25">
      <c r="A487" s="1" t="s">
        <v>513</v>
      </c>
      <c r="B487" s="6">
        <v>33559</v>
      </c>
      <c r="C487" s="2">
        <f>YEAR([1]!Tabla1[[#This Row],[NACIMIENTO]])</f>
        <v>1991</v>
      </c>
      <c r="D487" s="1" t="s">
        <v>327</v>
      </c>
      <c r="E487" s="3" t="s">
        <v>516</v>
      </c>
      <c r="F487" s="1">
        <v>4</v>
      </c>
      <c r="G487" s="1" t="str">
        <f t="shared" si="7"/>
        <v>A381R1004 4</v>
      </c>
      <c r="H487" s="6">
        <v>34604</v>
      </c>
      <c r="I487" s="7">
        <f>YEAR([1]!Tabla1[[#This Row],[PARTO]])</f>
        <v>1994</v>
      </c>
      <c r="J487" s="7">
        <f>IF([1]!Tabla1[[#This Row],[PARTO]]&gt;0,MONTH([1]!Tabla1[[#This Row],[PARTO]]),"")</f>
        <v>9</v>
      </c>
      <c r="K487" s="1"/>
      <c r="L487" s="1" t="s">
        <v>26</v>
      </c>
      <c r="M487" s="4"/>
      <c r="N487" s="1">
        <v>34</v>
      </c>
      <c r="O487" s="6">
        <v>34678</v>
      </c>
      <c r="P487" s="1" t="s">
        <v>517</v>
      </c>
      <c r="Q487" s="1">
        <v>1</v>
      </c>
      <c r="R487" s="6">
        <v>34907</v>
      </c>
      <c r="S487" s="1"/>
      <c r="T487" s="1">
        <f>+[1]!Tabla1[[#This Row],[SECADO]]-[1]!Tabla1[[#This Row],[PARTO]]</f>
        <v>303</v>
      </c>
      <c r="U487" s="2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</row>
    <row r="488" spans="1:32" x14ac:dyDescent="0.25">
      <c r="A488" s="1" t="s">
        <v>513</v>
      </c>
      <c r="B488" s="6">
        <v>33559</v>
      </c>
      <c r="C488" s="2">
        <f>YEAR([1]!Tabla1[[#This Row],[NACIMIENTO]])</f>
        <v>1991</v>
      </c>
      <c r="D488" s="1" t="s">
        <v>327</v>
      </c>
      <c r="E488" s="3" t="s">
        <v>516</v>
      </c>
      <c r="F488" s="1">
        <v>5</v>
      </c>
      <c r="G488" s="1" t="str">
        <f t="shared" si="7"/>
        <v>A381R1004 5</v>
      </c>
      <c r="H488" s="6">
        <v>34952</v>
      </c>
      <c r="I488" s="7">
        <f>YEAR([1]!Tabla1[[#This Row],[PARTO]])</f>
        <v>1995</v>
      </c>
      <c r="J488" s="7">
        <f>IF([1]!Tabla1[[#This Row],[PARTO]]&gt;0,MONTH([1]!Tabla1[[#This Row],[PARTO]]),"")</f>
        <v>9</v>
      </c>
      <c r="K488" s="1"/>
      <c r="L488" s="1" t="s">
        <v>26</v>
      </c>
      <c r="M488" s="4" t="s">
        <v>517</v>
      </c>
      <c r="N488" s="1">
        <v>45</v>
      </c>
      <c r="O488" s="6">
        <v>35098</v>
      </c>
      <c r="P488" s="1" t="s">
        <v>330</v>
      </c>
      <c r="Q488" s="1">
        <v>1</v>
      </c>
      <c r="R488" s="6">
        <v>35336</v>
      </c>
      <c r="S488" s="1"/>
      <c r="T488" s="1">
        <f>+[1]!Tabla1[[#This Row],[SECADO]]-[1]!Tabla1[[#This Row],[PARTO]]</f>
        <v>384</v>
      </c>
      <c r="U488" s="2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</row>
    <row r="489" spans="1:32" x14ac:dyDescent="0.25">
      <c r="A489" s="1" t="s">
        <v>513</v>
      </c>
      <c r="B489" s="6">
        <v>33559</v>
      </c>
      <c r="C489" s="2">
        <f>YEAR([1]!Tabla1[[#This Row],[NACIMIENTO]])</f>
        <v>1991</v>
      </c>
      <c r="D489" s="1" t="s">
        <v>327</v>
      </c>
      <c r="E489" s="3" t="s">
        <v>516</v>
      </c>
      <c r="F489" s="1">
        <v>6</v>
      </c>
      <c r="G489" s="1" t="str">
        <f t="shared" si="7"/>
        <v>A381R1004 6</v>
      </c>
      <c r="H489" s="6">
        <v>35385</v>
      </c>
      <c r="I489" s="7">
        <f>YEAR([1]!Tabla1[[#This Row],[PARTO]])</f>
        <v>1996</v>
      </c>
      <c r="J489" s="7">
        <f>IF([1]!Tabla1[[#This Row],[PARTO]]&gt;0,MONTH([1]!Tabla1[[#This Row],[PARTO]]),"")</f>
        <v>11</v>
      </c>
      <c r="K489" s="1"/>
      <c r="L489" s="1" t="s">
        <v>30</v>
      </c>
      <c r="M489" s="4" t="s">
        <v>330</v>
      </c>
      <c r="N489" s="1">
        <v>59</v>
      </c>
      <c r="O489" s="6">
        <v>35596</v>
      </c>
      <c r="P489" s="1"/>
      <c r="Q489" s="1">
        <v>1</v>
      </c>
      <c r="R489" s="6">
        <v>35838</v>
      </c>
      <c r="S489" s="1"/>
      <c r="T489" s="1">
        <f>+[1]!Tabla1[[#This Row],[SECADO]]-[1]!Tabla1[[#This Row],[PARTO]]</f>
        <v>453</v>
      </c>
      <c r="U489" s="2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</row>
    <row r="490" spans="1:32" x14ac:dyDescent="0.25">
      <c r="A490" s="1" t="s">
        <v>513</v>
      </c>
      <c r="B490" s="6">
        <v>33559</v>
      </c>
      <c r="C490" s="2">
        <f>YEAR([1]!Tabla1[[#This Row],[NACIMIENTO]])</f>
        <v>1991</v>
      </c>
      <c r="D490" s="1" t="s">
        <v>327</v>
      </c>
      <c r="E490" s="3" t="s">
        <v>516</v>
      </c>
      <c r="F490" s="1">
        <v>7</v>
      </c>
      <c r="G490" s="1" t="str">
        <f t="shared" si="7"/>
        <v>A381R1004 7</v>
      </c>
      <c r="H490" s="6">
        <v>35880</v>
      </c>
      <c r="I490" s="7">
        <f>YEAR([1]!Tabla1[[#This Row],[PARTO]])</f>
        <v>1998</v>
      </c>
      <c r="J490" s="7">
        <f>IF([1]!Tabla1[[#This Row],[PARTO]]&gt;0,MONTH([1]!Tabla1[[#This Row],[PARTO]]),"")</f>
        <v>3</v>
      </c>
      <c r="K490" s="1"/>
      <c r="L490" s="1"/>
      <c r="M490" s="4"/>
      <c r="N490" s="1">
        <v>76</v>
      </c>
      <c r="O490" s="6">
        <v>36236</v>
      </c>
      <c r="P490" s="1" t="s">
        <v>315</v>
      </c>
      <c r="Q490" s="1">
        <v>6</v>
      </c>
      <c r="R490" s="6">
        <v>36459</v>
      </c>
      <c r="S490" s="1"/>
      <c r="T490" s="1">
        <f>+[1]!Tabla1[[#This Row],[SECADO]]-[1]!Tabla1[[#This Row],[PARTO]]</f>
        <v>579</v>
      </c>
      <c r="U490" s="2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</row>
    <row r="491" spans="1:32" x14ac:dyDescent="0.25">
      <c r="A491" s="1" t="s">
        <v>513</v>
      </c>
      <c r="B491" s="6">
        <v>33559</v>
      </c>
      <c r="C491" s="2">
        <f>YEAR([1]!Tabla1[[#This Row],[NACIMIENTO]])</f>
        <v>1991</v>
      </c>
      <c r="D491" s="1" t="s">
        <v>327</v>
      </c>
      <c r="E491" s="3" t="s">
        <v>516</v>
      </c>
      <c r="F491" s="1">
        <v>8</v>
      </c>
      <c r="G491" s="1" t="str">
        <f t="shared" si="7"/>
        <v>A381R1004 8</v>
      </c>
      <c r="H491" s="6">
        <v>36526</v>
      </c>
      <c r="I491" s="7">
        <f>YEAR([1]!Tabla1[[#This Row],[PARTO]])</f>
        <v>2000</v>
      </c>
      <c r="J491" s="7">
        <f>IF([1]!Tabla1[[#This Row],[PARTO]]&gt;0,MONTH([1]!Tabla1[[#This Row],[PARTO]]),"")</f>
        <v>1</v>
      </c>
      <c r="K491" s="1"/>
      <c r="L491" s="1" t="s">
        <v>30</v>
      </c>
      <c r="M491" s="4" t="s">
        <v>315</v>
      </c>
      <c r="N491" s="1">
        <v>97</v>
      </c>
      <c r="O491" s="6">
        <v>36650</v>
      </c>
      <c r="P491" s="1" t="s">
        <v>430</v>
      </c>
      <c r="Q491" s="1">
        <v>3</v>
      </c>
      <c r="R491" s="6">
        <v>36909</v>
      </c>
      <c r="S491" s="1">
        <v>7032</v>
      </c>
      <c r="T491" s="1">
        <f>+[1]!Tabla1[[#This Row],[SECADO]]-[1]!Tabla1[[#This Row],[PARTO]]</f>
        <v>383</v>
      </c>
      <c r="U491" s="2">
        <f>IF(S491&gt;0,IF([1]!Tabla1[[#This Row],[DEL]]&lt;305,[1]!Tabla1[[#This Row],[LECHETOTAL]],(305*[1]!Tabla1[[#This Row],[LECHETOTAL]]/[1]!Tabla1[[#This Row],[DEL]])),"")</f>
        <v>5599.8955613577027</v>
      </c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</row>
    <row r="492" spans="1:32" x14ac:dyDescent="0.25">
      <c r="A492" s="1" t="s">
        <v>513</v>
      </c>
      <c r="B492" s="6">
        <v>33559</v>
      </c>
      <c r="C492" s="2">
        <f>YEAR([1]!Tabla1[[#This Row],[NACIMIENTO]])</f>
        <v>1991</v>
      </c>
      <c r="D492" s="1" t="s">
        <v>327</v>
      </c>
      <c r="E492" s="3" t="s">
        <v>516</v>
      </c>
      <c r="F492" s="1">
        <v>9</v>
      </c>
      <c r="G492" s="1" t="str">
        <f t="shared" si="7"/>
        <v>A381R1004 9</v>
      </c>
      <c r="H492" s="6">
        <v>36941</v>
      </c>
      <c r="I492" s="7">
        <f>YEAR([1]!Tabla1[[#This Row],[PARTO]])</f>
        <v>2001</v>
      </c>
      <c r="J492" s="7">
        <f>IF([1]!Tabla1[[#This Row],[PARTO]]&gt;0,MONTH([1]!Tabla1[[#This Row],[PARTO]]),"")</f>
        <v>2</v>
      </c>
      <c r="K492" s="1" t="s">
        <v>518</v>
      </c>
      <c r="L492" s="1" t="s">
        <v>30</v>
      </c>
      <c r="M492" s="4" t="s">
        <v>432</v>
      </c>
      <c r="N492" s="1">
        <v>11</v>
      </c>
      <c r="O492" s="6">
        <v>37089</v>
      </c>
      <c r="P492" s="1" t="s">
        <v>290</v>
      </c>
      <c r="Q492" s="1">
        <v>1</v>
      </c>
      <c r="R492" s="6">
        <v>37322</v>
      </c>
      <c r="S492" s="1">
        <v>4031</v>
      </c>
      <c r="T492" s="1">
        <f>+[1]!Tabla1[[#This Row],[SECADO]]-[1]!Tabla1[[#This Row],[PARTO]]</f>
        <v>381</v>
      </c>
      <c r="U492" s="2">
        <f>IF(S492&gt;0,IF([1]!Tabla1[[#This Row],[DEL]]&lt;305,[1]!Tabla1[[#This Row],[LECHETOTAL]],(305*[1]!Tabla1[[#This Row],[LECHETOTAL]]/[1]!Tabla1[[#This Row],[DEL]])),"")</f>
        <v>3226.9160104986877</v>
      </c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</row>
    <row r="493" spans="1:32" x14ac:dyDescent="0.25">
      <c r="A493" s="1" t="s">
        <v>519</v>
      </c>
      <c r="B493" s="6">
        <v>33560</v>
      </c>
      <c r="C493" s="2">
        <f>YEAR([1]!Tabla1[[#This Row],[NACIMIENTO]])</f>
        <v>1991</v>
      </c>
      <c r="D493" s="1" t="s">
        <v>454</v>
      </c>
      <c r="E493" s="3" t="s">
        <v>520</v>
      </c>
      <c r="F493" s="1">
        <v>1</v>
      </c>
      <c r="G493" s="1" t="str">
        <f t="shared" si="7"/>
        <v>A383R0801 1</v>
      </c>
      <c r="H493" s="1"/>
      <c r="I493" s="1">
        <f>YEAR([1]!Tabla1[[#This Row],[PARTO]])</f>
        <v>1900</v>
      </c>
      <c r="J493" s="1" t="str">
        <f>IF([1]!Tabla1[[#This Row],[PARTO]]&gt;0,MONTH([1]!Tabla1[[#This Row],[PARTO]]),"")</f>
        <v/>
      </c>
      <c r="K493" s="1"/>
      <c r="L493" s="1"/>
      <c r="M493" s="4"/>
      <c r="N493" s="1"/>
      <c r="O493" s="6">
        <v>34397</v>
      </c>
      <c r="P493" s="1"/>
      <c r="Q493" s="1"/>
      <c r="R493" s="1"/>
      <c r="S493" s="1"/>
      <c r="T493" s="1"/>
      <c r="U493" s="2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</row>
    <row r="494" spans="1:32" x14ac:dyDescent="0.25">
      <c r="A494" s="1" t="s">
        <v>519</v>
      </c>
      <c r="B494" s="6">
        <v>33560</v>
      </c>
      <c r="C494" s="2">
        <f>YEAR([1]!Tabla1[[#This Row],[NACIMIENTO]])</f>
        <v>1991</v>
      </c>
      <c r="D494" s="1" t="s">
        <v>454</v>
      </c>
      <c r="E494" s="3" t="s">
        <v>520</v>
      </c>
      <c r="F494" s="1">
        <v>2</v>
      </c>
      <c r="G494" s="1" t="str">
        <f t="shared" si="7"/>
        <v>A383R0801 2</v>
      </c>
      <c r="H494" s="6">
        <v>34681</v>
      </c>
      <c r="I494" s="7">
        <f>YEAR([1]!Tabla1[[#This Row],[PARTO]])</f>
        <v>1994</v>
      </c>
      <c r="J494" s="7">
        <f>IF([1]!Tabla1[[#This Row],[PARTO]]&gt;0,MONTH([1]!Tabla1[[#This Row],[PARTO]]),"")</f>
        <v>12</v>
      </c>
      <c r="K494" s="1"/>
      <c r="L494" s="1" t="s">
        <v>26</v>
      </c>
      <c r="M494" s="4"/>
      <c r="N494" s="1">
        <v>36</v>
      </c>
      <c r="O494" s="6">
        <v>34790</v>
      </c>
      <c r="P494" s="1" t="s">
        <v>325</v>
      </c>
      <c r="Q494" s="1">
        <v>1</v>
      </c>
      <c r="R494" s="6">
        <v>35041</v>
      </c>
      <c r="S494" s="1"/>
      <c r="T494" s="1">
        <f>+[1]!Tabla1[[#This Row],[SECADO]]-[1]!Tabla1[[#This Row],[PARTO]]</f>
        <v>360</v>
      </c>
      <c r="U494" s="2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</row>
    <row r="495" spans="1:32" x14ac:dyDescent="0.25">
      <c r="A495" s="1" t="s">
        <v>519</v>
      </c>
      <c r="B495" s="6">
        <v>33560</v>
      </c>
      <c r="C495" s="2">
        <f>YEAR([1]!Tabla1[[#This Row],[NACIMIENTO]])</f>
        <v>1991</v>
      </c>
      <c r="D495" s="1" t="s">
        <v>454</v>
      </c>
      <c r="E495" s="3" t="s">
        <v>520</v>
      </c>
      <c r="F495" s="1">
        <v>3</v>
      </c>
      <c r="G495" s="1" t="str">
        <f t="shared" si="7"/>
        <v>A383R0801 3</v>
      </c>
      <c r="H495" s="6">
        <v>35073</v>
      </c>
      <c r="I495" s="7">
        <f>YEAR([1]!Tabla1[[#This Row],[PARTO]])</f>
        <v>1996</v>
      </c>
      <c r="J495" s="7">
        <f>IF([1]!Tabla1[[#This Row],[PARTO]]&gt;0,MONTH([1]!Tabla1[[#This Row],[PARTO]]),"")</f>
        <v>1</v>
      </c>
      <c r="K495" s="1"/>
      <c r="L495" s="1" t="s">
        <v>30</v>
      </c>
      <c r="M495" s="4" t="s">
        <v>325</v>
      </c>
      <c r="N495" s="1">
        <v>49</v>
      </c>
      <c r="O495" s="6">
        <v>35132</v>
      </c>
      <c r="P495" s="1" t="s">
        <v>330</v>
      </c>
      <c r="Q495" s="1">
        <v>1</v>
      </c>
      <c r="R495" s="6">
        <v>35378</v>
      </c>
      <c r="S495" s="1"/>
      <c r="T495" s="1">
        <f>+[1]!Tabla1[[#This Row],[SECADO]]-[1]!Tabla1[[#This Row],[PARTO]]</f>
        <v>305</v>
      </c>
      <c r="U495" s="2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</row>
    <row r="496" spans="1:32" x14ac:dyDescent="0.25">
      <c r="A496" s="1" t="s">
        <v>519</v>
      </c>
      <c r="B496" s="6">
        <v>33560</v>
      </c>
      <c r="C496" s="2">
        <f>YEAR([1]!Tabla1[[#This Row],[NACIMIENTO]])</f>
        <v>1991</v>
      </c>
      <c r="D496" s="1" t="s">
        <v>454</v>
      </c>
      <c r="E496" s="3" t="s">
        <v>520</v>
      </c>
      <c r="F496" s="1">
        <v>4</v>
      </c>
      <c r="G496" s="1" t="str">
        <f t="shared" si="7"/>
        <v>A383R0801 4</v>
      </c>
      <c r="H496" s="6">
        <v>35422</v>
      </c>
      <c r="I496" s="7">
        <f>YEAR([1]!Tabla1[[#This Row],[PARTO]])</f>
        <v>1996</v>
      </c>
      <c r="J496" s="7">
        <f>IF([1]!Tabla1[[#This Row],[PARTO]]&gt;0,MONTH([1]!Tabla1[[#This Row],[PARTO]]),"")</f>
        <v>12</v>
      </c>
      <c r="K496" s="1"/>
      <c r="L496" s="1" t="s">
        <v>26</v>
      </c>
      <c r="M496" s="4" t="s">
        <v>330</v>
      </c>
      <c r="N496" s="1">
        <v>61</v>
      </c>
      <c r="O496" s="6">
        <v>35504</v>
      </c>
      <c r="P496" s="1" t="s">
        <v>296</v>
      </c>
      <c r="Q496" s="1">
        <v>1</v>
      </c>
      <c r="R496" s="6">
        <v>35728</v>
      </c>
      <c r="S496" s="1"/>
      <c r="T496" s="1">
        <f>+[1]!Tabla1[[#This Row],[SECADO]]-[1]!Tabla1[[#This Row],[PARTO]]</f>
        <v>306</v>
      </c>
      <c r="U496" s="2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</row>
    <row r="497" spans="1:32" x14ac:dyDescent="0.25">
      <c r="A497" s="1" t="s">
        <v>519</v>
      </c>
      <c r="B497" s="6">
        <v>33560</v>
      </c>
      <c r="C497" s="2">
        <f>YEAR([1]!Tabla1[[#This Row],[NACIMIENTO]])</f>
        <v>1991</v>
      </c>
      <c r="D497" s="1" t="s">
        <v>454</v>
      </c>
      <c r="E497" s="3" t="s">
        <v>520</v>
      </c>
      <c r="F497" s="1">
        <v>5</v>
      </c>
      <c r="G497" s="1" t="str">
        <f t="shared" si="7"/>
        <v>A383R0801 5</v>
      </c>
      <c r="H497" s="6">
        <v>35783</v>
      </c>
      <c r="I497" s="7">
        <f>YEAR([1]!Tabla1[[#This Row],[PARTO]])</f>
        <v>1997</v>
      </c>
      <c r="J497" s="7">
        <f>IF([1]!Tabla1[[#This Row],[PARTO]]&gt;0,MONTH([1]!Tabla1[[#This Row],[PARTO]]),"")</f>
        <v>12</v>
      </c>
      <c r="K497" s="1"/>
      <c r="L497" s="1"/>
      <c r="M497" s="4" t="s">
        <v>296</v>
      </c>
      <c r="N497" s="1">
        <v>73</v>
      </c>
      <c r="O497" s="6">
        <v>36176</v>
      </c>
      <c r="P497" s="1" t="s">
        <v>329</v>
      </c>
      <c r="Q497" s="1">
        <v>1</v>
      </c>
      <c r="R497" s="6">
        <v>36398</v>
      </c>
      <c r="S497" s="1"/>
      <c r="T497" s="1">
        <f>+[1]!Tabla1[[#This Row],[SECADO]]-[1]!Tabla1[[#This Row],[PARTO]]</f>
        <v>615</v>
      </c>
      <c r="U497" s="2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</row>
    <row r="498" spans="1:32" x14ac:dyDescent="0.25">
      <c r="A498" s="1" t="s">
        <v>519</v>
      </c>
      <c r="B498" s="6">
        <v>33560</v>
      </c>
      <c r="C498" s="2">
        <f>YEAR([1]!Tabla1[[#This Row],[NACIMIENTO]])</f>
        <v>1991</v>
      </c>
      <c r="D498" s="1" t="s">
        <v>454</v>
      </c>
      <c r="E498" s="3" t="s">
        <v>520</v>
      </c>
      <c r="F498" s="1">
        <v>6</v>
      </c>
      <c r="G498" s="1" t="str">
        <f t="shared" si="7"/>
        <v>A383R0801 6</v>
      </c>
      <c r="H498" s="6">
        <v>36464</v>
      </c>
      <c r="I498" s="7">
        <f>YEAR([1]!Tabla1[[#This Row],[PARTO]])</f>
        <v>1999</v>
      </c>
      <c r="J498" s="7">
        <f>IF([1]!Tabla1[[#This Row],[PARTO]]&gt;0,MONTH([1]!Tabla1[[#This Row],[PARTO]]),"")</f>
        <v>10</v>
      </c>
      <c r="K498" s="1"/>
      <c r="L498" s="1" t="s">
        <v>26</v>
      </c>
      <c r="M498" s="4" t="s">
        <v>329</v>
      </c>
      <c r="N498" s="1">
        <v>95</v>
      </c>
      <c r="O498" s="6">
        <v>36538</v>
      </c>
      <c r="P498" s="1" t="s">
        <v>380</v>
      </c>
      <c r="Q498" s="1">
        <v>1</v>
      </c>
      <c r="R498" s="6">
        <v>36699</v>
      </c>
      <c r="S498" s="1">
        <v>3293</v>
      </c>
      <c r="T498" s="1">
        <f>+[1]!Tabla1[[#This Row],[SECADO]]-[1]!Tabla1[[#This Row],[PARTO]]</f>
        <v>235</v>
      </c>
      <c r="U498" s="2">
        <f>IF(S498&gt;0,IF([1]!Tabla1[[#This Row],[DEL]]&lt;305,[1]!Tabla1[[#This Row],[LECHETOTAL]],(305*[1]!Tabla1[[#This Row],[LECHETOTAL]]/[1]!Tabla1[[#This Row],[DEL]])),"")</f>
        <v>3293</v>
      </c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</row>
    <row r="499" spans="1:32" x14ac:dyDescent="0.25">
      <c r="A499" s="1" t="s">
        <v>519</v>
      </c>
      <c r="B499" s="6">
        <v>33560</v>
      </c>
      <c r="C499" s="2">
        <f>YEAR([1]!Tabla1[[#This Row],[NACIMIENTO]])</f>
        <v>1991</v>
      </c>
      <c r="D499" s="1" t="s">
        <v>454</v>
      </c>
      <c r="E499" s="3" t="s">
        <v>520</v>
      </c>
      <c r="F499" s="1">
        <v>7</v>
      </c>
      <c r="G499" s="1" t="str">
        <f t="shared" si="7"/>
        <v>A383R0801 7</v>
      </c>
      <c r="H499" s="6">
        <v>36819</v>
      </c>
      <c r="I499" s="7">
        <f>YEAR([1]!Tabla1[[#This Row],[PARTO]])</f>
        <v>2000</v>
      </c>
      <c r="J499" s="7">
        <f>IF([1]!Tabla1[[#This Row],[PARTO]]&gt;0,MONTH([1]!Tabla1[[#This Row],[PARTO]]),"")</f>
        <v>10</v>
      </c>
      <c r="K499" s="1" t="s">
        <v>521</v>
      </c>
      <c r="L499" s="1" t="s">
        <v>26</v>
      </c>
      <c r="M499" s="4" t="s">
        <v>382</v>
      </c>
      <c r="N499" s="1">
        <v>7</v>
      </c>
      <c r="O499" s="6">
        <v>36907</v>
      </c>
      <c r="P499" s="1" t="s">
        <v>329</v>
      </c>
      <c r="Q499" s="1">
        <v>1</v>
      </c>
      <c r="R499" s="1"/>
      <c r="S499" s="1">
        <v>2398</v>
      </c>
      <c r="T499" s="1"/>
      <c r="U499" s="2"/>
      <c r="V499" s="1" t="s">
        <v>55</v>
      </c>
      <c r="W499" s="6">
        <v>37109</v>
      </c>
      <c r="X499" s="1"/>
      <c r="Y499" s="1"/>
      <c r="Z499" s="1"/>
      <c r="AA499" s="1"/>
      <c r="AB499" s="1"/>
      <c r="AC499" s="1"/>
      <c r="AD499" s="1"/>
      <c r="AE499" s="1"/>
      <c r="AF499" s="1"/>
    </row>
    <row r="500" spans="1:32" x14ac:dyDescent="0.25">
      <c r="A500" s="1" t="s">
        <v>522</v>
      </c>
      <c r="B500" s="6">
        <v>33610</v>
      </c>
      <c r="C500" s="2">
        <f>YEAR([1]!Tabla1[[#This Row],[NACIMIENTO]])</f>
        <v>1992</v>
      </c>
      <c r="D500" s="1" t="s">
        <v>174</v>
      </c>
      <c r="E500" s="3" t="s">
        <v>523</v>
      </c>
      <c r="F500" s="1">
        <v>0</v>
      </c>
      <c r="G500" s="1" t="str">
        <f t="shared" si="7"/>
        <v>B010R0603 0</v>
      </c>
      <c r="H500" s="1"/>
      <c r="I500" s="1">
        <f>YEAR([1]!Tabla1[[#This Row],[PARTO]])</f>
        <v>1900</v>
      </c>
      <c r="J500" s="1" t="str">
        <f>IF([1]!Tabla1[[#This Row],[PARTO]]&gt;0,MONTH([1]!Tabla1[[#This Row],[PARTO]]),"")</f>
        <v/>
      </c>
      <c r="K500" s="1"/>
      <c r="L500" s="1"/>
      <c r="M500" s="4"/>
      <c r="N500" s="1"/>
      <c r="O500" s="6">
        <v>34248</v>
      </c>
      <c r="P500" s="1"/>
      <c r="Q500" s="1">
        <v>1</v>
      </c>
      <c r="R500" s="1"/>
      <c r="S500" s="1"/>
      <c r="T500" s="1"/>
      <c r="U500" s="2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</row>
    <row r="501" spans="1:32" x14ac:dyDescent="0.25">
      <c r="A501" s="1" t="s">
        <v>522</v>
      </c>
      <c r="B501" s="6">
        <v>33610</v>
      </c>
      <c r="C501" s="2">
        <f>YEAR([1]!Tabla1[[#This Row],[NACIMIENTO]])</f>
        <v>1992</v>
      </c>
      <c r="D501" s="1" t="s">
        <v>174</v>
      </c>
      <c r="E501" s="3" t="s">
        <v>523</v>
      </c>
      <c r="F501" s="1">
        <v>1</v>
      </c>
      <c r="G501" s="1" t="str">
        <f t="shared" si="7"/>
        <v>B010R0603 1</v>
      </c>
      <c r="H501" s="6">
        <v>34532</v>
      </c>
      <c r="I501" s="7">
        <f>YEAR([1]!Tabla1[[#This Row],[PARTO]])</f>
        <v>1994</v>
      </c>
      <c r="J501" s="7">
        <f>IF([1]!Tabla1[[#This Row],[PARTO]]&gt;0,MONTH([1]!Tabla1[[#This Row],[PARTO]]),"")</f>
        <v>7</v>
      </c>
      <c r="K501" s="1"/>
      <c r="L501" s="1" t="s">
        <v>30</v>
      </c>
      <c r="M501" s="4"/>
      <c r="N501" s="1">
        <v>30</v>
      </c>
      <c r="O501" s="6">
        <v>34741</v>
      </c>
      <c r="P501" s="1" t="s">
        <v>294</v>
      </c>
      <c r="Q501" s="1">
        <v>1</v>
      </c>
      <c r="R501" s="6">
        <v>34973</v>
      </c>
      <c r="S501" s="1"/>
      <c r="T501" s="1">
        <f>+[1]!Tabla1[[#This Row],[SECADO]]-[1]!Tabla1[[#This Row],[PARTO]]</f>
        <v>441</v>
      </c>
      <c r="U501" s="2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</row>
    <row r="502" spans="1:32" x14ac:dyDescent="0.25">
      <c r="A502" s="1" t="s">
        <v>522</v>
      </c>
      <c r="B502" s="6">
        <v>33610</v>
      </c>
      <c r="C502" s="2">
        <f>YEAR([1]!Tabla1[[#This Row],[NACIMIENTO]])</f>
        <v>1992</v>
      </c>
      <c r="D502" s="1" t="s">
        <v>174</v>
      </c>
      <c r="E502" s="3" t="s">
        <v>523</v>
      </c>
      <c r="F502" s="1">
        <v>2</v>
      </c>
      <c r="G502" s="1" t="str">
        <f t="shared" si="7"/>
        <v>B010R0603 2</v>
      </c>
      <c r="H502" s="6">
        <v>35019</v>
      </c>
      <c r="I502" s="7">
        <f>YEAR([1]!Tabla1[[#This Row],[PARTO]])</f>
        <v>1995</v>
      </c>
      <c r="J502" s="7">
        <f>IF([1]!Tabla1[[#This Row],[PARTO]]&gt;0,MONTH([1]!Tabla1[[#This Row],[PARTO]]),"")</f>
        <v>11</v>
      </c>
      <c r="K502" s="1"/>
      <c r="L502" s="1" t="s">
        <v>30</v>
      </c>
      <c r="M502" s="4" t="s">
        <v>294</v>
      </c>
      <c r="N502" s="1">
        <v>46</v>
      </c>
      <c r="O502" s="6">
        <v>35090</v>
      </c>
      <c r="P502" s="1">
        <v>4310</v>
      </c>
      <c r="Q502" s="1">
        <v>1</v>
      </c>
      <c r="R502" s="6">
        <v>35328</v>
      </c>
      <c r="S502" s="1"/>
      <c r="T502" s="1">
        <f>+[1]!Tabla1[[#This Row],[SECADO]]-[1]!Tabla1[[#This Row],[PARTO]]</f>
        <v>309</v>
      </c>
      <c r="U502" s="2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</row>
    <row r="503" spans="1:32" x14ac:dyDescent="0.25">
      <c r="A503" s="1" t="s">
        <v>522</v>
      </c>
      <c r="B503" s="6">
        <v>33610</v>
      </c>
      <c r="C503" s="2">
        <f>YEAR([1]!Tabla1[[#This Row],[NACIMIENTO]])</f>
        <v>1992</v>
      </c>
      <c r="D503" s="1" t="s">
        <v>174</v>
      </c>
      <c r="E503" s="3" t="s">
        <v>523</v>
      </c>
      <c r="F503" s="1">
        <v>3</v>
      </c>
      <c r="G503" s="1" t="str">
        <f t="shared" si="7"/>
        <v>B010R0603 3</v>
      </c>
      <c r="H503" s="6">
        <v>35371</v>
      </c>
      <c r="I503" s="7">
        <f>YEAR([1]!Tabla1[[#This Row],[PARTO]])</f>
        <v>1996</v>
      </c>
      <c r="J503" s="7">
        <f>IF([1]!Tabla1[[#This Row],[PARTO]]&gt;0,MONTH([1]!Tabla1[[#This Row],[PARTO]]),"")</f>
        <v>11</v>
      </c>
      <c r="K503" s="1"/>
      <c r="L503" s="1" t="s">
        <v>30</v>
      </c>
      <c r="M503" s="4">
        <v>4310</v>
      </c>
      <c r="N503" s="1">
        <v>57</v>
      </c>
      <c r="O503" s="6">
        <v>35441</v>
      </c>
      <c r="P503" s="1" t="s">
        <v>304</v>
      </c>
      <c r="Q503" s="1">
        <v>1</v>
      </c>
      <c r="R503" s="6">
        <v>35669</v>
      </c>
      <c r="S503" s="1"/>
      <c r="T503" s="1">
        <f>+[1]!Tabla1[[#This Row],[SECADO]]-[1]!Tabla1[[#This Row],[PARTO]]</f>
        <v>298</v>
      </c>
      <c r="U503" s="2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</row>
    <row r="504" spans="1:32" x14ac:dyDescent="0.25">
      <c r="A504" s="1" t="s">
        <v>522</v>
      </c>
      <c r="B504" s="6">
        <v>33610</v>
      </c>
      <c r="C504" s="2">
        <f>YEAR([1]!Tabla1[[#This Row],[NACIMIENTO]])</f>
        <v>1992</v>
      </c>
      <c r="D504" s="1" t="s">
        <v>174</v>
      </c>
      <c r="E504" s="3" t="s">
        <v>523</v>
      </c>
      <c r="F504" s="1">
        <v>4</v>
      </c>
      <c r="G504" s="1" t="str">
        <f t="shared" si="7"/>
        <v>B010R0603 4</v>
      </c>
      <c r="H504" s="6">
        <v>35721</v>
      </c>
      <c r="I504" s="7">
        <f>YEAR([1]!Tabla1[[#This Row],[PARTO]])</f>
        <v>1997</v>
      </c>
      <c r="J504" s="7">
        <f>IF([1]!Tabla1[[#This Row],[PARTO]]&gt;0,MONTH([1]!Tabla1[[#This Row],[PARTO]]),"")</f>
        <v>10</v>
      </c>
      <c r="K504" s="1"/>
      <c r="L504" s="1" t="s">
        <v>26</v>
      </c>
      <c r="M504" s="4" t="s">
        <v>304</v>
      </c>
      <c r="N504" s="1">
        <v>69</v>
      </c>
      <c r="O504" s="6">
        <v>35777</v>
      </c>
      <c r="P504" s="1" t="s">
        <v>341</v>
      </c>
      <c r="Q504" s="1">
        <v>1</v>
      </c>
      <c r="R504" s="6">
        <v>36010</v>
      </c>
      <c r="S504" s="1"/>
      <c r="T504" s="1">
        <f>+[1]!Tabla1[[#This Row],[SECADO]]-[1]!Tabla1[[#This Row],[PARTO]]</f>
        <v>289</v>
      </c>
      <c r="U504" s="2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</row>
    <row r="505" spans="1:32" x14ac:dyDescent="0.25">
      <c r="A505" s="1" t="s">
        <v>522</v>
      </c>
      <c r="B505" s="6">
        <v>33610</v>
      </c>
      <c r="C505" s="2">
        <f>YEAR([1]!Tabla1[[#This Row],[NACIMIENTO]])</f>
        <v>1992</v>
      </c>
      <c r="D505" s="1" t="s">
        <v>174</v>
      </c>
      <c r="E505" s="3" t="s">
        <v>523</v>
      </c>
      <c r="F505" s="1">
        <v>5</v>
      </c>
      <c r="G505" s="1" t="str">
        <f t="shared" si="7"/>
        <v>B010R0603 5</v>
      </c>
      <c r="H505" s="6">
        <v>36054</v>
      </c>
      <c r="I505" s="7">
        <f>YEAR([1]!Tabla1[[#This Row],[PARTO]])</f>
        <v>1998</v>
      </c>
      <c r="J505" s="7">
        <f>IF([1]!Tabla1[[#This Row],[PARTO]]&gt;0,MONTH([1]!Tabla1[[#This Row],[PARTO]]),"")</f>
        <v>9</v>
      </c>
      <c r="K505" s="1"/>
      <c r="L505" s="1" t="s">
        <v>30</v>
      </c>
      <c r="M505" s="4" t="s">
        <v>341</v>
      </c>
      <c r="N505" s="1">
        <v>80</v>
      </c>
      <c r="O505" s="6">
        <v>36214</v>
      </c>
      <c r="P505" s="1" t="s">
        <v>351</v>
      </c>
      <c r="Q505" s="1">
        <v>1</v>
      </c>
      <c r="R505" s="6">
        <v>36434</v>
      </c>
      <c r="S505" s="1"/>
      <c r="T505" s="1">
        <f>+[1]!Tabla1[[#This Row],[SECADO]]-[1]!Tabla1[[#This Row],[PARTO]]</f>
        <v>380</v>
      </c>
      <c r="U505" s="2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</row>
    <row r="506" spans="1:32" x14ac:dyDescent="0.25">
      <c r="A506" s="1" t="s">
        <v>522</v>
      </c>
      <c r="B506" s="6">
        <v>33610</v>
      </c>
      <c r="C506" s="2">
        <f>YEAR([1]!Tabla1[[#This Row],[NACIMIENTO]])</f>
        <v>1992</v>
      </c>
      <c r="D506" s="1" t="s">
        <v>174</v>
      </c>
      <c r="E506" s="3" t="s">
        <v>523</v>
      </c>
      <c r="F506" s="1">
        <v>6</v>
      </c>
      <c r="G506" s="1" t="str">
        <f t="shared" si="7"/>
        <v>B010R0603 6</v>
      </c>
      <c r="H506" s="6">
        <v>36509</v>
      </c>
      <c r="I506" s="7">
        <f>YEAR([1]!Tabla1[[#This Row],[PARTO]])</f>
        <v>1999</v>
      </c>
      <c r="J506" s="7">
        <f>IF([1]!Tabla1[[#This Row],[PARTO]]&gt;0,MONTH([1]!Tabla1[[#This Row],[PARTO]]),"")</f>
        <v>12</v>
      </c>
      <c r="K506" s="1"/>
      <c r="L506" s="1" t="s">
        <v>26</v>
      </c>
      <c r="M506" s="4" t="s">
        <v>351</v>
      </c>
      <c r="N506" s="1">
        <v>95</v>
      </c>
      <c r="O506" s="6">
        <v>36562</v>
      </c>
      <c r="P506" s="1" t="s">
        <v>380</v>
      </c>
      <c r="Q506" s="1">
        <v>1</v>
      </c>
      <c r="R506" s="6">
        <v>36779</v>
      </c>
      <c r="S506" s="1">
        <v>4794</v>
      </c>
      <c r="T506" s="1">
        <f>+[1]!Tabla1[[#This Row],[SECADO]]-[1]!Tabla1[[#This Row],[PARTO]]</f>
        <v>270</v>
      </c>
      <c r="U506" s="2">
        <f>IF(S506&gt;0,IF([1]!Tabla1[[#This Row],[DEL]]&lt;305,[1]!Tabla1[[#This Row],[LECHETOTAL]],(305*[1]!Tabla1[[#This Row],[LECHETOTAL]]/[1]!Tabla1[[#This Row],[DEL]])),"")</f>
        <v>4794</v>
      </c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</row>
    <row r="507" spans="1:32" x14ac:dyDescent="0.25">
      <c r="A507" s="1" t="s">
        <v>522</v>
      </c>
      <c r="B507" s="6">
        <v>33610</v>
      </c>
      <c r="C507" s="2">
        <f>YEAR([1]!Tabla1[[#This Row],[NACIMIENTO]])</f>
        <v>1992</v>
      </c>
      <c r="D507" s="1" t="s">
        <v>174</v>
      </c>
      <c r="E507" s="3" t="s">
        <v>523</v>
      </c>
      <c r="F507" s="1">
        <v>7</v>
      </c>
      <c r="G507" s="1" t="str">
        <f t="shared" si="7"/>
        <v>B010R0603 7</v>
      </c>
      <c r="H507" s="6">
        <v>36842</v>
      </c>
      <c r="I507" s="7">
        <f>YEAR([1]!Tabla1[[#This Row],[PARTO]])</f>
        <v>2000</v>
      </c>
      <c r="J507" s="7">
        <f>IF([1]!Tabla1[[#This Row],[PARTO]]&gt;0,MONTH([1]!Tabla1[[#This Row],[PARTO]]),"")</f>
        <v>11</v>
      </c>
      <c r="K507" s="1" t="s">
        <v>524</v>
      </c>
      <c r="L507" s="1" t="s">
        <v>26</v>
      </c>
      <c r="M507" s="4" t="s">
        <v>382</v>
      </c>
      <c r="N507" s="1">
        <v>6</v>
      </c>
      <c r="O507" s="6">
        <v>36921</v>
      </c>
      <c r="P507" s="1" t="s">
        <v>308</v>
      </c>
      <c r="Q507" s="1">
        <v>2</v>
      </c>
      <c r="R507" s="6">
        <v>37125</v>
      </c>
      <c r="S507" s="1">
        <v>3513</v>
      </c>
      <c r="T507" s="1">
        <f>+[1]!Tabla1[[#This Row],[SECADO]]-[1]!Tabla1[[#This Row],[PARTO]]</f>
        <v>283</v>
      </c>
      <c r="U507" s="2">
        <f>IF(S507&gt;0,IF([1]!Tabla1[[#This Row],[DEL]]&lt;305,[1]!Tabla1[[#This Row],[LECHETOTAL]],(305*[1]!Tabla1[[#This Row],[LECHETOTAL]]/[1]!Tabla1[[#This Row],[DEL]])),"")</f>
        <v>3513</v>
      </c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</row>
    <row r="508" spans="1:32" x14ac:dyDescent="0.25">
      <c r="A508" s="1" t="s">
        <v>522</v>
      </c>
      <c r="B508" s="6">
        <v>33610</v>
      </c>
      <c r="C508" s="2">
        <f>YEAR([1]!Tabla1[[#This Row],[NACIMIENTO]])</f>
        <v>1992</v>
      </c>
      <c r="D508" s="1" t="s">
        <v>174</v>
      </c>
      <c r="E508" s="3" t="s">
        <v>523</v>
      </c>
      <c r="F508" s="1">
        <v>8</v>
      </c>
      <c r="G508" s="1" t="str">
        <f t="shared" si="7"/>
        <v>B010R0603 8</v>
      </c>
      <c r="H508" s="6">
        <v>37215</v>
      </c>
      <c r="I508" s="7">
        <f>YEAR([1]!Tabla1[[#This Row],[PARTO]])</f>
        <v>2001</v>
      </c>
      <c r="J508" s="7">
        <f>IF([1]!Tabla1[[#This Row],[PARTO]]&gt;0,MONTH([1]!Tabla1[[#This Row],[PARTO]]),"")</f>
        <v>11</v>
      </c>
      <c r="K508" s="1" t="s">
        <v>525</v>
      </c>
      <c r="L508" s="1" t="s">
        <v>30</v>
      </c>
      <c r="M508" s="4" t="s">
        <v>310</v>
      </c>
      <c r="N508" s="1">
        <v>18</v>
      </c>
      <c r="O508" s="6">
        <v>37270</v>
      </c>
      <c r="P508" s="1" t="s">
        <v>357</v>
      </c>
      <c r="Q508" s="1">
        <v>1</v>
      </c>
      <c r="R508" s="1"/>
      <c r="S508" s="1">
        <v>4346</v>
      </c>
      <c r="T508" s="1"/>
      <c r="U508" s="2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2017-06-30T00:14:03Z</dcterms:created>
  <dcterms:modified xsi:type="dcterms:W3CDTF">2017-06-30T00:27:58Z</dcterms:modified>
</cp:coreProperties>
</file>