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f\Desktop\Excel\"/>
    </mc:Choice>
  </mc:AlternateContent>
  <xr:revisionPtr revIDLastSave="0" documentId="13_ncr:1_{5E18D7FF-3FA0-4FE3-ACDD-7ED580833E61}" xr6:coauthVersionLast="47" xr6:coauthVersionMax="47" xr10:uidLastSave="{00000000-0000-0000-0000-000000000000}"/>
  <bookViews>
    <workbookView xWindow="-120" yWindow="-120" windowWidth="19440" windowHeight="15000" activeTab="2" xr2:uid="{E7EC0AE3-6631-4486-BF00-D0111AD942D5}"/>
  </bookViews>
  <sheets>
    <sheet name="VLOOKUP" sheetId="2" r:id="rId1"/>
    <sheet name="HLOOKUP" sheetId="3" r:id="rId2"/>
    <sheet name="XLOOKUP" sheetId="6" r:id="rId3"/>
    <sheet name="INDEX-MATCH"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4" l="1"/>
  <c r="E5" i="4"/>
  <c r="E4" i="4"/>
  <c r="E3" i="4"/>
  <c r="E2" i="4"/>
  <c r="E11" i="3"/>
  <c r="F5" i="3"/>
  <c r="E5" i="3"/>
  <c r="E9" i="3"/>
  <c r="E8" i="3"/>
  <c r="E6" i="3"/>
  <c r="E18" i="2"/>
  <c r="E15" i="2"/>
  <c r="E16" i="2"/>
  <c r="E13" i="2"/>
  <c r="E12" i="2"/>
</calcChain>
</file>

<file path=xl/sharedStrings.xml><?xml version="1.0" encoding="utf-8"?>
<sst xmlns="http://schemas.openxmlformats.org/spreadsheetml/2006/main" count="92" uniqueCount="61">
  <si>
    <t>Density</t>
  </si>
  <si>
    <t>Viscosity</t>
  </si>
  <si>
    <t>Temperature</t>
  </si>
  <si>
    <t>Using an approximate match, searches for the value 1 in column A, finds the largest value less than or equal to 1 in column A which is 0.946, and then returns the value from column B in the same row.</t>
  </si>
  <si>
    <t>Using an approximate match, searches for the value 1 in column A, finds the largest value less than or equal to 1 in column A, which is 0.946, and then returns the value from column C in the same row.</t>
  </si>
  <si>
    <t>Using an exact match, searches for the value 0.7 in column A. Because there is no exact match in column A, an error is returned.</t>
  </si>
  <si>
    <t>Using an approximate match, searches for the value 2 in column A, finds the largest value less than or equal to 2 in column A, which is 1.29, and then returns the value from column B in the same row.</t>
  </si>
  <si>
    <t>Using an approximate match, searches for the value 0.1 in column A. Because 0.1 is less than the smallest value in column A, an error is returned.</t>
  </si>
  <si>
    <t>Axles</t>
  </si>
  <si>
    <t>Bearings</t>
  </si>
  <si>
    <t>Bolts</t>
  </si>
  <si>
    <t>Looks up "Axles" in row 1, and returns the value from row 2 that's in the same column (column A).</t>
  </si>
  <si>
    <t>Looks up "Bearings" in row 1, and returns the value from row 3 that's in the same column (column B).</t>
  </si>
  <si>
    <t>Looks up "B" in row 1, and returns the value from row 3 that's in the same column. Because an exact match for "B" is not found, the largest value in row 1 that is less than "B" is used: "Axles," in column A.</t>
  </si>
  <si>
    <t>Looks up "Bolts" in row 1, and returns the value from row 4 that's in the same column (column C).</t>
  </si>
  <si>
    <t>Looks up the number 3 in the three-row array constant, and returns the value from row 2 in the same (in this case, third) column. There are three rows of values in the array constant, each row separated by a semicolon (;). Because "c" is found in row 2 and in the same column as 3, "c" is returned.</t>
  </si>
  <si>
    <t>Invoice</t>
  </si>
  <si>
    <t>City</t>
  </si>
  <si>
    <t>Invoice Date</t>
  </si>
  <si>
    <t>Atlanta</t>
  </si>
  <si>
    <t>4/21/12</t>
  </si>
  <si>
    <t>4/25/12</t>
  </si>
  <si>
    <t>4/27/12</t>
  </si>
  <si>
    <t>4/28/12</t>
  </si>
  <si>
    <t>Austin</t>
  </si>
  <si>
    <t>4/19/12</t>
  </si>
  <si>
    <t>Dallas</t>
  </si>
  <si>
    <t>New Orleans</t>
  </si>
  <si>
    <t>Tampa</t>
  </si>
  <si>
    <t>4/18/12</t>
  </si>
  <si>
    <t>4/26/12</t>
  </si>
  <si>
    <t>4/29/12</t>
  </si>
  <si>
    <t>Earliest invoice by city; with date</t>
  </si>
  <si>
    <t>INDEX and MATCH Examples
This last example employs the INDEX and MATCH functions together to return the earliest invoice number and its corresponding date for each of five cities. Because the date is returned as a number, we use the TEXT function to format it as a date. The INDEX function actually uses the result of the MATCH function as its argument. The combination of the INDEX and MATCH functions are used twice in each formula – first, to return the invoice number, and then to return the date.</t>
  </si>
  <si>
    <t>Syntax</t>
  </si>
  <si>
    <t>Argument</t>
  </si>
  <si>
    <t>Description</t>
  </si>
  <si>
    <t>The array or range to search</t>
  </si>
  <si>
    <t>lookup_value
Required*</t>
  </si>
  <si>
    <t>The value to search for
*If omitted, XLOOKUP returns blank cells it finds in lookup_array.   </t>
  </si>
  <si>
    <t>lookup_array
Required*</t>
  </si>
  <si>
    <t>return_array
Required*</t>
  </si>
  <si>
    <t>[if_not_found]
Optional</t>
  </si>
  <si>
    <t>[match_mode]
Optional</t>
  </si>
  <si>
    <t>[search_mode]
Optional</t>
  </si>
  <si>
    <t>Where a valid match is not found, return the [if_not_found] text you supply.
If a valid match is not found, and [if_not_found] is missing, #N/A is returned.</t>
  </si>
  <si>
    <t>Specify the match type:
0 - Exact match. If none found, return #N/A. This is the default.
-1 - Exact match. If none found, return the next smaller item.
1 - Exact match. If none found, return the next larger item.
2 - A wildcard match where *, ?, and ~ have special meaning.</t>
  </si>
  <si>
    <t>Specify the search mode to use:
1 - Perform a search starting at the first item. This is the default.
-1 - Perform a reverse search starting at the last item.
2 - Perform a binary search that relies on lookup_array being sorted in ascending order. If not sorted, invalid results will be returned.
-2 - Perform a binary search that relies on lookup_array being sorted in descending order. If not sorted, invalid results will be returned.</t>
  </si>
  <si>
    <t>The XLOOKUP function searches a range or an array, and then returns the item corresponding to the first match it finds. If no match exists, then XLOOKUP can return the closest (approximate) match.</t>
  </si>
  <si>
    <t>Example 1    uses XLOOKUP to look up a country name in a range, and then return its telephone country code. It includes the lookup_value (cell F2), lookup_array (range B2:B11), and return_array (range D2:D11) arguments. It doesn't include the match_mode argument, as XLOOKUP produces an exact match by default.</t>
  </si>
  <si>
    <t>Note: XLOOKUP uses a lookup array and a return array, whereas VLOOKUP uses a single table array followed by a column index number. The equivalent VLOOKUP formula in this case would be: =VLOOKUP(F2,B2:D11,3,FALSE)</t>
  </si>
  <si>
    <t>Example 2    looks up employee information based on an employee ID number. Unlike VLOOKUP, XLOOKUP can return an array with multiple items, so a single formula can return both employee name and department from cells C5:D14.</t>
  </si>
  <si>
    <t>Example 3    adds an if_not_found argument to the preceding example.</t>
  </si>
  <si>
    <t>Example 4    looks in column C for the personal income entered in cell E2, and finds a matching tax rate in column B. It sets the if_not_found argument to return 0 (zero) if nothing is found. The match_mode argument is set to 1, which means the function will look for an exact match, and if it can't find one, it returns the next larger item. Finally, the search_mode argument is set to 1, which means the function will search from the first item to the last.</t>
  </si>
  <si>
    <t>Note: XARRAY's lookup_array column is to the right of the return_array column, whereas VLOOKUP can only look from left-to-right.</t>
  </si>
  <si>
    <t>Example 5    uses a nested XLOOKUP function to perform both a vertical and horizontal match. It first looks for Gross Profit in column B, then looks for Qtr1 in the top row of the table (range C5:F5), and finally returns the value at the intersection of the two. This is similar to using the INDEX and MATCH functions together.</t>
  </si>
  <si>
    <t>Tip: You can also use XLOOKUP to replace the HLOOKUP function.</t>
  </si>
  <si>
    <t>Note: The formula in cells D3:F3 is: =XLOOKUP(D2,$B6:$B17,XLOOKUP($C3,$C5:$G5,$C6:$G17)).</t>
  </si>
  <si>
    <t>Example 6    uses the SUM function, and two nested XLOOKUP functions, to sum all the values between two ranges. In this case, we want to sum the values for grapes, bananas, and include pears, which are between the two.</t>
  </si>
  <si>
    <t xml:space="preserve">The formula in cell E3 is: =SUM(XLOOKUP(B3,B6:B10,E6:E10):XLOOKUP(C3,B6:B10,E6:E10))
How does it work? XLOOKUP returns a range, so when it calculates, the formula ends up looking like this: =SUM($E$7:$E$9). You can see how this works on your own by selecting a cell with an XLOOKUP formula similar to this one, then select Formulas &gt; Formula Auditing &gt; Evaluate Formula, and then select Evaluate to step through the calculation. </t>
  </si>
  <si>
    <t>Note: Thanks to Microsoft Excel MVP, Bill Jelen, for suggesting this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</si>
</sst>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justify" vertical="center" wrapText="1"/>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justify" vertical="center" wrapText="1"/>
    </xf>
    <xf numFmtId="0" fontId="0" fillId="0" borderId="1" xfId="0" applyBorder="1" applyAlignment="1">
      <alignment horizontal="justify"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9526</xdr:colOff>
      <xdr:row>11</xdr:row>
      <xdr:rowOff>9525</xdr:rowOff>
    </xdr:from>
    <xdr:to>
      <xdr:col>2</xdr:col>
      <xdr:colOff>1</xdr:colOff>
      <xdr:row>16</xdr:row>
      <xdr:rowOff>9525</xdr:rowOff>
    </xdr:to>
    <xdr:pic>
      <xdr:nvPicPr>
        <xdr:cNvPr id="2" name="Picture 1" descr="Example of the XLOOKUP function used to return an Employee Name and Department based on Employee ID. The formula is =XLOOKUP(B2,B5:B14,C5:C14)">
          <a:extLst>
            <a:ext uri="{FF2B5EF4-FFF2-40B4-BE49-F238E27FC236}">
              <a16:creationId xmlns:a16="http://schemas.microsoft.com/office/drawing/2014/main" id="{80D119D6-C292-2E79-49D7-F62AEB7D06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6" y="4962525"/>
          <a:ext cx="6419850" cy="2857500"/>
        </a:xfrm>
        <a:prstGeom prst="rect">
          <a:avLst/>
        </a:prstGeom>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1</xdr:col>
      <xdr:colOff>5040000</xdr:colOff>
      <xdr:row>30</xdr:row>
      <xdr:rowOff>0</xdr:rowOff>
    </xdr:to>
    <xdr:pic>
      <xdr:nvPicPr>
        <xdr:cNvPr id="3" name="Picture 2" descr="Example of the XLOOKUP function used to return an Employee Name and Department based on Employee IDt. The formula is: =XLOOKUP(B2,B5:B14,C5:D14,0,1)">
          <a:extLst>
            <a:ext uri="{FF2B5EF4-FFF2-40B4-BE49-F238E27FC236}">
              <a16:creationId xmlns:a16="http://schemas.microsoft.com/office/drawing/2014/main" id="{1A766659-2050-CE4A-4359-5072C99394DF}"/>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001000"/>
          <a:ext cx="6421125"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31</xdr:row>
      <xdr:rowOff>0</xdr:rowOff>
    </xdr:from>
    <xdr:to>
      <xdr:col>1</xdr:col>
      <xdr:colOff>5040000</xdr:colOff>
      <xdr:row>46</xdr:row>
      <xdr:rowOff>180975</xdr:rowOff>
    </xdr:to>
    <xdr:pic>
      <xdr:nvPicPr>
        <xdr:cNvPr id="4" name="Picture 3" descr="Example of the XLOOKUP function used to return an Employee Name and Department based on Employee ID with the if_not_found argument. The formula is =XLOOKUP(B2,B5:B14,C5:D14,0,1,&quot;Employee not found&quot;)">
          <a:extLst>
            <a:ext uri="{FF2B5EF4-FFF2-40B4-BE49-F238E27FC236}">
              <a16:creationId xmlns:a16="http://schemas.microsoft.com/office/drawing/2014/main" id="{10D6FDF5-0400-052D-4D61-8081C4DD2C80}"/>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11430000"/>
          <a:ext cx="641160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1</xdr:col>
      <xdr:colOff>5039999</xdr:colOff>
      <xdr:row>52</xdr:row>
      <xdr:rowOff>19050</xdr:rowOff>
    </xdr:to>
    <xdr:pic>
      <xdr:nvPicPr>
        <xdr:cNvPr id="5" name="Picture 4" descr="Image of the XLOOKUP function used to return a tax rate based on maximum income. This is an approximate match.The formula is: =XLOOKUP(E2,C2:C7,B2:B7,1,1)">
          <a:extLst>
            <a:ext uri="{FF2B5EF4-FFF2-40B4-BE49-F238E27FC236}">
              <a16:creationId xmlns:a16="http://schemas.microsoft.com/office/drawing/2014/main" id="{4659A6D4-8953-3927-A9F9-8F7238BDAC40}"/>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859000"/>
          <a:ext cx="6421124" cy="268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53</xdr:row>
      <xdr:rowOff>0</xdr:rowOff>
    </xdr:from>
    <xdr:to>
      <xdr:col>1</xdr:col>
      <xdr:colOff>5039999</xdr:colOff>
      <xdr:row>60</xdr:row>
      <xdr:rowOff>0</xdr:rowOff>
    </xdr:to>
    <xdr:pic>
      <xdr:nvPicPr>
        <xdr:cNvPr id="6" name="Picture 5" descr="Image of the XLOOKUP function used to return horizontal data from a table by nesting 2 XLOOKUPs. The formula is: =XLOOKUP(D2,$B6:$B17,XLOOKUP($C3,$C5:$G5,$C6:$G17))">
          <a:extLst>
            <a:ext uri="{FF2B5EF4-FFF2-40B4-BE49-F238E27FC236}">
              <a16:creationId xmlns:a16="http://schemas.microsoft.com/office/drawing/2014/main" id="{EA37B9FE-BAAB-356F-57F0-29DE70E71C1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17716500"/>
          <a:ext cx="6411599"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60</xdr:row>
      <xdr:rowOff>190499</xdr:rowOff>
    </xdr:from>
    <xdr:to>
      <xdr:col>1</xdr:col>
      <xdr:colOff>5039999</xdr:colOff>
      <xdr:row>67</xdr:row>
      <xdr:rowOff>9525</xdr:rowOff>
    </xdr:to>
    <xdr:pic>
      <xdr:nvPicPr>
        <xdr:cNvPr id="7" name="Picture 6" descr="Using XLOOKUP with SUM to total a range of values that fall between two selections">
          <a:extLst>
            <a:ext uri="{FF2B5EF4-FFF2-40B4-BE49-F238E27FC236}">
              <a16:creationId xmlns:a16="http://schemas.microsoft.com/office/drawing/2014/main" id="{7C792519-B855-16EE-E83A-BF1BAE2DD9E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525" y="20954999"/>
          <a:ext cx="6411599" cy="4010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9B3E-8F6C-426F-BC5E-C8100D708651}">
  <dimension ref="A1:F18"/>
  <sheetViews>
    <sheetView workbookViewId="0">
      <selection activeCell="F7" sqref="F7"/>
    </sheetView>
  </sheetViews>
  <sheetFormatPr defaultRowHeight="15" x14ac:dyDescent="0.25"/>
  <cols>
    <col min="1" max="1" width="7.42578125" bestFit="1" customWidth="1"/>
    <col min="2" max="2" width="8.85546875" bestFit="1" customWidth="1"/>
    <col min="3" max="3" width="12.140625" bestFit="1" customWidth="1"/>
    <col min="6" max="6" width="100.7109375" customWidth="1"/>
  </cols>
  <sheetData>
    <row r="1" spans="1:6" x14ac:dyDescent="0.25">
      <c r="A1" t="s">
        <v>0</v>
      </c>
      <c r="B1" t="s">
        <v>1</v>
      </c>
      <c r="C1" t="s">
        <v>2</v>
      </c>
    </row>
    <row r="2" spans="1:6" x14ac:dyDescent="0.25">
      <c r="A2">
        <v>0.45700000000000002</v>
      </c>
      <c r="B2">
        <v>3.55</v>
      </c>
      <c r="C2">
        <v>500</v>
      </c>
    </row>
    <row r="3" spans="1:6" x14ac:dyDescent="0.25">
      <c r="A3">
        <v>0.52500000000000002</v>
      </c>
      <c r="B3">
        <v>3.25</v>
      </c>
      <c r="C3">
        <v>400</v>
      </c>
    </row>
    <row r="4" spans="1:6" x14ac:dyDescent="0.25">
      <c r="A4">
        <v>0.60599999999999998</v>
      </c>
      <c r="B4">
        <v>2.93</v>
      </c>
      <c r="C4">
        <v>300</v>
      </c>
    </row>
    <row r="5" spans="1:6" x14ac:dyDescent="0.25">
      <c r="A5">
        <v>0.67500000000000004</v>
      </c>
      <c r="B5">
        <v>2.75</v>
      </c>
      <c r="C5">
        <v>250</v>
      </c>
    </row>
    <row r="6" spans="1:6" x14ac:dyDescent="0.25">
      <c r="A6">
        <v>0.746</v>
      </c>
      <c r="B6">
        <v>2.57</v>
      </c>
      <c r="C6">
        <v>200</v>
      </c>
    </row>
    <row r="7" spans="1:6" x14ac:dyDescent="0.25">
      <c r="A7">
        <v>0.83499999999999996</v>
      </c>
      <c r="B7">
        <v>2.38</v>
      </c>
      <c r="C7">
        <v>150</v>
      </c>
    </row>
    <row r="8" spans="1:6" x14ac:dyDescent="0.25">
      <c r="A8">
        <v>0.94599999999999995</v>
      </c>
      <c r="B8">
        <v>2.17</v>
      </c>
      <c r="C8">
        <v>100</v>
      </c>
    </row>
    <row r="9" spans="1:6" x14ac:dyDescent="0.25">
      <c r="A9">
        <v>1.0900000000000001</v>
      </c>
      <c r="B9">
        <v>1.95</v>
      </c>
      <c r="C9">
        <v>50</v>
      </c>
    </row>
    <row r="10" spans="1:6" x14ac:dyDescent="0.25">
      <c r="A10">
        <v>1.29</v>
      </c>
      <c r="B10">
        <v>1.71</v>
      </c>
      <c r="C10">
        <v>0</v>
      </c>
    </row>
    <row r="12" spans="1:6" ht="30" x14ac:dyDescent="0.25">
      <c r="E12" s="2">
        <f>VLOOKUP(1,A2:C10,2)</f>
        <v>2.17</v>
      </c>
      <c r="F12" s="1" t="s">
        <v>3</v>
      </c>
    </row>
    <row r="13" spans="1:6" ht="30" x14ac:dyDescent="0.25">
      <c r="E13" s="2">
        <f>VLOOKUP(1,A2:C10,3,TRUE)</f>
        <v>100</v>
      </c>
      <c r="F13" s="1" t="s">
        <v>4</v>
      </c>
    </row>
    <row r="14" spans="1:6" x14ac:dyDescent="0.25">
      <c r="E14" s="2"/>
      <c r="F14" s="1"/>
    </row>
    <row r="15" spans="1:6" ht="30" x14ac:dyDescent="0.25">
      <c r="E15" s="2" t="e">
        <f>VLOOKUP(0.7,A2:C10,3,FALSE)</f>
        <v>#N/A</v>
      </c>
      <c r="F15" s="1" t="s">
        <v>5</v>
      </c>
    </row>
    <row r="16" spans="1:6" ht="30" x14ac:dyDescent="0.25">
      <c r="E16" s="2" t="e">
        <f>VLOOKUP(0.1,A2:C10,2,TRUE)</f>
        <v>#N/A</v>
      </c>
      <c r="F16" s="1" t="s">
        <v>7</v>
      </c>
    </row>
    <row r="17" spans="5:6" x14ac:dyDescent="0.25">
      <c r="E17" s="2"/>
      <c r="F17" s="1"/>
    </row>
    <row r="18" spans="5:6" ht="30" x14ac:dyDescent="0.25">
      <c r="E18" s="2">
        <f>VLOOKUP(2,A2:C10,2,TRUE)</f>
        <v>1.71</v>
      </c>
      <c r="F18"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0C86A-7350-4FF3-A596-90060B18FD07}">
  <dimension ref="A1:G11"/>
  <sheetViews>
    <sheetView workbookViewId="0">
      <selection activeCell="E11" sqref="E11"/>
    </sheetView>
  </sheetViews>
  <sheetFormatPr defaultRowHeight="15" x14ac:dyDescent="0.25"/>
  <cols>
    <col min="1" max="6" width="9.140625" style="2"/>
    <col min="7" max="7" width="100.7109375" style="1" customWidth="1"/>
    <col min="8" max="16384" width="9.140625" style="2"/>
  </cols>
  <sheetData>
    <row r="1" spans="1:7" x14ac:dyDescent="0.25">
      <c r="A1" s="2" t="s">
        <v>8</v>
      </c>
      <c r="B1" s="2" t="s">
        <v>9</v>
      </c>
      <c r="C1" s="2" t="s">
        <v>10</v>
      </c>
    </row>
    <row r="2" spans="1:7" x14ac:dyDescent="0.25">
      <c r="A2" s="2">
        <v>4</v>
      </c>
      <c r="B2" s="2">
        <v>4</v>
      </c>
      <c r="C2" s="2">
        <v>9</v>
      </c>
    </row>
    <row r="3" spans="1:7" x14ac:dyDescent="0.25">
      <c r="A3" s="2">
        <v>5</v>
      </c>
      <c r="B3" s="2">
        <v>7</v>
      </c>
      <c r="C3" s="2">
        <v>10</v>
      </c>
    </row>
    <row r="4" spans="1:7" x14ac:dyDescent="0.25">
      <c r="A4" s="2">
        <v>6</v>
      </c>
      <c r="B4" s="2">
        <v>8</v>
      </c>
      <c r="C4" s="2">
        <v>11</v>
      </c>
    </row>
    <row r="5" spans="1:7" x14ac:dyDescent="0.25">
      <c r="E5" s="2">
        <f>HLOOKUP("Axles", A1:C4, 2, TRUE)</f>
        <v>4</v>
      </c>
      <c r="F5" s="2" t="str">
        <f>HLOOKUP("Axles", A1:C4, 1, TRUE)</f>
        <v>Axles</v>
      </c>
      <c r="G5" s="1" t="s">
        <v>11</v>
      </c>
    </row>
    <row r="6" spans="1:7" x14ac:dyDescent="0.25">
      <c r="E6" s="2">
        <f>HLOOKUP("Bearings", A1:C4, 3, FALSE)</f>
        <v>7</v>
      </c>
      <c r="G6" s="1" t="s">
        <v>12</v>
      </c>
    </row>
    <row r="8" spans="1:7" ht="30" x14ac:dyDescent="0.25">
      <c r="E8" s="2">
        <f>HLOOKUP("B", A1:C4,3, TRUE)</f>
        <v>5</v>
      </c>
      <c r="G8" s="1" t="s">
        <v>13</v>
      </c>
    </row>
    <row r="9" spans="1:7" x14ac:dyDescent="0.25">
      <c r="E9" s="2">
        <f>HLOOKUP("Bolts", A1:C4, 4)</f>
        <v>11</v>
      </c>
      <c r="G9" s="1" t="s">
        <v>14</v>
      </c>
    </row>
    <row r="11" spans="1:7" ht="45" x14ac:dyDescent="0.25">
      <c r="E11" s="2" t="str">
        <f>HLOOKUP(3, {1,2,3;"a","b","c";"d","e","f"}, 2, TRUE)</f>
        <v>c</v>
      </c>
      <c r="G11" s="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A60CB-E1BB-4B1C-B779-FE202E65C39E}">
  <dimension ref="A1:D67"/>
  <sheetViews>
    <sheetView tabSelected="1" topLeftCell="A62" workbookViewId="0">
      <selection activeCell="D71" sqref="D71"/>
    </sheetView>
  </sheetViews>
  <sheetFormatPr defaultRowHeight="15" x14ac:dyDescent="0.25"/>
  <cols>
    <col min="1" max="1" width="20.7109375" style="2" customWidth="1"/>
    <col min="2" max="2" width="75.7109375" style="1" customWidth="1"/>
    <col min="3" max="3" width="5.7109375" customWidth="1"/>
    <col min="4" max="4" width="50.7109375" style="1" customWidth="1"/>
  </cols>
  <sheetData>
    <row r="1" spans="1:4" x14ac:dyDescent="0.25">
      <c r="A1" s="9" t="s">
        <v>34</v>
      </c>
      <c r="B1" s="9"/>
    </row>
    <row r="2" spans="1:4" ht="30" customHeight="1" x14ac:dyDescent="0.25">
      <c r="A2" s="7" t="s">
        <v>48</v>
      </c>
      <c r="B2" s="7"/>
    </row>
    <row r="4" spans="1:4" x14ac:dyDescent="0.25">
      <c r="A4" s="8" t="s">
        <v>35</v>
      </c>
      <c r="B4" s="10" t="s">
        <v>36</v>
      </c>
    </row>
    <row r="5" spans="1:4" ht="30" x14ac:dyDescent="0.25">
      <c r="A5" s="5" t="s">
        <v>38</v>
      </c>
      <c r="B5" s="6" t="s">
        <v>39</v>
      </c>
    </row>
    <row r="6" spans="1:4" ht="30" x14ac:dyDescent="0.25">
      <c r="A6" s="5" t="s">
        <v>40</v>
      </c>
      <c r="B6" s="6" t="s">
        <v>37</v>
      </c>
    </row>
    <row r="7" spans="1:4" ht="30" x14ac:dyDescent="0.25">
      <c r="A7" s="5" t="s">
        <v>41</v>
      </c>
      <c r="B7" s="6" t="s">
        <v>37</v>
      </c>
    </row>
    <row r="8" spans="1:4" ht="30" x14ac:dyDescent="0.25">
      <c r="A8" s="5" t="s">
        <v>42</v>
      </c>
      <c r="B8" s="6" t="s">
        <v>45</v>
      </c>
    </row>
    <row r="9" spans="1:4" ht="75" x14ac:dyDescent="0.25">
      <c r="A9" s="5" t="s">
        <v>43</v>
      </c>
      <c r="B9" s="6" t="s">
        <v>46</v>
      </c>
    </row>
    <row r="10" spans="1:4" ht="105" x14ac:dyDescent="0.25">
      <c r="A10" s="5" t="s">
        <v>44</v>
      </c>
      <c r="B10" s="6" t="s">
        <v>47</v>
      </c>
    </row>
    <row r="13" spans="1:4" ht="105" x14ac:dyDescent="0.25">
      <c r="D13" s="1" t="s">
        <v>49</v>
      </c>
    </row>
    <row r="15" spans="1:4" ht="75" x14ac:dyDescent="0.25">
      <c r="D15" s="1" t="s">
        <v>50</v>
      </c>
    </row>
    <row r="18" spans="2:4" x14ac:dyDescent="0.25">
      <c r="B18"/>
    </row>
    <row r="19" spans="2:4" ht="75" x14ac:dyDescent="0.25">
      <c r="D19" s="1" t="s">
        <v>51</v>
      </c>
    </row>
    <row r="32" spans="2:4" x14ac:dyDescent="0.25">
      <c r="B32"/>
    </row>
    <row r="33" spans="4:4" ht="30" x14ac:dyDescent="0.25">
      <c r="D33" s="1" t="s">
        <v>52</v>
      </c>
    </row>
    <row r="49" spans="2:4" x14ac:dyDescent="0.25">
      <c r="B49"/>
    </row>
    <row r="50" spans="2:4" ht="135" x14ac:dyDescent="0.25">
      <c r="D50" s="1" t="s">
        <v>53</v>
      </c>
    </row>
    <row r="52" spans="2:4" ht="45" x14ac:dyDescent="0.25">
      <c r="D52" s="1" t="s">
        <v>54</v>
      </c>
    </row>
    <row r="54" spans="2:4" x14ac:dyDescent="0.25">
      <c r="B54"/>
    </row>
    <row r="55" spans="2:4" ht="105" x14ac:dyDescent="0.25">
      <c r="D55" s="1" t="s">
        <v>55</v>
      </c>
    </row>
    <row r="57" spans="2:4" ht="30" x14ac:dyDescent="0.25">
      <c r="D57" s="1" t="s">
        <v>56</v>
      </c>
    </row>
    <row r="59" spans="2:4" ht="45" x14ac:dyDescent="0.25">
      <c r="D59" s="1" t="s">
        <v>57</v>
      </c>
    </row>
    <row r="62" spans="2:4" x14ac:dyDescent="0.25">
      <c r="B62"/>
    </row>
    <row r="63" spans="2:4" ht="75" x14ac:dyDescent="0.25">
      <c r="D63" s="1" t="s">
        <v>58</v>
      </c>
    </row>
    <row r="65" spans="4:4" ht="165" x14ac:dyDescent="0.25">
      <c r="D65" s="1" t="s">
        <v>59</v>
      </c>
    </row>
    <row r="67" spans="4:4" ht="30" x14ac:dyDescent="0.25">
      <c r="D67" s="1" t="s">
        <v>60</v>
      </c>
    </row>
  </sheetData>
  <mergeCells count="2">
    <mergeCell ref="A1:B1"/>
    <mergeCell ref="A2:B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96FD-DAE2-4EBD-A872-FD55F09FCA3D}">
  <dimension ref="A1:F33"/>
  <sheetViews>
    <sheetView workbookViewId="0">
      <selection activeCell="F12" sqref="F12"/>
    </sheetView>
  </sheetViews>
  <sheetFormatPr defaultRowHeight="15" x14ac:dyDescent="0.25"/>
  <cols>
    <col min="1" max="1" width="7.28515625" style="2" bestFit="1" customWidth="1"/>
    <col min="2" max="2" width="12.28515625" style="2" bestFit="1" customWidth="1"/>
    <col min="3" max="3" width="11.7109375" style="2" bestFit="1" customWidth="1"/>
    <col min="4" max="4" width="5.7109375" style="2" customWidth="1"/>
    <col min="5" max="5" width="36.85546875" style="3" bestFit="1" customWidth="1"/>
    <col min="6" max="6" width="80.7109375" style="2" customWidth="1"/>
    <col min="7" max="16384" width="9.140625" style="2"/>
  </cols>
  <sheetData>
    <row r="1" spans="1:6" x14ac:dyDescent="0.25">
      <c r="A1" s="2" t="s">
        <v>16</v>
      </c>
      <c r="B1" s="2" t="s">
        <v>17</v>
      </c>
      <c r="C1" s="2" t="s">
        <v>18</v>
      </c>
      <c r="E1" s="2" t="s">
        <v>32</v>
      </c>
    </row>
    <row r="2" spans="1:6" x14ac:dyDescent="0.25">
      <c r="A2" s="2">
        <v>3115</v>
      </c>
      <c r="B2" s="2" t="s">
        <v>19</v>
      </c>
      <c r="C2" s="4">
        <v>41094</v>
      </c>
      <c r="D2" s="4"/>
      <c r="E2" s="3" t="str">
        <f>"Atlanta = "&amp;INDEX($A$2:$C$33,MATCH("Atlanta",$B$2:$B$33,0),1)&amp; ", Invoice date: " &amp; TEXT(INDEX($A$2:$C$33,MATCH("Atlanta",$B$2:$B$33,0),3),"m/d/yy")</f>
        <v>Atlanta = 3115, Invoice date: 7/d/yy</v>
      </c>
    </row>
    <row r="3" spans="1:6" x14ac:dyDescent="0.25">
      <c r="A3" s="2">
        <v>3137</v>
      </c>
      <c r="B3" s="2" t="s">
        <v>19</v>
      </c>
      <c r="C3" s="4">
        <v>41156</v>
      </c>
      <c r="D3" s="4"/>
      <c r="E3" s="3" t="str">
        <f>"Austin = "&amp;INDEX($A$2:$C$33,MATCH("Austin",$B$2:$B$33,0),1)&amp; ", Invoice date: " &amp; TEXT(INDEX($A$2:$C$33,MATCH("Austin",$B$2:$B$33,0),3),"m/d/yy")</f>
        <v>Austin = 3124, Invoice date: 9/d/yy</v>
      </c>
    </row>
    <row r="4" spans="1:6" x14ac:dyDescent="0.25">
      <c r="A4" s="2">
        <v>3154</v>
      </c>
      <c r="B4" s="2" t="s">
        <v>19</v>
      </c>
      <c r="C4" s="4">
        <v>41217</v>
      </c>
      <c r="D4" s="4"/>
      <c r="E4" s="3" t="str">
        <f>"Dallas = "&amp;INDEX($A$2:$C$33,MATCH("Dallas",$B$2:$B$33,0),1)&amp; ", Invoice date: " &amp; TEXT(INDEX($A$2:$C$33,MATCH("Dallas",$B$2:$B$33,0),3),"m/d/yy")</f>
        <v>Dallas = 3316, Invoice date: 4/25/12</v>
      </c>
    </row>
    <row r="5" spans="1:6" x14ac:dyDescent="0.25">
      <c r="A5" s="2">
        <v>3191</v>
      </c>
      <c r="B5" s="2" t="s">
        <v>19</v>
      </c>
      <c r="C5" s="2" t="s">
        <v>20</v>
      </c>
      <c r="E5" s="3" t="str">
        <f>"New Orleans = "&amp;INDEX($A$2:$C$33,MATCH("New Orleans",$B$2:$B$33,0),1)&amp; ", Invoice date: " &amp; TEXT(INDEX($A$2:$C$33,MATCH("New Orleans",$B$2:$B$33,0),3),"m/d/yy")</f>
        <v>New Orleans = 3151, Invoice date: 9/d/yy</v>
      </c>
    </row>
    <row r="6" spans="1:6" x14ac:dyDescent="0.25">
      <c r="A6" s="2">
        <v>3293</v>
      </c>
      <c r="B6" s="2" t="s">
        <v>19</v>
      </c>
      <c r="C6" s="2" t="s">
        <v>21</v>
      </c>
      <c r="E6" s="3" t="str">
        <f>"Tampa = "&amp;INDEX($A$2:$C$33,MATCH("Tampa",$B$2:$B$33,0),1)&amp; ", Invoice date: " &amp; TEXT(INDEX($A$2:$C$33,MATCH("Tampa",$B$2:$B$33,0),3),"m/d/yy")</f>
        <v>Tampa = 3160, Invoice date: 4/18/12</v>
      </c>
    </row>
    <row r="7" spans="1:6" x14ac:dyDescent="0.25">
      <c r="A7" s="2">
        <v>3331</v>
      </c>
      <c r="B7" s="2" t="s">
        <v>19</v>
      </c>
      <c r="C7" s="2" t="s">
        <v>22</v>
      </c>
    </row>
    <row r="8" spans="1:6" ht="90" x14ac:dyDescent="0.25">
      <c r="A8" s="2">
        <v>3350</v>
      </c>
      <c r="B8" s="2" t="s">
        <v>19</v>
      </c>
      <c r="C8" s="2" t="s">
        <v>23</v>
      </c>
      <c r="F8" s="1" t="s">
        <v>33</v>
      </c>
    </row>
    <row r="9" spans="1:6" x14ac:dyDescent="0.25">
      <c r="A9" s="2">
        <v>3390</v>
      </c>
      <c r="B9" s="2" t="s">
        <v>19</v>
      </c>
      <c r="C9" s="4">
        <v>40913</v>
      </c>
      <c r="D9" s="4"/>
    </row>
    <row r="10" spans="1:6" x14ac:dyDescent="0.25">
      <c r="A10" s="2">
        <v>3441</v>
      </c>
      <c r="B10" s="2" t="s">
        <v>19</v>
      </c>
      <c r="C10" s="4">
        <v>40944</v>
      </c>
      <c r="D10" s="4"/>
    </row>
    <row r="11" spans="1:6" x14ac:dyDescent="0.25">
      <c r="A11" s="2">
        <v>3517</v>
      </c>
      <c r="B11" s="2" t="s">
        <v>19</v>
      </c>
      <c r="C11" s="4">
        <v>41126</v>
      </c>
      <c r="D11" s="4"/>
    </row>
    <row r="12" spans="1:6" x14ac:dyDescent="0.25">
      <c r="A12" s="2">
        <v>3124</v>
      </c>
      <c r="B12" s="2" t="s">
        <v>24</v>
      </c>
      <c r="C12" s="4">
        <v>41156</v>
      </c>
      <c r="D12" s="4"/>
    </row>
    <row r="13" spans="1:6" x14ac:dyDescent="0.25">
      <c r="A13" s="2">
        <v>3155</v>
      </c>
      <c r="B13" s="2" t="s">
        <v>24</v>
      </c>
      <c r="C13" s="4">
        <v>41217</v>
      </c>
      <c r="D13" s="4"/>
    </row>
    <row r="14" spans="1:6" x14ac:dyDescent="0.25">
      <c r="A14" s="2">
        <v>3177</v>
      </c>
      <c r="B14" s="2" t="s">
        <v>24</v>
      </c>
      <c r="C14" s="2" t="s">
        <v>25</v>
      </c>
    </row>
    <row r="15" spans="1:6" x14ac:dyDescent="0.25">
      <c r="A15" s="2">
        <v>3357</v>
      </c>
      <c r="B15" s="2" t="s">
        <v>24</v>
      </c>
      <c r="C15" s="2" t="s">
        <v>23</v>
      </c>
    </row>
    <row r="16" spans="1:6" x14ac:dyDescent="0.25">
      <c r="A16" s="2">
        <v>3492</v>
      </c>
      <c r="B16" s="2" t="s">
        <v>24</v>
      </c>
      <c r="C16" s="4">
        <v>41065</v>
      </c>
      <c r="D16" s="4"/>
    </row>
    <row r="17" spans="1:4" x14ac:dyDescent="0.25">
      <c r="A17" s="2">
        <v>3316</v>
      </c>
      <c r="B17" s="2" t="s">
        <v>26</v>
      </c>
      <c r="C17" s="2" t="s">
        <v>21</v>
      </c>
    </row>
    <row r="18" spans="1:4" x14ac:dyDescent="0.25">
      <c r="A18" s="2">
        <v>3346</v>
      </c>
      <c r="B18" s="2" t="s">
        <v>26</v>
      </c>
      <c r="C18" s="2" t="s">
        <v>23</v>
      </c>
    </row>
    <row r="19" spans="1:4" x14ac:dyDescent="0.25">
      <c r="A19" s="2">
        <v>3372</v>
      </c>
      <c r="B19" s="2" t="s">
        <v>26</v>
      </c>
      <c r="C19" s="4">
        <v>40913</v>
      </c>
      <c r="D19" s="4"/>
    </row>
    <row r="20" spans="1:4" x14ac:dyDescent="0.25">
      <c r="A20" s="2">
        <v>3414</v>
      </c>
      <c r="B20" s="2" t="s">
        <v>26</v>
      </c>
      <c r="C20" s="4">
        <v>40913</v>
      </c>
      <c r="D20" s="4"/>
    </row>
    <row r="21" spans="1:4" x14ac:dyDescent="0.25">
      <c r="A21" s="2">
        <v>3451</v>
      </c>
      <c r="B21" s="2" t="s">
        <v>26</v>
      </c>
      <c r="C21" s="4">
        <v>40944</v>
      </c>
      <c r="D21" s="4"/>
    </row>
    <row r="22" spans="1:4" x14ac:dyDescent="0.25">
      <c r="A22" s="2">
        <v>3467</v>
      </c>
      <c r="B22" s="2" t="s">
        <v>26</v>
      </c>
      <c r="C22" s="4">
        <v>40944</v>
      </c>
      <c r="D22" s="4"/>
    </row>
    <row r="23" spans="1:4" x14ac:dyDescent="0.25">
      <c r="A23" s="2">
        <v>3474</v>
      </c>
      <c r="B23" s="2" t="s">
        <v>26</v>
      </c>
      <c r="C23" s="4">
        <v>41004</v>
      </c>
      <c r="D23" s="4"/>
    </row>
    <row r="24" spans="1:4" x14ac:dyDescent="0.25">
      <c r="A24" s="2">
        <v>3490</v>
      </c>
      <c r="B24" s="2" t="s">
        <v>26</v>
      </c>
      <c r="C24" s="4">
        <v>41034</v>
      </c>
      <c r="D24" s="4"/>
    </row>
    <row r="25" spans="1:4" x14ac:dyDescent="0.25">
      <c r="A25" s="2">
        <v>3503</v>
      </c>
      <c r="B25" s="2" t="s">
        <v>26</v>
      </c>
      <c r="C25" s="4">
        <v>41126</v>
      </c>
      <c r="D25" s="4"/>
    </row>
    <row r="26" spans="1:4" x14ac:dyDescent="0.25">
      <c r="A26" s="2">
        <v>3151</v>
      </c>
      <c r="B26" s="2" t="s">
        <v>27</v>
      </c>
      <c r="C26" s="4">
        <v>41156</v>
      </c>
      <c r="D26" s="4"/>
    </row>
    <row r="27" spans="1:4" x14ac:dyDescent="0.25">
      <c r="A27" s="2">
        <v>3438</v>
      </c>
      <c r="B27" s="2" t="s">
        <v>27</v>
      </c>
      <c r="C27" s="4">
        <v>40944</v>
      </c>
      <c r="D27" s="4"/>
    </row>
    <row r="28" spans="1:4" x14ac:dyDescent="0.25">
      <c r="A28" s="2">
        <v>3471</v>
      </c>
      <c r="B28" s="2" t="s">
        <v>27</v>
      </c>
      <c r="C28" s="4">
        <v>41004</v>
      </c>
      <c r="D28" s="4"/>
    </row>
    <row r="29" spans="1:4" x14ac:dyDescent="0.25">
      <c r="A29" s="2">
        <v>3160</v>
      </c>
      <c r="B29" s="2" t="s">
        <v>28</v>
      </c>
      <c r="C29" s="2" t="s">
        <v>29</v>
      </c>
    </row>
    <row r="30" spans="1:4" x14ac:dyDescent="0.25">
      <c r="A30" s="2">
        <v>3328</v>
      </c>
      <c r="B30" s="2" t="s">
        <v>28</v>
      </c>
      <c r="C30" s="2" t="s">
        <v>30</v>
      </c>
    </row>
    <row r="31" spans="1:4" x14ac:dyDescent="0.25">
      <c r="A31" s="2">
        <v>3368</v>
      </c>
      <c r="B31" s="2" t="s">
        <v>28</v>
      </c>
      <c r="C31" s="2" t="s">
        <v>31</v>
      </c>
    </row>
    <row r="32" spans="1:4" x14ac:dyDescent="0.25">
      <c r="A32" s="2">
        <v>3420</v>
      </c>
      <c r="B32" s="2" t="s">
        <v>28</v>
      </c>
      <c r="C32" s="4">
        <v>40913</v>
      </c>
      <c r="D32" s="4"/>
    </row>
    <row r="33" spans="1:4" x14ac:dyDescent="0.25">
      <c r="A33" s="2">
        <v>3501</v>
      </c>
      <c r="B33" s="2" t="s">
        <v>28</v>
      </c>
      <c r="C33" s="4">
        <v>41065</v>
      </c>
      <c r="D3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VLOOKUP</vt:lpstr>
      <vt:lpstr>HLOOKUP</vt:lpstr>
      <vt:lpstr>XLOOKUP</vt:lpstr>
      <vt:lpstr>INDEX-MATCH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Adolpho Silverio Figueiredo Neto</dc:creator>
  <cp:lastModifiedBy>Adolpho Silverio Figueiredo Neto</cp:lastModifiedBy>
  <dcterms:created xsi:type="dcterms:W3CDTF">2025-02-21T09:35:30Z</dcterms:created>
  <dcterms:modified xsi:type="dcterms:W3CDTF">2025-02-21T11:35:10Z</dcterms:modified>
</cp:coreProperties>
</file>